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05_RAZPISI\DSO LJUBLJANA VIČ RUDNIK_ENOTA BOKALCE\"/>
    </mc:Choice>
  </mc:AlternateContent>
  <bookViews>
    <workbookView visibility="hidden" xWindow="-15" yWindow="2265" windowWidth="11475" windowHeight="4035" activeTab="17"/>
    <workbookView visibility="hidden" xWindow="-15" yWindow="3405" windowWidth="11475" windowHeight="3450" activeTab="17"/>
    <workbookView xWindow="0" yWindow="0" windowWidth="28800" windowHeight="11685"/>
  </bookViews>
  <sheets>
    <sheet name="nasl (sku)" sheetId="15" r:id="rId1"/>
    <sheet name="gen rek " sheetId="16" r:id="rId2"/>
    <sheet name="nasl 1ABC" sheetId="17" r:id="rId3"/>
    <sheet name=" rek  (1abc)" sheetId="18" r:id="rId4"/>
    <sheet name="pop1A.G+O " sheetId="19" r:id="rId5"/>
    <sheet name="pop1B-KAN" sheetId="20" r:id="rId6"/>
    <sheet name="pop1C-ZU" sheetId="21" r:id="rId7"/>
    <sheet name="nasl2-BAL" sheetId="22" r:id="rId8"/>
    <sheet name="pop2.G+O-BAL" sheetId="23" r:id="rId9"/>
    <sheet name="nasl 3abc" sheetId="24" r:id="rId10"/>
    <sheet name="rek 3abc" sheetId="25" r:id="rId11"/>
    <sheet name="pop3a-POD" sheetId="26" r:id="rId12"/>
    <sheet name="pop3b-FAS" sheetId="27" r:id="rId13"/>
    <sheet name="pop3c-MOST" sheetId="28" r:id="rId14"/>
    <sheet name="nasl 4-8" sheetId="2" r:id="rId15"/>
    <sheet name="rek 4-8" sheetId="14" r:id="rId16"/>
    <sheet name="rek 4-DEP" sheetId="3" r:id="rId17"/>
    <sheet name="4. G+O DEP" sheetId="1" r:id="rId18"/>
    <sheet name="5. STR. in. D" sheetId="4" r:id="rId19"/>
    <sheet name="6. EL in.D" sheetId="5" r:id="rId20"/>
    <sheet name="7.rek PRAL" sheetId="7" r:id="rId21"/>
    <sheet name="7. G+O PR " sheetId="6" r:id="rId22"/>
    <sheet name="7.a STR. in.PR" sheetId="8" r:id="rId23"/>
    <sheet name="7b. EL in.PR" sheetId="9" r:id="rId24"/>
    <sheet name="8.rek  KUH" sheetId="10" r:id="rId25"/>
    <sheet name="8. G+O KUH" sheetId="11" r:id="rId26"/>
    <sheet name="8.a STR. In. KUH)" sheetId="12" r:id="rId27"/>
    <sheet name="8b. EL In.KUH" sheetId="13" r:id="rId28"/>
    <sheet name="9. Projekt" sheetId="29" r:id="rId29"/>
  </sheets>
  <definedNames>
    <definedName name="_xlnm._FilterDatabase" localSheetId="17" hidden="1">'4. G+O DEP'!#REF!</definedName>
    <definedName name="_xlnm._FilterDatabase" localSheetId="18" hidden="1">'5. STR. in. D'!#REF!</definedName>
    <definedName name="_xlnm._FilterDatabase" localSheetId="19" hidden="1">'6. EL in.D'!#REF!</definedName>
    <definedName name="_xlnm._FilterDatabase" localSheetId="21" hidden="1">'7. G+O PR '!#REF!</definedName>
    <definedName name="_xlnm._FilterDatabase" localSheetId="22" hidden="1">'7.a STR. in.PR'!#REF!</definedName>
    <definedName name="_xlnm._FilterDatabase" localSheetId="23" hidden="1">'7b. EL in.PR'!#REF!</definedName>
    <definedName name="_xlnm._FilterDatabase" localSheetId="25" hidden="1">'8. G+O KUH'!#REF!</definedName>
    <definedName name="_xlnm._FilterDatabase" localSheetId="26" hidden="1">'8.a STR. In. KUH)'!#REF!</definedName>
    <definedName name="_xlnm._FilterDatabase" localSheetId="27" hidden="1">'8b. EL In.KUH'!#REF!</definedName>
    <definedName name="_xlnm._FilterDatabase" localSheetId="4" hidden="1">'pop1A.G+O '!#REF!</definedName>
    <definedName name="_xlnm._FilterDatabase" localSheetId="5" hidden="1">'pop1B-KAN'!#REF!</definedName>
    <definedName name="_xlnm._FilterDatabase" localSheetId="6" hidden="1">'pop1C-ZU'!#REF!</definedName>
    <definedName name="_xlnm._FilterDatabase" localSheetId="8" hidden="1">'pop2.G+O-BAL'!#REF!</definedName>
    <definedName name="_xlnm._FilterDatabase" localSheetId="11" hidden="1">'pop3a-POD'!#REF!</definedName>
    <definedName name="_xlnm._FilterDatabase" localSheetId="12" hidden="1">'pop3b-FAS'!#REF!</definedName>
    <definedName name="_xlnm._FilterDatabase" localSheetId="13" hidden="1">'pop3c-MOST'!#REF!</definedName>
    <definedName name="CENA" localSheetId="18">'5. STR. in. D'!$D:$D</definedName>
    <definedName name="CENA" localSheetId="19">'6. EL in.D'!$D:$D</definedName>
    <definedName name="CENA" localSheetId="21">'7. G+O PR '!$D:$D</definedName>
    <definedName name="CENA" localSheetId="22">'7.a STR. in.PR'!$D:$D</definedName>
    <definedName name="CENA" localSheetId="23">'7b. EL in.PR'!$D:$D</definedName>
    <definedName name="CENA" localSheetId="25">'8. G+O KUH'!$D:$D</definedName>
    <definedName name="CENA" localSheetId="26">'8.a STR. In. KUH)'!$D:$D</definedName>
    <definedName name="CENA" localSheetId="27">'8b. EL In.KUH'!$D:$D</definedName>
    <definedName name="CENA" localSheetId="4">'pop1A.G+O '!$D:$D</definedName>
    <definedName name="CENA" localSheetId="5">'pop1B-KAN'!$D:$D</definedName>
    <definedName name="CENA" localSheetId="6">'pop1C-ZU'!$D:$D</definedName>
    <definedName name="CENA" localSheetId="8">'pop2.G+O-BAL'!$D:$D</definedName>
    <definedName name="CENA" localSheetId="11">'pop3a-POD'!$D:$D</definedName>
    <definedName name="CENA" localSheetId="12">'pop3b-FAS'!$D:$D</definedName>
    <definedName name="CENA" localSheetId="13">'pop3c-MOST'!$D:$D</definedName>
    <definedName name="CENA">'4. G+O DEP'!$D:$D</definedName>
    <definedName name="KOLIC" localSheetId="18">'5. STR. in. D'!$C:$C</definedName>
    <definedName name="KOLIC" localSheetId="19">'6. EL in.D'!$C:$C</definedName>
    <definedName name="KOLIC" localSheetId="21">'7. G+O PR '!$C:$C</definedName>
    <definedName name="KOLIC" localSheetId="22">'7.a STR. in.PR'!$C:$C</definedName>
    <definedName name="KOLIC" localSheetId="23">'7b. EL in.PR'!$C:$C</definedName>
    <definedName name="KOLIC" localSheetId="25">'8. G+O KUH'!$C:$C</definedName>
    <definedName name="KOLIC" localSheetId="26">'8.a STR. In. KUH)'!$C:$C</definedName>
    <definedName name="KOLIC" localSheetId="27">'8b. EL In.KUH'!$C:$C</definedName>
    <definedName name="KOLIC" localSheetId="4">'pop1A.G+O '!$C:$C</definedName>
    <definedName name="KOLIC" localSheetId="5">'pop1B-KAN'!$C:$C</definedName>
    <definedName name="KOLIC" localSheetId="6">'pop1C-ZU'!$C:$C</definedName>
    <definedName name="KOLIC" localSheetId="8">'pop2.G+O-BAL'!$C:$C</definedName>
    <definedName name="KOLIC" localSheetId="11">'pop3a-POD'!$C:$C</definedName>
    <definedName name="KOLIC" localSheetId="12">'pop3b-FAS'!$C:$C</definedName>
    <definedName name="KOLIC" localSheetId="13">'pop3c-MOST'!$C:$C</definedName>
    <definedName name="KOLIC">'4. G+O DEP'!$C:$C</definedName>
    <definedName name="_xlnm.Print_Area" localSheetId="3">' rek  (1abc)'!$A$1:$E$41</definedName>
    <definedName name="_xlnm.Print_Area" localSheetId="17">'4. G+O DEP'!$A$1:$I$2131</definedName>
    <definedName name="_xlnm.Print_Area" localSheetId="18">'5. STR. in. D'!$A$1:$J$1721</definedName>
    <definedName name="_xlnm.Print_Area" localSheetId="19">'6. EL in.D'!$A$1:$J$634</definedName>
    <definedName name="_xlnm.Print_Area" localSheetId="21">'7. G+O PR '!$A$1:$I$187</definedName>
    <definedName name="_xlnm.Print_Area" localSheetId="22">'7.a STR. in.PR'!$A$1:$J$471</definedName>
    <definedName name="_xlnm.Print_Area" localSheetId="20">'7.rek PRAL'!$A$1:$G$79</definedName>
    <definedName name="_xlnm.Print_Area" localSheetId="23">'7b. EL in.PR'!$A$1:$J$109</definedName>
    <definedName name="_xlnm.Print_Area" localSheetId="25">'8. G+O KUH'!$A$1:$I$202</definedName>
    <definedName name="_xlnm.Print_Area" localSheetId="26">'8.a STR. In. KUH)'!$A$1:$J$286</definedName>
    <definedName name="_xlnm.Print_Area" localSheetId="24">'8.rek  KUH'!$A$1:$G$80</definedName>
    <definedName name="_xlnm.Print_Area" localSheetId="27">'8b. EL In.KUH'!$A$1:$J$64</definedName>
    <definedName name="_xlnm.Print_Area" localSheetId="1">'gen rek '!$A$1:$E$101</definedName>
    <definedName name="_xlnm.Print_Area" localSheetId="4">'pop1A.G+O '!$A$1:$I$286</definedName>
    <definedName name="_xlnm.Print_Area" localSheetId="5">'pop1B-KAN'!$A$1:$I$158</definedName>
    <definedName name="_xlnm.Print_Area" localSheetId="6">'pop1C-ZU'!$A$1:$AY$91</definedName>
    <definedName name="_xlnm.Print_Area" localSheetId="8">'pop2.G+O-BAL'!$A$1:$I$791</definedName>
    <definedName name="_xlnm.Print_Area" localSheetId="11">'pop3a-POD'!$A$1:$I$250</definedName>
    <definedName name="_xlnm.Print_Area" localSheetId="12">'pop3b-FAS'!$A$1:$I$436</definedName>
    <definedName name="_xlnm.Print_Area" localSheetId="13">'pop3c-MOST'!$A$1:$I$229</definedName>
    <definedName name="_xlnm.Print_Area" localSheetId="10">'rek 3abc'!$A$1:$E$54</definedName>
    <definedName name="_xlnm.Print_Area" localSheetId="15">'rek 4-8'!$A$1:$G$38</definedName>
    <definedName name="_xlnm.Print_Area" localSheetId="16">'rek 4-DEP'!$A$1:$G$141</definedName>
    <definedName name="_xlnm.Print_Titles" localSheetId="17">'4. G+O DEP'!$1:$2</definedName>
    <definedName name="_xlnm.Print_Titles" localSheetId="18">'5. STR. in. D'!$1:$2</definedName>
    <definedName name="_xlnm.Print_Titles" localSheetId="19">'6. EL in.D'!$1:$2</definedName>
    <definedName name="_xlnm.Print_Titles" localSheetId="21">'7. G+O PR '!$1:$2</definedName>
    <definedName name="_xlnm.Print_Titles" localSheetId="22">'7.a STR. in.PR'!$1:$2</definedName>
    <definedName name="_xlnm.Print_Titles" localSheetId="23">'7b. EL in.PR'!$1:$2</definedName>
    <definedName name="_xlnm.Print_Titles" localSheetId="25">'8. G+O KUH'!$1:$2</definedName>
    <definedName name="_xlnm.Print_Titles" localSheetId="26">'8.a STR. In. KUH)'!$1:$2</definedName>
    <definedName name="_xlnm.Print_Titles" localSheetId="27">'8b. EL In.KUH'!$1:$2</definedName>
    <definedName name="_xlnm.Print_Titles" localSheetId="4">'pop1A.G+O '!$1:$2</definedName>
    <definedName name="_xlnm.Print_Titles" localSheetId="5">'pop1B-KAN'!$1:$2</definedName>
    <definedName name="_xlnm.Print_Titles" localSheetId="8">'pop2.G+O-BAL'!$1:$1</definedName>
    <definedName name="_xlnm.Print_Titles" localSheetId="11">'pop3a-POD'!$1:$1</definedName>
    <definedName name="_xlnm.Print_Titles" localSheetId="12">'pop3b-FAS'!$1:$1</definedName>
    <definedName name="_xlnm.Print_Titles" localSheetId="13">'pop3c-MOST'!$1:$1</definedName>
  </definedNames>
  <calcPr calcId="162913" fullPrecision="0"/>
</workbook>
</file>

<file path=xl/calcChain.xml><?xml version="1.0" encoding="utf-8"?>
<calcChain xmlns="http://schemas.openxmlformats.org/spreadsheetml/2006/main">
  <c r="D67" i="1" l="1"/>
  <c r="D44" i="23"/>
  <c r="F97" i="16" l="1"/>
  <c r="G97" i="16"/>
  <c r="H97" i="16"/>
  <c r="I97" i="16"/>
  <c r="J97" i="16"/>
  <c r="K97" i="16"/>
  <c r="L97" i="16"/>
  <c r="M97" i="16"/>
  <c r="N97" i="16"/>
  <c r="O97" i="16"/>
  <c r="P97" i="16"/>
  <c r="Q97" i="16"/>
  <c r="R97" i="16"/>
  <c r="S97" i="16"/>
  <c r="T97" i="16"/>
  <c r="U97" i="16"/>
  <c r="V97" i="16"/>
  <c r="W97" i="16"/>
  <c r="X97" i="16"/>
  <c r="Y97" i="16"/>
  <c r="Z97" i="16"/>
  <c r="AA97" i="16"/>
  <c r="AB97" i="16"/>
  <c r="AC97" i="16"/>
  <c r="AD97" i="16"/>
  <c r="AE97" i="16"/>
  <c r="AF97" i="16"/>
  <c r="AG97" i="16"/>
  <c r="AH97" i="16"/>
  <c r="AI97" i="16"/>
  <c r="AJ97" i="16"/>
  <c r="AK97" i="16"/>
  <c r="AL97" i="16"/>
  <c r="AM97" i="16"/>
  <c r="AN97" i="16"/>
  <c r="AO97" i="16"/>
  <c r="AP97" i="16"/>
  <c r="AQ97" i="16"/>
  <c r="AR97" i="16"/>
  <c r="AS97" i="16"/>
  <c r="AT97" i="16"/>
  <c r="AU97" i="16"/>
  <c r="AV97" i="16"/>
  <c r="AW97" i="16"/>
  <c r="AX97" i="16"/>
  <c r="AY97" i="16"/>
  <c r="AZ97" i="16"/>
  <c r="BA97" i="16"/>
  <c r="BB97" i="16"/>
  <c r="BC97" i="16"/>
  <c r="BD97" i="16"/>
  <c r="BE97" i="16"/>
  <c r="BF97" i="16"/>
  <c r="BG97" i="16"/>
  <c r="BH97" i="16"/>
  <c r="BI97" i="16"/>
  <c r="BJ97" i="16"/>
  <c r="BK97" i="16"/>
  <c r="BL97" i="16"/>
  <c r="BM97" i="16"/>
  <c r="BN97" i="16"/>
  <c r="BO97" i="16"/>
  <c r="BP97" i="16"/>
  <c r="BQ97" i="16"/>
  <c r="BR97" i="16"/>
  <c r="BS97" i="16"/>
  <c r="BT97" i="16"/>
  <c r="BU97" i="16"/>
  <c r="BV97" i="16"/>
  <c r="BW97" i="16"/>
  <c r="BX97" i="16"/>
  <c r="BY97" i="16"/>
  <c r="BZ97" i="16"/>
  <c r="CA97" i="16"/>
  <c r="CB97" i="16"/>
  <c r="CC97" i="16"/>
  <c r="CD97" i="16"/>
  <c r="CE97" i="16"/>
  <c r="CF97" i="16"/>
  <c r="CG97" i="16"/>
  <c r="CH97" i="16"/>
  <c r="CI97" i="16"/>
  <c r="CJ97" i="16"/>
  <c r="CK97" i="16"/>
  <c r="CL97" i="16"/>
  <c r="CM97" i="16"/>
  <c r="CN97" i="16"/>
  <c r="CO97" i="16"/>
  <c r="CP97" i="16"/>
  <c r="CQ97" i="16"/>
  <c r="CR97" i="16"/>
  <c r="CS97" i="16"/>
  <c r="CT97" i="16"/>
  <c r="CU97" i="16"/>
  <c r="CV97" i="16"/>
  <c r="CW97" i="16"/>
  <c r="CX97" i="16"/>
  <c r="CY97" i="16"/>
  <c r="CZ97" i="16"/>
  <c r="DA97" i="16"/>
  <c r="DB97" i="16"/>
  <c r="DC97" i="16"/>
  <c r="DD97" i="16"/>
  <c r="DE97" i="16"/>
  <c r="DF97" i="16"/>
  <c r="DG97" i="16"/>
  <c r="DH97" i="16"/>
  <c r="DI97" i="16"/>
  <c r="DJ97" i="16"/>
  <c r="DK97" i="16"/>
  <c r="DL97" i="16"/>
  <c r="DM97" i="16"/>
  <c r="DN97" i="16"/>
  <c r="DO97" i="16"/>
  <c r="DP97" i="16"/>
  <c r="DQ97" i="16"/>
  <c r="DR97" i="16"/>
  <c r="DS97" i="16"/>
  <c r="DT97" i="16"/>
  <c r="DU97" i="16"/>
  <c r="DV97" i="16"/>
  <c r="DW97" i="16"/>
  <c r="DX97" i="16"/>
  <c r="DY97" i="16"/>
  <c r="DZ97" i="16"/>
  <c r="EA97" i="16"/>
  <c r="EB97" i="16"/>
  <c r="EC97" i="16"/>
  <c r="ED97" i="16"/>
  <c r="EE97" i="16"/>
  <c r="EF97" i="16"/>
  <c r="EG97" i="16"/>
  <c r="EH97" i="16"/>
  <c r="EI97" i="16"/>
  <c r="EJ97" i="16"/>
  <c r="EK97" i="16"/>
  <c r="EL97" i="16"/>
  <c r="EM97" i="16"/>
  <c r="EN97" i="16"/>
  <c r="EO97" i="16"/>
  <c r="EP97" i="16"/>
  <c r="EQ97" i="16"/>
  <c r="ER97" i="16"/>
  <c r="ES97" i="16"/>
  <c r="ET97" i="16"/>
  <c r="EU97" i="16"/>
  <c r="EV97" i="16"/>
  <c r="EW97" i="16"/>
  <c r="EX97" i="16"/>
  <c r="EY97" i="16"/>
  <c r="EZ97" i="16"/>
  <c r="FA97" i="16"/>
  <c r="FB97" i="16"/>
  <c r="FC97" i="16"/>
  <c r="FD97" i="16"/>
  <c r="FE97" i="16"/>
  <c r="FF97" i="16"/>
  <c r="FG97" i="16"/>
  <c r="FH97" i="16"/>
  <c r="FI97" i="16"/>
  <c r="FJ97" i="16"/>
  <c r="FK97" i="16"/>
  <c r="FL97" i="16"/>
  <c r="FM97" i="16"/>
  <c r="FN97" i="16"/>
  <c r="FO97" i="16"/>
  <c r="FP97" i="16"/>
  <c r="FQ97" i="16"/>
  <c r="FR97" i="16"/>
  <c r="FS97" i="16"/>
  <c r="FT97" i="16"/>
  <c r="FU97" i="16"/>
  <c r="FV97" i="16"/>
  <c r="FW97" i="16"/>
  <c r="FX97" i="16"/>
  <c r="FY97" i="16"/>
  <c r="FZ97" i="16"/>
  <c r="GA97" i="16"/>
  <c r="GB97" i="16"/>
  <c r="GC97" i="16"/>
  <c r="GD97" i="16"/>
  <c r="GE97" i="16"/>
  <c r="GF97" i="16"/>
  <c r="GG97" i="16"/>
  <c r="GH97" i="16"/>
  <c r="GI97" i="16"/>
  <c r="GJ97" i="16"/>
  <c r="GK97" i="16"/>
  <c r="GL97" i="16"/>
  <c r="GM97" i="16"/>
  <c r="GN97" i="16"/>
  <c r="GO97" i="16"/>
  <c r="GP97" i="16"/>
  <c r="GQ97" i="16"/>
  <c r="GR97" i="16"/>
  <c r="GS97" i="16"/>
  <c r="GT97" i="16"/>
  <c r="GU97" i="16"/>
  <c r="GV97" i="16"/>
  <c r="GW97" i="16"/>
  <c r="GX97" i="16"/>
  <c r="GY97" i="16"/>
  <c r="GZ97" i="16"/>
  <c r="HA97" i="16"/>
  <c r="HB97" i="16"/>
  <c r="HC97" i="16"/>
  <c r="HD97" i="16"/>
  <c r="HE97" i="16"/>
  <c r="HF97" i="16"/>
  <c r="HG97" i="16"/>
  <c r="HH97" i="16"/>
  <c r="HI97" i="16"/>
  <c r="HJ97" i="16"/>
  <c r="HK97" i="16"/>
  <c r="HL97" i="16"/>
  <c r="HM97" i="16"/>
  <c r="HN97" i="16"/>
  <c r="HO97" i="16"/>
  <c r="HP97" i="16"/>
  <c r="HQ97" i="16"/>
  <c r="HR97" i="16"/>
  <c r="HS97" i="16"/>
  <c r="HT97" i="16"/>
  <c r="HU97" i="16"/>
  <c r="HV97" i="16"/>
  <c r="HW97" i="16"/>
  <c r="HX97" i="16"/>
  <c r="HY97" i="16"/>
  <c r="HZ97" i="16"/>
  <c r="IA97" i="16"/>
  <c r="IB97" i="16"/>
  <c r="IC97" i="16"/>
  <c r="ID97" i="16"/>
  <c r="IE97" i="16"/>
  <c r="IF97" i="16"/>
  <c r="IG97" i="16"/>
  <c r="IH97" i="16"/>
  <c r="II97" i="16"/>
  <c r="IJ97" i="16"/>
  <c r="IK97" i="16"/>
  <c r="IL97" i="16"/>
  <c r="IM97" i="16"/>
  <c r="IN97" i="16"/>
  <c r="IO97" i="16"/>
  <c r="IP97" i="16"/>
  <c r="IQ97" i="16"/>
  <c r="IR97" i="16"/>
  <c r="IS97" i="16"/>
  <c r="IT97" i="16"/>
  <c r="IU97" i="16"/>
  <c r="IV97" i="16"/>
  <c r="IW97" i="16"/>
  <c r="IX97" i="16"/>
  <c r="IY97" i="16"/>
  <c r="IZ97" i="16"/>
  <c r="JA97" i="16"/>
  <c r="JB97" i="16"/>
  <c r="JC97" i="16"/>
  <c r="JD97" i="16"/>
  <c r="JE97" i="16"/>
  <c r="JF97" i="16"/>
  <c r="JG97" i="16"/>
  <c r="JH97" i="16"/>
  <c r="JI97" i="16"/>
  <c r="JJ97" i="16"/>
  <c r="JK97" i="16"/>
  <c r="JL97" i="16"/>
  <c r="JM97" i="16"/>
  <c r="JN97" i="16"/>
  <c r="JO97" i="16"/>
  <c r="JP97" i="16"/>
  <c r="JQ97" i="16"/>
  <c r="JR97" i="16"/>
  <c r="JS97" i="16"/>
  <c r="JT97" i="16"/>
  <c r="JU97" i="16"/>
  <c r="JV97" i="16"/>
  <c r="JW97" i="16"/>
  <c r="JX97" i="16"/>
  <c r="JY97" i="16"/>
  <c r="JZ97" i="16"/>
  <c r="KA97" i="16"/>
  <c r="KB97" i="16"/>
  <c r="KC97" i="16"/>
  <c r="KD97" i="16"/>
  <c r="KE97" i="16"/>
  <c r="KF97" i="16"/>
  <c r="KG97" i="16"/>
  <c r="KH97" i="16"/>
  <c r="KI97" i="16"/>
  <c r="KJ97" i="16"/>
  <c r="KK97" i="16"/>
  <c r="KL97" i="16"/>
  <c r="KM97" i="16"/>
  <c r="KN97" i="16"/>
  <c r="KO97" i="16"/>
  <c r="KP97" i="16"/>
  <c r="KQ97" i="16"/>
  <c r="KR97" i="16"/>
  <c r="KS97" i="16"/>
  <c r="KT97" i="16"/>
  <c r="KU97" i="16"/>
  <c r="KV97" i="16"/>
  <c r="KW97" i="16"/>
  <c r="KX97" i="16"/>
  <c r="KY97" i="16"/>
  <c r="KZ97" i="16"/>
  <c r="LA97" i="16"/>
  <c r="LB97" i="16"/>
  <c r="LC97" i="16"/>
  <c r="LD97" i="16"/>
  <c r="LE97" i="16"/>
  <c r="LF97" i="16"/>
  <c r="LG97" i="16"/>
  <c r="LH97" i="16"/>
  <c r="LI97" i="16"/>
  <c r="LJ97" i="16"/>
  <c r="LK97" i="16"/>
  <c r="LL97" i="16"/>
  <c r="LM97" i="16"/>
  <c r="LN97" i="16"/>
  <c r="LO97" i="16"/>
  <c r="LP97" i="16"/>
  <c r="LQ97" i="16"/>
  <c r="LR97" i="16"/>
  <c r="LS97" i="16"/>
  <c r="LT97" i="16"/>
  <c r="LU97" i="16"/>
  <c r="LV97" i="16"/>
  <c r="LW97" i="16"/>
  <c r="LX97" i="16"/>
  <c r="LY97" i="16"/>
  <c r="LZ97" i="16"/>
  <c r="MA97" i="16"/>
  <c r="MB97" i="16"/>
  <c r="MC97" i="16"/>
  <c r="MD97" i="16"/>
  <c r="ME97" i="16"/>
  <c r="MF97" i="16"/>
  <c r="MG97" i="16"/>
  <c r="MH97" i="16"/>
  <c r="MI97" i="16"/>
  <c r="MJ97" i="16"/>
  <c r="MK97" i="16"/>
  <c r="ML97" i="16"/>
  <c r="MM97" i="16"/>
  <c r="MN97" i="16"/>
  <c r="MO97" i="16"/>
  <c r="MP97" i="16"/>
  <c r="MQ97" i="16"/>
  <c r="MR97" i="16"/>
  <c r="MS97" i="16"/>
  <c r="MT97" i="16"/>
  <c r="MU97" i="16"/>
  <c r="MV97" i="16"/>
  <c r="MW97" i="16"/>
  <c r="MX97" i="16"/>
  <c r="MY97" i="16"/>
  <c r="MZ97" i="16"/>
  <c r="NA97" i="16"/>
  <c r="NB97" i="16"/>
  <c r="NC97" i="16"/>
  <c r="ND97" i="16"/>
  <c r="NE97" i="16"/>
  <c r="NF97" i="16"/>
  <c r="NG97" i="16"/>
  <c r="NH97" i="16"/>
  <c r="NI97" i="16"/>
  <c r="NJ97" i="16"/>
  <c r="NK97" i="16"/>
  <c r="NL97" i="16"/>
  <c r="NM97" i="16"/>
  <c r="NN97" i="16"/>
  <c r="NO97" i="16"/>
  <c r="NP97" i="16"/>
  <c r="NQ97" i="16"/>
  <c r="NR97" i="16"/>
  <c r="NS97" i="16"/>
  <c r="NT97" i="16"/>
  <c r="NU97" i="16"/>
  <c r="NV97" i="16"/>
  <c r="NW97" i="16"/>
  <c r="NX97" i="16"/>
  <c r="NY97" i="16"/>
  <c r="NZ97" i="16"/>
  <c r="OA97" i="16"/>
  <c r="OB97" i="16"/>
  <c r="OC97" i="16"/>
  <c r="OD97" i="16"/>
  <c r="OE97" i="16"/>
  <c r="OF97" i="16"/>
  <c r="OG97" i="16"/>
  <c r="OH97" i="16"/>
  <c r="OI97" i="16"/>
  <c r="OJ97" i="16"/>
  <c r="OK97" i="16"/>
  <c r="OL97" i="16"/>
  <c r="OM97" i="16"/>
  <c r="ON97" i="16"/>
  <c r="OO97" i="16"/>
  <c r="OP97" i="16"/>
  <c r="OQ97" i="16"/>
  <c r="OR97" i="16"/>
  <c r="OS97" i="16"/>
  <c r="OT97" i="16"/>
  <c r="OU97" i="16"/>
  <c r="OV97" i="16"/>
  <c r="OW97" i="16"/>
  <c r="OX97" i="16"/>
  <c r="OY97" i="16"/>
  <c r="OZ97" i="16"/>
  <c r="PA97" i="16"/>
  <c r="PB97" i="16"/>
  <c r="PC97" i="16"/>
  <c r="PD97" i="16"/>
  <c r="PE97" i="16"/>
  <c r="PF97" i="16"/>
  <c r="PG97" i="16"/>
  <c r="PH97" i="16"/>
  <c r="PI97" i="16"/>
  <c r="PJ97" i="16"/>
  <c r="PK97" i="16"/>
  <c r="PL97" i="16"/>
  <c r="PM97" i="16"/>
  <c r="PN97" i="16"/>
  <c r="PO97" i="16"/>
  <c r="PP97" i="16"/>
  <c r="PQ97" i="16"/>
  <c r="PR97" i="16"/>
  <c r="PS97" i="16"/>
  <c r="PT97" i="16"/>
  <c r="PU97" i="16"/>
  <c r="PV97" i="16"/>
  <c r="PW97" i="16"/>
  <c r="PX97" i="16"/>
  <c r="PY97" i="16"/>
  <c r="PZ97" i="16"/>
  <c r="QA97" i="16"/>
  <c r="QB97" i="16"/>
  <c r="QC97" i="16"/>
  <c r="QD97" i="16"/>
  <c r="QE97" i="16"/>
  <c r="QF97" i="16"/>
  <c r="QG97" i="16"/>
  <c r="QH97" i="16"/>
  <c r="QI97" i="16"/>
  <c r="QJ97" i="16"/>
  <c r="QK97" i="16"/>
  <c r="QL97" i="16"/>
  <c r="QM97" i="16"/>
  <c r="QN97" i="16"/>
  <c r="QO97" i="16"/>
  <c r="QP97" i="16"/>
  <c r="QQ97" i="16"/>
  <c r="QR97" i="16"/>
  <c r="QS97" i="16"/>
  <c r="QT97" i="16"/>
  <c r="QU97" i="16"/>
  <c r="QV97" i="16"/>
  <c r="QW97" i="16"/>
  <c r="QX97" i="16"/>
  <c r="QY97" i="16"/>
  <c r="QZ97" i="16"/>
  <c r="RA97" i="16"/>
  <c r="RB97" i="16"/>
  <c r="RC97" i="16"/>
  <c r="RD97" i="16"/>
  <c r="RE97" i="16"/>
  <c r="RF97" i="16"/>
  <c r="RG97" i="16"/>
  <c r="RH97" i="16"/>
  <c r="RI97" i="16"/>
  <c r="RJ97" i="16"/>
  <c r="RK97" i="16"/>
  <c r="RL97" i="16"/>
  <c r="RM97" i="16"/>
  <c r="RN97" i="16"/>
  <c r="RO97" i="16"/>
  <c r="RP97" i="16"/>
  <c r="RQ97" i="16"/>
  <c r="RR97" i="16"/>
  <c r="RS97" i="16"/>
  <c r="RT97" i="16"/>
  <c r="RU97" i="16"/>
  <c r="RV97" i="16"/>
  <c r="RW97" i="16"/>
  <c r="RX97" i="16"/>
  <c r="RY97" i="16"/>
  <c r="RZ97" i="16"/>
  <c r="SA97" i="16"/>
  <c r="SB97" i="16"/>
  <c r="SC97" i="16"/>
  <c r="SD97" i="16"/>
  <c r="SE97" i="16"/>
  <c r="SF97" i="16"/>
  <c r="SG97" i="16"/>
  <c r="SH97" i="16"/>
  <c r="SI97" i="16"/>
  <c r="SJ97" i="16"/>
  <c r="SK97" i="16"/>
  <c r="SL97" i="16"/>
  <c r="SM97" i="16"/>
  <c r="SN97" i="16"/>
  <c r="SO97" i="16"/>
  <c r="SP97" i="16"/>
  <c r="SQ97" i="16"/>
  <c r="SR97" i="16"/>
  <c r="SS97" i="16"/>
  <c r="ST97" i="16"/>
  <c r="SU97" i="16"/>
  <c r="SV97" i="16"/>
  <c r="SW97" i="16"/>
  <c r="SX97" i="16"/>
  <c r="SY97" i="16"/>
  <c r="SZ97" i="16"/>
  <c r="TA97" i="16"/>
  <c r="TB97" i="16"/>
  <c r="TC97" i="16"/>
  <c r="TD97" i="16"/>
  <c r="TE97" i="16"/>
  <c r="TF97" i="16"/>
  <c r="TG97" i="16"/>
  <c r="TH97" i="16"/>
  <c r="TI97" i="16"/>
  <c r="TJ97" i="16"/>
  <c r="TK97" i="16"/>
  <c r="TL97" i="16"/>
  <c r="TM97" i="16"/>
  <c r="TN97" i="16"/>
  <c r="TO97" i="16"/>
  <c r="TP97" i="16"/>
  <c r="TQ97" i="16"/>
  <c r="TR97" i="16"/>
  <c r="TS97" i="16"/>
  <c r="TT97" i="16"/>
  <c r="TU97" i="16"/>
  <c r="TV97" i="16"/>
  <c r="TW97" i="16"/>
  <c r="TX97" i="16"/>
  <c r="TY97" i="16"/>
  <c r="TZ97" i="16"/>
  <c r="UA97" i="16"/>
  <c r="UB97" i="16"/>
  <c r="UC97" i="16"/>
  <c r="UD97" i="16"/>
  <c r="UE97" i="16"/>
  <c r="UF97" i="16"/>
  <c r="UG97" i="16"/>
  <c r="UH97" i="16"/>
  <c r="UI97" i="16"/>
  <c r="UJ97" i="16"/>
  <c r="UK97" i="16"/>
  <c r="UL97" i="16"/>
  <c r="UM97" i="16"/>
  <c r="UN97" i="16"/>
  <c r="UO97" i="16"/>
  <c r="UP97" i="16"/>
  <c r="UQ97" i="16"/>
  <c r="UR97" i="16"/>
  <c r="US97" i="16"/>
  <c r="UT97" i="16"/>
  <c r="UU97" i="16"/>
  <c r="UV97" i="16"/>
  <c r="UW97" i="16"/>
  <c r="UX97" i="16"/>
  <c r="UY97" i="16"/>
  <c r="UZ97" i="16"/>
  <c r="VA97" i="16"/>
  <c r="VB97" i="16"/>
  <c r="VC97" i="16"/>
  <c r="VD97" i="16"/>
  <c r="VE97" i="16"/>
  <c r="VF97" i="16"/>
  <c r="VG97" i="16"/>
  <c r="VH97" i="16"/>
  <c r="VI97" i="16"/>
  <c r="VJ97" i="16"/>
  <c r="VK97" i="16"/>
  <c r="VL97" i="16"/>
  <c r="VM97" i="16"/>
  <c r="VN97" i="16"/>
  <c r="VO97" i="16"/>
  <c r="VP97" i="16"/>
  <c r="VQ97" i="16"/>
  <c r="VR97" i="16"/>
  <c r="VS97" i="16"/>
  <c r="VT97" i="16"/>
  <c r="VU97" i="16"/>
  <c r="VV97" i="16"/>
  <c r="VW97" i="16"/>
  <c r="VX97" i="16"/>
  <c r="VY97" i="16"/>
  <c r="VZ97" i="16"/>
  <c r="WA97" i="16"/>
  <c r="WB97" i="16"/>
  <c r="WC97" i="16"/>
  <c r="WD97" i="16"/>
  <c r="WE97" i="16"/>
  <c r="WF97" i="16"/>
  <c r="WG97" i="16"/>
  <c r="WH97" i="16"/>
  <c r="WI97" i="16"/>
  <c r="WJ97" i="16"/>
  <c r="WK97" i="16"/>
  <c r="WL97" i="16"/>
  <c r="WM97" i="16"/>
  <c r="WN97" i="16"/>
  <c r="WO97" i="16"/>
  <c r="WP97" i="16"/>
  <c r="WQ97" i="16"/>
  <c r="WR97" i="16"/>
  <c r="WS97" i="16"/>
  <c r="WT97" i="16"/>
  <c r="WU97" i="16"/>
  <c r="WV97" i="16"/>
  <c r="WW97" i="16"/>
  <c r="WX97" i="16"/>
  <c r="WY97" i="16"/>
  <c r="WZ97" i="16"/>
  <c r="XA97" i="16"/>
  <c r="XB97" i="16"/>
  <c r="XC97" i="16"/>
  <c r="XD97" i="16"/>
  <c r="XE97" i="16"/>
  <c r="XF97" i="16"/>
  <c r="XG97" i="16"/>
  <c r="XH97" i="16"/>
  <c r="XI97" i="16"/>
  <c r="XJ97" i="16"/>
  <c r="XK97" i="16"/>
  <c r="XL97" i="16"/>
  <c r="XM97" i="16"/>
  <c r="XN97" i="16"/>
  <c r="XO97" i="16"/>
  <c r="XP97" i="16"/>
  <c r="XQ97" i="16"/>
  <c r="XR97" i="16"/>
  <c r="XS97" i="16"/>
  <c r="XT97" i="16"/>
  <c r="XU97" i="16"/>
  <c r="XV97" i="16"/>
  <c r="XW97" i="16"/>
  <c r="XX97" i="16"/>
  <c r="XY97" i="16"/>
  <c r="XZ97" i="16"/>
  <c r="YA97" i="16"/>
  <c r="YB97" i="16"/>
  <c r="YC97" i="16"/>
  <c r="YD97" i="16"/>
  <c r="YE97" i="16"/>
  <c r="YF97" i="16"/>
  <c r="YG97" i="16"/>
  <c r="YH97" i="16"/>
  <c r="YI97" i="16"/>
  <c r="YJ97" i="16"/>
  <c r="YK97" i="16"/>
  <c r="YL97" i="16"/>
  <c r="YM97" i="16"/>
  <c r="YN97" i="16"/>
  <c r="YO97" i="16"/>
  <c r="YP97" i="16"/>
  <c r="YQ97" i="16"/>
  <c r="YR97" i="16"/>
  <c r="YS97" i="16"/>
  <c r="YT97" i="16"/>
  <c r="YU97" i="16"/>
  <c r="YV97" i="16"/>
  <c r="YW97" i="16"/>
  <c r="YX97" i="16"/>
  <c r="YY97" i="16"/>
  <c r="YZ97" i="16"/>
  <c r="ZA97" i="16"/>
  <c r="ZB97" i="16"/>
  <c r="ZC97" i="16"/>
  <c r="ZD97" i="16"/>
  <c r="ZE97" i="16"/>
  <c r="ZF97" i="16"/>
  <c r="ZG97" i="16"/>
  <c r="ZH97" i="16"/>
  <c r="ZI97" i="16"/>
  <c r="ZJ97" i="16"/>
  <c r="ZK97" i="16"/>
  <c r="ZL97" i="16"/>
  <c r="ZM97" i="16"/>
  <c r="ZN97" i="16"/>
  <c r="ZO97" i="16"/>
  <c r="ZP97" i="16"/>
  <c r="ZQ97" i="16"/>
  <c r="ZR97" i="16"/>
  <c r="ZS97" i="16"/>
  <c r="ZT97" i="16"/>
  <c r="ZU97" i="16"/>
  <c r="ZV97" i="16"/>
  <c r="ZW97" i="16"/>
  <c r="ZX97" i="16"/>
  <c r="ZY97" i="16"/>
  <c r="ZZ97" i="16"/>
  <c r="AAA97" i="16"/>
  <c r="AAB97" i="16"/>
  <c r="AAC97" i="16"/>
  <c r="AAD97" i="16"/>
  <c r="AAE97" i="16"/>
  <c r="AAF97" i="16"/>
  <c r="AAG97" i="16"/>
  <c r="AAH97" i="16"/>
  <c r="AAI97" i="16"/>
  <c r="AAJ97" i="16"/>
  <c r="AAK97" i="16"/>
  <c r="AAL97" i="16"/>
  <c r="AAM97" i="16"/>
  <c r="AAN97" i="16"/>
  <c r="AAO97" i="16"/>
  <c r="AAP97" i="16"/>
  <c r="AAQ97" i="16"/>
  <c r="AAR97" i="16"/>
  <c r="AAS97" i="16"/>
  <c r="AAT97" i="16"/>
  <c r="AAU97" i="16"/>
  <c r="AAV97" i="16"/>
  <c r="AAW97" i="16"/>
  <c r="AAX97" i="16"/>
  <c r="AAY97" i="16"/>
  <c r="AAZ97" i="16"/>
  <c r="ABA97" i="16"/>
  <c r="ABB97" i="16"/>
  <c r="ABC97" i="16"/>
  <c r="ABD97" i="16"/>
  <c r="ABE97" i="16"/>
  <c r="ABF97" i="16"/>
  <c r="ABG97" i="16"/>
  <c r="ABH97" i="16"/>
  <c r="ABI97" i="16"/>
  <c r="ABJ97" i="16"/>
  <c r="ABK97" i="16"/>
  <c r="ABL97" i="16"/>
  <c r="ABM97" i="16"/>
  <c r="ABN97" i="16"/>
  <c r="ABO97" i="16"/>
  <c r="ABP97" i="16"/>
  <c r="ABQ97" i="16"/>
  <c r="ABR97" i="16"/>
  <c r="ABS97" i="16"/>
  <c r="ABT97" i="16"/>
  <c r="ABU97" i="16"/>
  <c r="ABV97" i="16"/>
  <c r="ABW97" i="16"/>
  <c r="ABX97" i="16"/>
  <c r="ABY97" i="16"/>
  <c r="ABZ97" i="16"/>
  <c r="ACA97" i="16"/>
  <c r="ACB97" i="16"/>
  <c r="ACC97" i="16"/>
  <c r="ACD97" i="16"/>
  <c r="ACE97" i="16"/>
  <c r="ACF97" i="16"/>
  <c r="ACG97" i="16"/>
  <c r="ACH97" i="16"/>
  <c r="ACI97" i="16"/>
  <c r="ACJ97" i="16"/>
  <c r="ACK97" i="16"/>
  <c r="ACL97" i="16"/>
  <c r="ACM97" i="16"/>
  <c r="ACN97" i="16"/>
  <c r="ACO97" i="16"/>
  <c r="ACP97" i="16"/>
  <c r="ACQ97" i="16"/>
  <c r="ACR97" i="16"/>
  <c r="ACS97" i="16"/>
  <c r="ACT97" i="16"/>
  <c r="ACU97" i="16"/>
  <c r="ACV97" i="16"/>
  <c r="ACW97" i="16"/>
  <c r="ACX97" i="16"/>
  <c r="ACY97" i="16"/>
  <c r="ACZ97" i="16"/>
  <c r="ADA97" i="16"/>
  <c r="ADB97" i="16"/>
  <c r="ADC97" i="16"/>
  <c r="ADD97" i="16"/>
  <c r="ADE97" i="16"/>
  <c r="ADF97" i="16"/>
  <c r="ADG97" i="16"/>
  <c r="ADH97" i="16"/>
  <c r="ADI97" i="16"/>
  <c r="ADJ97" i="16"/>
  <c r="ADK97" i="16"/>
  <c r="ADL97" i="16"/>
  <c r="ADM97" i="16"/>
  <c r="ADN97" i="16"/>
  <c r="ADO97" i="16"/>
  <c r="ADP97" i="16"/>
  <c r="ADQ97" i="16"/>
  <c r="ADR97" i="16"/>
  <c r="ADS97" i="16"/>
  <c r="ADT97" i="16"/>
  <c r="ADU97" i="16"/>
  <c r="ADV97" i="16"/>
  <c r="ADW97" i="16"/>
  <c r="ADX97" i="16"/>
  <c r="ADY97" i="16"/>
  <c r="ADZ97" i="16"/>
  <c r="AEA97" i="16"/>
  <c r="AEB97" i="16"/>
  <c r="AEC97" i="16"/>
  <c r="AED97" i="16"/>
  <c r="AEE97" i="16"/>
  <c r="AEF97" i="16"/>
  <c r="AEG97" i="16"/>
  <c r="AEH97" i="16"/>
  <c r="AEI97" i="16"/>
  <c r="AEJ97" i="16"/>
  <c r="AEK97" i="16"/>
  <c r="AEL97" i="16"/>
  <c r="AEM97" i="16"/>
  <c r="AEN97" i="16"/>
  <c r="AEO97" i="16"/>
  <c r="AEP97" i="16"/>
  <c r="AEQ97" i="16"/>
  <c r="AER97" i="16"/>
  <c r="AES97" i="16"/>
  <c r="AET97" i="16"/>
  <c r="AEU97" i="16"/>
  <c r="AEV97" i="16"/>
  <c r="AEW97" i="16"/>
  <c r="AEX97" i="16"/>
  <c r="AEY97" i="16"/>
  <c r="AEZ97" i="16"/>
  <c r="AFA97" i="16"/>
  <c r="AFB97" i="16"/>
  <c r="AFC97" i="16"/>
  <c r="AFD97" i="16"/>
  <c r="AFE97" i="16"/>
  <c r="AFF97" i="16"/>
  <c r="AFG97" i="16"/>
  <c r="AFH97" i="16"/>
  <c r="AFI97" i="16"/>
  <c r="AFJ97" i="16"/>
  <c r="AFK97" i="16"/>
  <c r="AFL97" i="16"/>
  <c r="AFM97" i="16"/>
  <c r="AFN97" i="16"/>
  <c r="AFO97" i="16"/>
  <c r="AFP97" i="16"/>
  <c r="AFQ97" i="16"/>
  <c r="AFR97" i="16"/>
  <c r="AFS97" i="16"/>
  <c r="AFT97" i="16"/>
  <c r="AFU97" i="16"/>
  <c r="AFV97" i="16"/>
  <c r="AFW97" i="16"/>
  <c r="AFX97" i="16"/>
  <c r="AFY97" i="16"/>
  <c r="AFZ97" i="16"/>
  <c r="AGA97" i="16"/>
  <c r="AGB97" i="16"/>
  <c r="AGC97" i="16"/>
  <c r="AGD97" i="16"/>
  <c r="AGE97" i="16"/>
  <c r="AGF97" i="16"/>
  <c r="AGG97" i="16"/>
  <c r="AGH97" i="16"/>
  <c r="AGI97" i="16"/>
  <c r="AGJ97" i="16"/>
  <c r="AGK97" i="16"/>
  <c r="AGL97" i="16"/>
  <c r="AGM97" i="16"/>
  <c r="AGN97" i="16"/>
  <c r="AGO97" i="16"/>
  <c r="AGP97" i="16"/>
  <c r="AGQ97" i="16"/>
  <c r="AGR97" i="16"/>
  <c r="AGS97" i="16"/>
  <c r="AGT97" i="16"/>
  <c r="AGU97" i="16"/>
  <c r="AGV97" i="16"/>
  <c r="AGW97" i="16"/>
  <c r="AGX97" i="16"/>
  <c r="AGY97" i="16"/>
  <c r="AGZ97" i="16"/>
  <c r="AHA97" i="16"/>
  <c r="AHB97" i="16"/>
  <c r="AHC97" i="16"/>
  <c r="AHD97" i="16"/>
  <c r="AHE97" i="16"/>
  <c r="AHF97" i="16"/>
  <c r="AHG97" i="16"/>
  <c r="AHH97" i="16"/>
  <c r="AHI97" i="16"/>
  <c r="AHJ97" i="16"/>
  <c r="AHK97" i="16"/>
  <c r="AHL97" i="16"/>
  <c r="AHM97" i="16"/>
  <c r="AHN97" i="16"/>
  <c r="AHO97" i="16"/>
  <c r="AHP97" i="16"/>
  <c r="AHQ97" i="16"/>
  <c r="AHR97" i="16"/>
  <c r="AHS97" i="16"/>
  <c r="AHT97" i="16"/>
  <c r="AHU97" i="16"/>
  <c r="AHV97" i="16"/>
  <c r="AHW97" i="16"/>
  <c r="AHX97" i="16"/>
  <c r="AHY97" i="16"/>
  <c r="AHZ97" i="16"/>
  <c r="AIA97" i="16"/>
  <c r="AIB97" i="16"/>
  <c r="AIC97" i="16"/>
  <c r="AID97" i="16"/>
  <c r="AIE97" i="16"/>
  <c r="AIF97" i="16"/>
  <c r="AIG97" i="16"/>
  <c r="AIH97" i="16"/>
  <c r="AII97" i="16"/>
  <c r="AIJ97" i="16"/>
  <c r="AIK97" i="16"/>
  <c r="AIL97" i="16"/>
  <c r="AIM97" i="16"/>
  <c r="AIN97" i="16"/>
  <c r="AIO97" i="16"/>
  <c r="AIP97" i="16"/>
  <c r="AIQ97" i="16"/>
  <c r="AIR97" i="16"/>
  <c r="AIS97" i="16"/>
  <c r="AIT97" i="16"/>
  <c r="AIU97" i="16"/>
  <c r="AIV97" i="16"/>
  <c r="AIW97" i="16"/>
  <c r="AIX97" i="16"/>
  <c r="AIY97" i="16"/>
  <c r="AIZ97" i="16"/>
  <c r="AJA97" i="16"/>
  <c r="AJB97" i="16"/>
  <c r="AJC97" i="16"/>
  <c r="AJD97" i="16"/>
  <c r="AJE97" i="16"/>
  <c r="AJF97" i="16"/>
  <c r="AJG97" i="16"/>
  <c r="AJH97" i="16"/>
  <c r="AJI97" i="16"/>
  <c r="AJJ97" i="16"/>
  <c r="AJK97" i="16"/>
  <c r="AJL97" i="16"/>
  <c r="AJM97" i="16"/>
  <c r="AJN97" i="16"/>
  <c r="AJO97" i="16"/>
  <c r="AJP97" i="16"/>
  <c r="AJQ97" i="16"/>
  <c r="AJR97" i="16"/>
  <c r="AJS97" i="16"/>
  <c r="AJT97" i="16"/>
  <c r="AJU97" i="16"/>
  <c r="AJV97" i="16"/>
  <c r="AJW97" i="16"/>
  <c r="AJX97" i="16"/>
  <c r="AJY97" i="16"/>
  <c r="AJZ97" i="16"/>
  <c r="AKA97" i="16"/>
  <c r="AKB97" i="16"/>
  <c r="AKC97" i="16"/>
  <c r="AKD97" i="16"/>
  <c r="AKE97" i="16"/>
  <c r="AKF97" i="16"/>
  <c r="AKG97" i="16"/>
  <c r="AKH97" i="16"/>
  <c r="AKI97" i="16"/>
  <c r="AKJ97" i="16"/>
  <c r="AKK97" i="16"/>
  <c r="AKL97" i="16"/>
  <c r="AKM97" i="16"/>
  <c r="AKN97" i="16"/>
  <c r="AKO97" i="16"/>
  <c r="AKP97" i="16"/>
  <c r="AKQ97" i="16"/>
  <c r="AKR97" i="16"/>
  <c r="AKS97" i="16"/>
  <c r="AKT97" i="16"/>
  <c r="AKU97" i="16"/>
  <c r="AKV97" i="16"/>
  <c r="AKW97" i="16"/>
  <c r="AKX97" i="16"/>
  <c r="AKY97" i="16"/>
  <c r="AKZ97" i="16"/>
  <c r="ALA97" i="16"/>
  <c r="ALB97" i="16"/>
  <c r="ALC97" i="16"/>
  <c r="ALD97" i="16"/>
  <c r="ALE97" i="16"/>
  <c r="ALF97" i="16"/>
  <c r="ALG97" i="16"/>
  <c r="ALH97" i="16"/>
  <c r="ALI97" i="16"/>
  <c r="ALJ97" i="16"/>
  <c r="ALK97" i="16"/>
  <c r="ALL97" i="16"/>
  <c r="ALM97" i="16"/>
  <c r="ALN97" i="16"/>
  <c r="ALO97" i="16"/>
  <c r="ALP97" i="16"/>
  <c r="ALQ97" i="16"/>
  <c r="ALR97" i="16"/>
  <c r="ALS97" i="16"/>
  <c r="ALT97" i="16"/>
  <c r="ALU97" i="16"/>
  <c r="ALV97" i="16"/>
  <c r="ALW97" i="16"/>
  <c r="ALX97" i="16"/>
  <c r="ALY97" i="16"/>
  <c r="ALZ97" i="16"/>
  <c r="AMA97" i="16"/>
  <c r="AMB97" i="16"/>
  <c r="AMC97" i="16"/>
  <c r="AMD97" i="16"/>
  <c r="AME97" i="16"/>
  <c r="AMF97" i="16"/>
  <c r="AMG97" i="16"/>
  <c r="AMH97" i="16"/>
  <c r="AMI97" i="16"/>
  <c r="AMJ97" i="16"/>
  <c r="AMK97" i="16"/>
  <c r="AML97" i="16"/>
  <c r="AMM97" i="16"/>
  <c r="AMN97" i="16"/>
  <c r="AMO97" i="16"/>
  <c r="AMP97" i="16"/>
  <c r="AMQ97" i="16"/>
  <c r="AMR97" i="16"/>
  <c r="AMS97" i="16"/>
  <c r="AMT97" i="16"/>
  <c r="AMU97" i="16"/>
  <c r="AMV97" i="16"/>
  <c r="AMW97" i="16"/>
  <c r="AMX97" i="16"/>
  <c r="AMY97" i="16"/>
  <c r="AMZ97" i="16"/>
  <c r="ANA97" i="16"/>
  <c r="ANB97" i="16"/>
  <c r="ANC97" i="16"/>
  <c r="AND97" i="16"/>
  <c r="ANE97" i="16"/>
  <c r="ANF97" i="16"/>
  <c r="ANG97" i="16"/>
  <c r="ANH97" i="16"/>
  <c r="ANI97" i="16"/>
  <c r="ANJ97" i="16"/>
  <c r="ANK97" i="16"/>
  <c r="ANL97" i="16"/>
  <c r="ANM97" i="16"/>
  <c r="ANN97" i="16"/>
  <c r="ANO97" i="16"/>
  <c r="ANP97" i="16"/>
  <c r="ANQ97" i="16"/>
  <c r="ANR97" i="16"/>
  <c r="ANS97" i="16"/>
  <c r="ANT97" i="16"/>
  <c r="ANU97" i="16"/>
  <c r="ANV97" i="16"/>
  <c r="ANW97" i="16"/>
  <c r="ANX97" i="16"/>
  <c r="ANY97" i="16"/>
  <c r="ANZ97" i="16"/>
  <c r="AOA97" i="16"/>
  <c r="AOB97" i="16"/>
  <c r="AOC97" i="16"/>
  <c r="AOD97" i="16"/>
  <c r="AOE97" i="16"/>
  <c r="AOF97" i="16"/>
  <c r="AOG97" i="16"/>
  <c r="AOH97" i="16"/>
  <c r="AOI97" i="16"/>
  <c r="AOJ97" i="16"/>
  <c r="AOK97" i="16"/>
  <c r="AOL97" i="16"/>
  <c r="AOM97" i="16"/>
  <c r="AON97" i="16"/>
  <c r="AOO97" i="16"/>
  <c r="AOP97" i="16"/>
  <c r="AOQ97" i="16"/>
  <c r="AOR97" i="16"/>
  <c r="AOS97" i="16"/>
  <c r="AOT97" i="16"/>
  <c r="AOU97" i="16"/>
  <c r="AOV97" i="16"/>
  <c r="AOW97" i="16"/>
  <c r="AOX97" i="16"/>
  <c r="AOY97" i="16"/>
  <c r="AOZ97" i="16"/>
  <c r="APA97" i="16"/>
  <c r="APB97" i="16"/>
  <c r="APC97" i="16"/>
  <c r="APD97" i="16"/>
  <c r="APE97" i="16"/>
  <c r="APF97" i="16"/>
  <c r="APG97" i="16"/>
  <c r="APH97" i="16"/>
  <c r="API97" i="16"/>
  <c r="APJ97" i="16"/>
  <c r="APK97" i="16"/>
  <c r="APL97" i="16"/>
  <c r="APM97" i="16"/>
  <c r="APN97" i="16"/>
  <c r="APO97" i="16"/>
  <c r="APP97" i="16"/>
  <c r="APQ97" i="16"/>
  <c r="APR97" i="16"/>
  <c r="APS97" i="16"/>
  <c r="APT97" i="16"/>
  <c r="APU97" i="16"/>
  <c r="APV97" i="16"/>
  <c r="APW97" i="16"/>
  <c r="APX97" i="16"/>
  <c r="APY97" i="16"/>
  <c r="APZ97" i="16"/>
  <c r="AQA97" i="16"/>
  <c r="AQB97" i="16"/>
  <c r="AQC97" i="16"/>
  <c r="AQD97" i="16"/>
  <c r="AQE97" i="16"/>
  <c r="AQF97" i="16"/>
  <c r="AQG97" i="16"/>
  <c r="AQH97" i="16"/>
  <c r="AQI97" i="16"/>
  <c r="AQJ97" i="16"/>
  <c r="AQK97" i="16"/>
  <c r="AQL97" i="16"/>
  <c r="AQM97" i="16"/>
  <c r="AQN97" i="16"/>
  <c r="AQO97" i="16"/>
  <c r="AQP97" i="16"/>
  <c r="AQQ97" i="16"/>
  <c r="AQR97" i="16"/>
  <c r="AQS97" i="16"/>
  <c r="AQT97" i="16"/>
  <c r="AQU97" i="16"/>
  <c r="AQV97" i="16"/>
  <c r="AQW97" i="16"/>
  <c r="AQX97" i="16"/>
  <c r="AQY97" i="16"/>
  <c r="AQZ97" i="16"/>
  <c r="ARA97" i="16"/>
  <c r="ARB97" i="16"/>
  <c r="ARC97" i="16"/>
  <c r="ARD97" i="16"/>
  <c r="ARE97" i="16"/>
  <c r="ARF97" i="16"/>
  <c r="ARG97" i="16"/>
  <c r="ARH97" i="16"/>
  <c r="ARI97" i="16"/>
  <c r="ARJ97" i="16"/>
  <c r="ARK97" i="16"/>
  <c r="ARL97" i="16"/>
  <c r="ARM97" i="16"/>
  <c r="ARN97" i="16"/>
  <c r="ARO97" i="16"/>
  <c r="ARP97" i="16"/>
  <c r="ARQ97" i="16"/>
  <c r="ARR97" i="16"/>
  <c r="ARS97" i="16"/>
  <c r="ART97" i="16"/>
  <c r="ARU97" i="16"/>
  <c r="ARV97" i="16"/>
  <c r="ARW97" i="16"/>
  <c r="ARX97" i="16"/>
  <c r="ARY97" i="16"/>
  <c r="ARZ97" i="16"/>
  <c r="ASA97" i="16"/>
  <c r="ASB97" i="16"/>
  <c r="ASC97" i="16"/>
  <c r="ASD97" i="16"/>
  <c r="ASE97" i="16"/>
  <c r="ASF97" i="16"/>
  <c r="ASG97" i="16"/>
  <c r="ASH97" i="16"/>
  <c r="ASI97" i="16"/>
  <c r="ASJ97" i="16"/>
  <c r="ASK97" i="16"/>
  <c r="ASL97" i="16"/>
  <c r="ASM97" i="16"/>
  <c r="ASN97" i="16"/>
  <c r="ASO97" i="16"/>
  <c r="ASP97" i="16"/>
  <c r="ASQ97" i="16"/>
  <c r="ASR97" i="16"/>
  <c r="ASS97" i="16"/>
  <c r="AST97" i="16"/>
  <c r="ASU97" i="16"/>
  <c r="ASV97" i="16"/>
  <c r="ASW97" i="16"/>
  <c r="ASX97" i="16"/>
  <c r="ASY97" i="16"/>
  <c r="ASZ97" i="16"/>
  <c r="ATA97" i="16"/>
  <c r="ATB97" i="16"/>
  <c r="ATC97" i="16"/>
  <c r="ATD97" i="16"/>
  <c r="ATE97" i="16"/>
  <c r="ATF97" i="16"/>
  <c r="ATG97" i="16"/>
  <c r="ATH97" i="16"/>
  <c r="ATI97" i="16"/>
  <c r="ATJ97" i="16"/>
  <c r="ATK97" i="16"/>
  <c r="ATL97" i="16"/>
  <c r="ATM97" i="16"/>
  <c r="ATN97" i="16"/>
  <c r="ATO97" i="16"/>
  <c r="ATP97" i="16"/>
  <c r="ATQ97" i="16"/>
  <c r="ATR97" i="16"/>
  <c r="ATS97" i="16"/>
  <c r="ATT97" i="16"/>
  <c r="ATU97" i="16"/>
  <c r="ATV97" i="16"/>
  <c r="ATW97" i="16"/>
  <c r="ATX97" i="16"/>
  <c r="ATY97" i="16"/>
  <c r="ATZ97" i="16"/>
  <c r="AUA97" i="16"/>
  <c r="AUB97" i="16"/>
  <c r="AUC97" i="16"/>
  <c r="AUD97" i="16"/>
  <c r="AUE97" i="16"/>
  <c r="AUF97" i="16"/>
  <c r="AUG97" i="16"/>
  <c r="AUH97" i="16"/>
  <c r="AUI97" i="16"/>
  <c r="AUJ97" i="16"/>
  <c r="AUK97" i="16"/>
  <c r="AUL97" i="16"/>
  <c r="AUM97" i="16"/>
  <c r="AUN97" i="16"/>
  <c r="AUO97" i="16"/>
  <c r="AUP97" i="16"/>
  <c r="AUQ97" i="16"/>
  <c r="AUR97" i="16"/>
  <c r="AUS97" i="16"/>
  <c r="AUT97" i="16"/>
  <c r="AUU97" i="16"/>
  <c r="AUV97" i="16"/>
  <c r="AUW97" i="16"/>
  <c r="AUX97" i="16"/>
  <c r="AUY97" i="16"/>
  <c r="AUZ97" i="16"/>
  <c r="AVA97" i="16"/>
  <c r="AVB97" i="16"/>
  <c r="AVC97" i="16"/>
  <c r="AVD97" i="16"/>
  <c r="AVE97" i="16"/>
  <c r="AVF97" i="16"/>
  <c r="AVG97" i="16"/>
  <c r="AVH97" i="16"/>
  <c r="AVI97" i="16"/>
  <c r="AVJ97" i="16"/>
  <c r="AVK97" i="16"/>
  <c r="AVL97" i="16"/>
  <c r="AVM97" i="16"/>
  <c r="AVN97" i="16"/>
  <c r="AVO97" i="16"/>
  <c r="AVP97" i="16"/>
  <c r="AVQ97" i="16"/>
  <c r="AVR97" i="16"/>
  <c r="AVS97" i="16"/>
  <c r="AVT97" i="16"/>
  <c r="AVU97" i="16"/>
  <c r="AVV97" i="16"/>
  <c r="AVW97" i="16"/>
  <c r="AVX97" i="16"/>
  <c r="AVY97" i="16"/>
  <c r="AVZ97" i="16"/>
  <c r="AWA97" i="16"/>
  <c r="AWB97" i="16"/>
  <c r="AWC97" i="16"/>
  <c r="AWD97" i="16"/>
  <c r="AWE97" i="16"/>
  <c r="AWF97" i="16"/>
  <c r="AWG97" i="16"/>
  <c r="AWH97" i="16"/>
  <c r="AWI97" i="16"/>
  <c r="AWJ97" i="16"/>
  <c r="AWK97" i="16"/>
  <c r="AWL97" i="16"/>
  <c r="AWM97" i="16"/>
  <c r="AWN97" i="16"/>
  <c r="AWO97" i="16"/>
  <c r="AWP97" i="16"/>
  <c r="AWQ97" i="16"/>
  <c r="AWR97" i="16"/>
  <c r="AWS97" i="16"/>
  <c r="AWT97" i="16"/>
  <c r="AWU97" i="16"/>
  <c r="AWV97" i="16"/>
  <c r="AWW97" i="16"/>
  <c r="AWX97" i="16"/>
  <c r="AWY97" i="16"/>
  <c r="AWZ97" i="16"/>
  <c r="AXA97" i="16"/>
  <c r="AXB97" i="16"/>
  <c r="AXC97" i="16"/>
  <c r="AXD97" i="16"/>
  <c r="AXE97" i="16"/>
  <c r="AXF97" i="16"/>
  <c r="AXG97" i="16"/>
  <c r="AXH97" i="16"/>
  <c r="AXI97" i="16"/>
  <c r="AXJ97" i="16"/>
  <c r="AXK97" i="16"/>
  <c r="AXL97" i="16"/>
  <c r="AXM97" i="16"/>
  <c r="AXN97" i="16"/>
  <c r="AXO97" i="16"/>
  <c r="AXP97" i="16"/>
  <c r="AXQ97" i="16"/>
  <c r="AXR97" i="16"/>
  <c r="AXS97" i="16"/>
  <c r="AXT97" i="16"/>
  <c r="AXU97" i="16"/>
  <c r="AXV97" i="16"/>
  <c r="AXW97" i="16"/>
  <c r="AXX97" i="16"/>
  <c r="AXY97" i="16"/>
  <c r="AXZ97" i="16"/>
  <c r="AYA97" i="16"/>
  <c r="AYB97" i="16"/>
  <c r="AYC97" i="16"/>
  <c r="AYD97" i="16"/>
  <c r="AYE97" i="16"/>
  <c r="AYF97" i="16"/>
  <c r="AYG97" i="16"/>
  <c r="AYH97" i="16"/>
  <c r="AYI97" i="16"/>
  <c r="AYJ97" i="16"/>
  <c r="AYK97" i="16"/>
  <c r="AYL97" i="16"/>
  <c r="AYM97" i="16"/>
  <c r="AYN97" i="16"/>
  <c r="AYO97" i="16"/>
  <c r="AYP97" i="16"/>
  <c r="AYQ97" i="16"/>
  <c r="AYR97" i="16"/>
  <c r="AYS97" i="16"/>
  <c r="AYT97" i="16"/>
  <c r="AYU97" i="16"/>
  <c r="AYV97" i="16"/>
  <c r="AYW97" i="16"/>
  <c r="AYX97" i="16"/>
  <c r="AYY97" i="16"/>
  <c r="AYZ97" i="16"/>
  <c r="AZA97" i="16"/>
  <c r="AZB97" i="16"/>
  <c r="AZC97" i="16"/>
  <c r="AZD97" i="16"/>
  <c r="AZE97" i="16"/>
  <c r="AZF97" i="16"/>
  <c r="AZG97" i="16"/>
  <c r="AZH97" i="16"/>
  <c r="AZI97" i="16"/>
  <c r="AZJ97" i="16"/>
  <c r="AZK97" i="16"/>
  <c r="AZL97" i="16"/>
  <c r="AZM97" i="16"/>
  <c r="AZN97" i="16"/>
  <c r="AZO97" i="16"/>
  <c r="AZP97" i="16"/>
  <c r="AZQ97" i="16"/>
  <c r="AZR97" i="16"/>
  <c r="AZS97" i="16"/>
  <c r="AZT97" i="16"/>
  <c r="AZU97" i="16"/>
  <c r="AZV97" i="16"/>
  <c r="AZW97" i="16"/>
  <c r="AZX97" i="16"/>
  <c r="AZY97" i="16"/>
  <c r="AZZ97" i="16"/>
  <c r="BAA97" i="16"/>
  <c r="BAB97" i="16"/>
  <c r="BAC97" i="16"/>
  <c r="BAD97" i="16"/>
  <c r="BAE97" i="16"/>
  <c r="BAF97" i="16"/>
  <c r="BAG97" i="16"/>
  <c r="BAH97" i="16"/>
  <c r="BAI97" i="16"/>
  <c r="BAJ97" i="16"/>
  <c r="BAK97" i="16"/>
  <c r="BAL97" i="16"/>
  <c r="BAM97" i="16"/>
  <c r="BAN97" i="16"/>
  <c r="BAO97" i="16"/>
  <c r="BAP97" i="16"/>
  <c r="BAQ97" i="16"/>
  <c r="BAR97" i="16"/>
  <c r="BAS97" i="16"/>
  <c r="BAT97" i="16"/>
  <c r="BAU97" i="16"/>
  <c r="BAV97" i="16"/>
  <c r="BAW97" i="16"/>
  <c r="BAX97" i="16"/>
  <c r="BAY97" i="16"/>
  <c r="BAZ97" i="16"/>
  <c r="BBA97" i="16"/>
  <c r="BBB97" i="16"/>
  <c r="BBC97" i="16"/>
  <c r="BBD97" i="16"/>
  <c r="BBE97" i="16"/>
  <c r="BBF97" i="16"/>
  <c r="BBG97" i="16"/>
  <c r="BBH97" i="16"/>
  <c r="BBI97" i="16"/>
  <c r="BBJ97" i="16"/>
  <c r="BBK97" i="16"/>
  <c r="BBL97" i="16"/>
  <c r="BBM97" i="16"/>
  <c r="BBN97" i="16"/>
  <c r="BBO97" i="16"/>
  <c r="BBP97" i="16"/>
  <c r="BBQ97" i="16"/>
  <c r="BBR97" i="16"/>
  <c r="BBS97" i="16"/>
  <c r="BBT97" i="16"/>
  <c r="BBU97" i="16"/>
  <c r="BBV97" i="16"/>
  <c r="BBW97" i="16"/>
  <c r="BBX97" i="16"/>
  <c r="BBY97" i="16"/>
  <c r="BBZ97" i="16"/>
  <c r="BCA97" i="16"/>
  <c r="BCB97" i="16"/>
  <c r="BCC97" i="16"/>
  <c r="BCD97" i="16"/>
  <c r="BCE97" i="16"/>
  <c r="BCF97" i="16"/>
  <c r="BCG97" i="16"/>
  <c r="BCH97" i="16"/>
  <c r="BCI97" i="16"/>
  <c r="BCJ97" i="16"/>
  <c r="BCK97" i="16"/>
  <c r="BCL97" i="16"/>
  <c r="BCM97" i="16"/>
  <c r="BCN97" i="16"/>
  <c r="BCO97" i="16"/>
  <c r="BCP97" i="16"/>
  <c r="BCQ97" i="16"/>
  <c r="BCR97" i="16"/>
  <c r="BCS97" i="16"/>
  <c r="BCT97" i="16"/>
  <c r="BCU97" i="16"/>
  <c r="BCV97" i="16"/>
  <c r="BCW97" i="16"/>
  <c r="BCX97" i="16"/>
  <c r="BCY97" i="16"/>
  <c r="BCZ97" i="16"/>
  <c r="BDA97" i="16"/>
  <c r="BDB97" i="16"/>
  <c r="BDC97" i="16"/>
  <c r="BDD97" i="16"/>
  <c r="BDE97" i="16"/>
  <c r="BDF97" i="16"/>
  <c r="BDG97" i="16"/>
  <c r="BDH97" i="16"/>
  <c r="BDI97" i="16"/>
  <c r="BDJ97" i="16"/>
  <c r="BDK97" i="16"/>
  <c r="BDL97" i="16"/>
  <c r="BDM97" i="16"/>
  <c r="BDN97" i="16"/>
  <c r="BDO97" i="16"/>
  <c r="BDP97" i="16"/>
  <c r="BDQ97" i="16"/>
  <c r="BDR97" i="16"/>
  <c r="BDS97" i="16"/>
  <c r="BDT97" i="16"/>
  <c r="BDU97" i="16"/>
  <c r="BDV97" i="16"/>
  <c r="BDW97" i="16"/>
  <c r="BDX97" i="16"/>
  <c r="BDY97" i="16"/>
  <c r="BDZ97" i="16"/>
  <c r="BEA97" i="16"/>
  <c r="BEB97" i="16"/>
  <c r="BEC97" i="16"/>
  <c r="BED97" i="16"/>
  <c r="BEE97" i="16"/>
  <c r="BEF97" i="16"/>
  <c r="BEG97" i="16"/>
  <c r="BEH97" i="16"/>
  <c r="BEI97" i="16"/>
  <c r="BEJ97" i="16"/>
  <c r="BEK97" i="16"/>
  <c r="BEL97" i="16"/>
  <c r="BEM97" i="16"/>
  <c r="BEN97" i="16"/>
  <c r="BEO97" i="16"/>
  <c r="BEP97" i="16"/>
  <c r="BEQ97" i="16"/>
  <c r="BER97" i="16"/>
  <c r="BES97" i="16"/>
  <c r="BET97" i="16"/>
  <c r="BEU97" i="16"/>
  <c r="BEV97" i="16"/>
  <c r="BEW97" i="16"/>
  <c r="BEX97" i="16"/>
  <c r="BEY97" i="16"/>
  <c r="BEZ97" i="16"/>
  <c r="BFA97" i="16"/>
  <c r="BFB97" i="16"/>
  <c r="BFC97" i="16"/>
  <c r="BFD97" i="16"/>
  <c r="BFE97" i="16"/>
  <c r="BFF97" i="16"/>
  <c r="BFG97" i="16"/>
  <c r="BFH97" i="16"/>
  <c r="BFI97" i="16"/>
  <c r="BFJ97" i="16"/>
  <c r="BFK97" i="16"/>
  <c r="BFL97" i="16"/>
  <c r="BFM97" i="16"/>
  <c r="BFN97" i="16"/>
  <c r="BFO97" i="16"/>
  <c r="BFP97" i="16"/>
  <c r="BFQ97" i="16"/>
  <c r="BFR97" i="16"/>
  <c r="BFS97" i="16"/>
  <c r="BFT97" i="16"/>
  <c r="BFU97" i="16"/>
  <c r="BFV97" i="16"/>
  <c r="BFW97" i="16"/>
  <c r="BFX97" i="16"/>
  <c r="BFY97" i="16"/>
  <c r="BFZ97" i="16"/>
  <c r="BGA97" i="16"/>
  <c r="BGB97" i="16"/>
  <c r="BGC97" i="16"/>
  <c r="BGD97" i="16"/>
  <c r="BGE97" i="16"/>
  <c r="BGF97" i="16"/>
  <c r="BGG97" i="16"/>
  <c r="BGH97" i="16"/>
  <c r="BGI97" i="16"/>
  <c r="BGJ97" i="16"/>
  <c r="BGK97" i="16"/>
  <c r="BGL97" i="16"/>
  <c r="BGM97" i="16"/>
  <c r="BGN97" i="16"/>
  <c r="BGO97" i="16"/>
  <c r="BGP97" i="16"/>
  <c r="BGQ97" i="16"/>
  <c r="BGR97" i="16"/>
  <c r="BGS97" i="16"/>
  <c r="BGT97" i="16"/>
  <c r="BGU97" i="16"/>
  <c r="BGV97" i="16"/>
  <c r="BGW97" i="16"/>
  <c r="BGX97" i="16"/>
  <c r="BGY97" i="16"/>
  <c r="BGZ97" i="16"/>
  <c r="BHA97" i="16"/>
  <c r="BHB97" i="16"/>
  <c r="BHC97" i="16"/>
  <c r="BHD97" i="16"/>
  <c r="BHE97" i="16"/>
  <c r="BHF97" i="16"/>
  <c r="BHG97" i="16"/>
  <c r="BHH97" i="16"/>
  <c r="BHI97" i="16"/>
  <c r="BHJ97" i="16"/>
  <c r="BHK97" i="16"/>
  <c r="BHL97" i="16"/>
  <c r="BHM97" i="16"/>
  <c r="BHN97" i="16"/>
  <c r="BHO97" i="16"/>
  <c r="BHP97" i="16"/>
  <c r="BHQ97" i="16"/>
  <c r="BHR97" i="16"/>
  <c r="BHS97" i="16"/>
  <c r="BHT97" i="16"/>
  <c r="BHU97" i="16"/>
  <c r="BHV97" i="16"/>
  <c r="BHW97" i="16"/>
  <c r="BHX97" i="16"/>
  <c r="BHY97" i="16"/>
  <c r="BHZ97" i="16"/>
  <c r="BIA97" i="16"/>
  <c r="BIB97" i="16"/>
  <c r="BIC97" i="16"/>
  <c r="BID97" i="16"/>
  <c r="BIE97" i="16"/>
  <c r="BIF97" i="16"/>
  <c r="BIG97" i="16"/>
  <c r="BIH97" i="16"/>
  <c r="BII97" i="16"/>
  <c r="BIJ97" i="16"/>
  <c r="BIK97" i="16"/>
  <c r="BIL97" i="16"/>
  <c r="BIM97" i="16"/>
  <c r="BIN97" i="16"/>
  <c r="BIO97" i="16"/>
  <c r="BIP97" i="16"/>
  <c r="BIQ97" i="16"/>
  <c r="BIR97" i="16"/>
  <c r="BIS97" i="16"/>
  <c r="BIT97" i="16"/>
  <c r="BIU97" i="16"/>
  <c r="BIV97" i="16"/>
  <c r="BIW97" i="16"/>
  <c r="BIX97" i="16"/>
  <c r="BIY97" i="16"/>
  <c r="BIZ97" i="16"/>
  <c r="BJA97" i="16"/>
  <c r="BJB97" i="16"/>
  <c r="BJC97" i="16"/>
  <c r="BJD97" i="16"/>
  <c r="BJE97" i="16"/>
  <c r="BJF97" i="16"/>
  <c r="BJG97" i="16"/>
  <c r="BJH97" i="16"/>
  <c r="BJI97" i="16"/>
  <c r="BJJ97" i="16"/>
  <c r="BJK97" i="16"/>
  <c r="BJL97" i="16"/>
  <c r="BJM97" i="16"/>
  <c r="BJN97" i="16"/>
  <c r="BJO97" i="16"/>
  <c r="BJP97" i="16"/>
  <c r="BJQ97" i="16"/>
  <c r="BJR97" i="16"/>
  <c r="BJS97" i="16"/>
  <c r="BJT97" i="16"/>
  <c r="BJU97" i="16"/>
  <c r="BJV97" i="16"/>
  <c r="BJW97" i="16"/>
  <c r="BJX97" i="16"/>
  <c r="BJY97" i="16"/>
  <c r="BJZ97" i="16"/>
  <c r="BKA97" i="16"/>
  <c r="BKB97" i="16"/>
  <c r="BKC97" i="16"/>
  <c r="BKD97" i="16"/>
  <c r="BKE97" i="16"/>
  <c r="BKF97" i="16"/>
  <c r="BKG97" i="16"/>
  <c r="BKH97" i="16"/>
  <c r="BKI97" i="16"/>
  <c r="BKJ97" i="16"/>
  <c r="BKK97" i="16"/>
  <c r="BKL97" i="16"/>
  <c r="BKM97" i="16"/>
  <c r="BKN97" i="16"/>
  <c r="BKO97" i="16"/>
  <c r="BKP97" i="16"/>
  <c r="BKQ97" i="16"/>
  <c r="BKR97" i="16"/>
  <c r="BKS97" i="16"/>
  <c r="BKT97" i="16"/>
  <c r="BKU97" i="16"/>
  <c r="BKV97" i="16"/>
  <c r="BKW97" i="16"/>
  <c r="BKX97" i="16"/>
  <c r="BKY97" i="16"/>
  <c r="BKZ97" i="16"/>
  <c r="BLA97" i="16"/>
  <c r="BLB97" i="16"/>
  <c r="BLC97" i="16"/>
  <c r="BLD97" i="16"/>
  <c r="BLE97" i="16"/>
  <c r="BLF97" i="16"/>
  <c r="BLG97" i="16"/>
  <c r="BLH97" i="16"/>
  <c r="BLI97" i="16"/>
  <c r="BLJ97" i="16"/>
  <c r="BLK97" i="16"/>
  <c r="BLL97" i="16"/>
  <c r="BLM97" i="16"/>
  <c r="BLN97" i="16"/>
  <c r="BLO97" i="16"/>
  <c r="BLP97" i="16"/>
  <c r="BLQ97" i="16"/>
  <c r="BLR97" i="16"/>
  <c r="BLS97" i="16"/>
  <c r="BLT97" i="16"/>
  <c r="BLU97" i="16"/>
  <c r="BLV97" i="16"/>
  <c r="BLW97" i="16"/>
  <c r="BLX97" i="16"/>
  <c r="BLY97" i="16"/>
  <c r="BLZ97" i="16"/>
  <c r="BMA97" i="16"/>
  <c r="BMB97" i="16"/>
  <c r="BMC97" i="16"/>
  <c r="BMD97" i="16"/>
  <c r="BME97" i="16"/>
  <c r="BMF97" i="16"/>
  <c r="BMG97" i="16"/>
  <c r="BMH97" i="16"/>
  <c r="BMI97" i="16"/>
  <c r="BMJ97" i="16"/>
  <c r="BMK97" i="16"/>
  <c r="BML97" i="16"/>
  <c r="BMM97" i="16"/>
  <c r="BMN97" i="16"/>
  <c r="BMO97" i="16"/>
  <c r="BMP97" i="16"/>
  <c r="BMQ97" i="16"/>
  <c r="BMR97" i="16"/>
  <c r="BMS97" i="16"/>
  <c r="BMT97" i="16"/>
  <c r="BMU97" i="16"/>
  <c r="BMV97" i="16"/>
  <c r="BMW97" i="16"/>
  <c r="BMX97" i="16"/>
  <c r="BMY97" i="16"/>
  <c r="BMZ97" i="16"/>
  <c r="BNA97" i="16"/>
  <c r="BNB97" i="16"/>
  <c r="BNC97" i="16"/>
  <c r="BND97" i="16"/>
  <c r="BNE97" i="16"/>
  <c r="BNF97" i="16"/>
  <c r="BNG97" i="16"/>
  <c r="BNH97" i="16"/>
  <c r="BNI97" i="16"/>
  <c r="BNJ97" i="16"/>
  <c r="BNK97" i="16"/>
  <c r="BNL97" i="16"/>
  <c r="BNM97" i="16"/>
  <c r="BNN97" i="16"/>
  <c r="BNO97" i="16"/>
  <c r="BNP97" i="16"/>
  <c r="BNQ97" i="16"/>
  <c r="BNR97" i="16"/>
  <c r="BNS97" i="16"/>
  <c r="BNT97" i="16"/>
  <c r="BNU97" i="16"/>
  <c r="BNV97" i="16"/>
  <c r="BNW97" i="16"/>
  <c r="BNX97" i="16"/>
  <c r="BNY97" i="16"/>
  <c r="BNZ97" i="16"/>
  <c r="BOA97" i="16"/>
  <c r="BOB97" i="16"/>
  <c r="BOC97" i="16"/>
  <c r="BOD97" i="16"/>
  <c r="BOE97" i="16"/>
  <c r="BOF97" i="16"/>
  <c r="BOG97" i="16"/>
  <c r="BOH97" i="16"/>
  <c r="BOI97" i="16"/>
  <c r="BOJ97" i="16"/>
  <c r="BOK97" i="16"/>
  <c r="BOL97" i="16"/>
  <c r="BOM97" i="16"/>
  <c r="BON97" i="16"/>
  <c r="BOO97" i="16"/>
  <c r="BOP97" i="16"/>
  <c r="BOQ97" i="16"/>
  <c r="BOR97" i="16"/>
  <c r="BOS97" i="16"/>
  <c r="BOT97" i="16"/>
  <c r="BOU97" i="16"/>
  <c r="BOV97" i="16"/>
  <c r="BOW97" i="16"/>
  <c r="BOX97" i="16"/>
  <c r="BOY97" i="16"/>
  <c r="BOZ97" i="16"/>
  <c r="BPA97" i="16"/>
  <c r="BPB97" i="16"/>
  <c r="BPC97" i="16"/>
  <c r="BPD97" i="16"/>
  <c r="BPE97" i="16"/>
  <c r="BPF97" i="16"/>
  <c r="BPG97" i="16"/>
  <c r="BPH97" i="16"/>
  <c r="BPI97" i="16"/>
  <c r="BPJ97" i="16"/>
  <c r="BPK97" i="16"/>
  <c r="BPL97" i="16"/>
  <c r="BPM97" i="16"/>
  <c r="BPN97" i="16"/>
  <c r="BPO97" i="16"/>
  <c r="BPP97" i="16"/>
  <c r="BPQ97" i="16"/>
  <c r="BPR97" i="16"/>
  <c r="BPS97" i="16"/>
  <c r="BPT97" i="16"/>
  <c r="BPU97" i="16"/>
  <c r="BPV97" i="16"/>
  <c r="BPW97" i="16"/>
  <c r="BPX97" i="16"/>
  <c r="BPY97" i="16"/>
  <c r="BPZ97" i="16"/>
  <c r="BQA97" i="16"/>
  <c r="BQB97" i="16"/>
  <c r="BQC97" i="16"/>
  <c r="BQD97" i="16"/>
  <c r="BQE97" i="16"/>
  <c r="BQF97" i="16"/>
  <c r="BQG97" i="16"/>
  <c r="BQH97" i="16"/>
  <c r="BQI97" i="16"/>
  <c r="BQJ97" i="16"/>
  <c r="BQK97" i="16"/>
  <c r="BQL97" i="16"/>
  <c r="BQM97" i="16"/>
  <c r="BQN97" i="16"/>
  <c r="BQO97" i="16"/>
  <c r="BQP97" i="16"/>
  <c r="BQQ97" i="16"/>
  <c r="BQR97" i="16"/>
  <c r="BQS97" i="16"/>
  <c r="BQT97" i="16"/>
  <c r="BQU97" i="16"/>
  <c r="BQV97" i="16"/>
  <c r="BQW97" i="16"/>
  <c r="BQX97" i="16"/>
  <c r="BQY97" i="16"/>
  <c r="BQZ97" i="16"/>
  <c r="BRA97" i="16"/>
  <c r="BRB97" i="16"/>
  <c r="BRC97" i="16"/>
  <c r="BRD97" i="16"/>
  <c r="BRE97" i="16"/>
  <c r="BRF97" i="16"/>
  <c r="BRG97" i="16"/>
  <c r="BRH97" i="16"/>
  <c r="BRI97" i="16"/>
  <c r="BRJ97" i="16"/>
  <c r="BRK97" i="16"/>
  <c r="BRL97" i="16"/>
  <c r="BRM97" i="16"/>
  <c r="BRN97" i="16"/>
  <c r="BRO97" i="16"/>
  <c r="BRP97" i="16"/>
  <c r="BRQ97" i="16"/>
  <c r="BRR97" i="16"/>
  <c r="BRS97" i="16"/>
  <c r="BRT97" i="16"/>
  <c r="BRU97" i="16"/>
  <c r="BRV97" i="16"/>
  <c r="BRW97" i="16"/>
  <c r="BRX97" i="16"/>
  <c r="BRY97" i="16"/>
  <c r="BRZ97" i="16"/>
  <c r="BSA97" i="16"/>
  <c r="BSB97" i="16"/>
  <c r="BSC97" i="16"/>
  <c r="BSD97" i="16"/>
  <c r="BSE97" i="16"/>
  <c r="BSF97" i="16"/>
  <c r="BSG97" i="16"/>
  <c r="BSH97" i="16"/>
  <c r="BSI97" i="16"/>
  <c r="BSJ97" i="16"/>
  <c r="BSK97" i="16"/>
  <c r="BSL97" i="16"/>
  <c r="BSM97" i="16"/>
  <c r="BSN97" i="16"/>
  <c r="BSO97" i="16"/>
  <c r="BSP97" i="16"/>
  <c r="BSQ97" i="16"/>
  <c r="BSR97" i="16"/>
  <c r="BSS97" i="16"/>
  <c r="BST97" i="16"/>
  <c r="BSU97" i="16"/>
  <c r="BSV97" i="16"/>
  <c r="BSW97" i="16"/>
  <c r="BSX97" i="16"/>
  <c r="BSY97" i="16"/>
  <c r="BSZ97" i="16"/>
  <c r="BTA97" i="16"/>
  <c r="BTB97" i="16"/>
  <c r="BTC97" i="16"/>
  <c r="BTD97" i="16"/>
  <c r="BTE97" i="16"/>
  <c r="BTF97" i="16"/>
  <c r="BTG97" i="16"/>
  <c r="BTH97" i="16"/>
  <c r="BTI97" i="16"/>
  <c r="BTJ97" i="16"/>
  <c r="BTK97" i="16"/>
  <c r="BTL97" i="16"/>
  <c r="BTM97" i="16"/>
  <c r="BTN97" i="16"/>
  <c r="BTO97" i="16"/>
  <c r="BTP97" i="16"/>
  <c r="BTQ97" i="16"/>
  <c r="BTR97" i="16"/>
  <c r="BTS97" i="16"/>
  <c r="BTT97" i="16"/>
  <c r="BTU97" i="16"/>
  <c r="BTV97" i="16"/>
  <c r="BTW97" i="16"/>
  <c r="BTX97" i="16"/>
  <c r="BTY97" i="16"/>
  <c r="BTZ97" i="16"/>
  <c r="BUA97" i="16"/>
  <c r="BUB97" i="16"/>
  <c r="BUC97" i="16"/>
  <c r="BUD97" i="16"/>
  <c r="BUE97" i="16"/>
  <c r="BUF97" i="16"/>
  <c r="BUG97" i="16"/>
  <c r="BUH97" i="16"/>
  <c r="BUI97" i="16"/>
  <c r="BUJ97" i="16"/>
  <c r="BUK97" i="16"/>
  <c r="BUL97" i="16"/>
  <c r="BUM97" i="16"/>
  <c r="BUN97" i="16"/>
  <c r="BUO97" i="16"/>
  <c r="BUP97" i="16"/>
  <c r="BUQ97" i="16"/>
  <c r="BUR97" i="16"/>
  <c r="BUS97" i="16"/>
  <c r="BUT97" i="16"/>
  <c r="BUU97" i="16"/>
  <c r="BUV97" i="16"/>
  <c r="BUW97" i="16"/>
  <c r="BUX97" i="16"/>
  <c r="BUY97" i="16"/>
  <c r="BUZ97" i="16"/>
  <c r="BVA97" i="16"/>
  <c r="BVB97" i="16"/>
  <c r="BVC97" i="16"/>
  <c r="BVD97" i="16"/>
  <c r="BVE97" i="16"/>
  <c r="BVF97" i="16"/>
  <c r="BVG97" i="16"/>
  <c r="BVH97" i="16"/>
  <c r="BVI97" i="16"/>
  <c r="BVJ97" i="16"/>
  <c r="BVK97" i="16"/>
  <c r="BVL97" i="16"/>
  <c r="BVM97" i="16"/>
  <c r="BVN97" i="16"/>
  <c r="BVO97" i="16"/>
  <c r="BVP97" i="16"/>
  <c r="BVQ97" i="16"/>
  <c r="BVR97" i="16"/>
  <c r="BVS97" i="16"/>
  <c r="BVT97" i="16"/>
  <c r="BVU97" i="16"/>
  <c r="BVV97" i="16"/>
  <c r="BVW97" i="16"/>
  <c r="BVX97" i="16"/>
  <c r="BVY97" i="16"/>
  <c r="BVZ97" i="16"/>
  <c r="BWA97" i="16"/>
  <c r="BWB97" i="16"/>
  <c r="BWC97" i="16"/>
  <c r="BWD97" i="16"/>
  <c r="BWE97" i="16"/>
  <c r="BWF97" i="16"/>
  <c r="BWG97" i="16"/>
  <c r="BWH97" i="16"/>
  <c r="BWI97" i="16"/>
  <c r="BWJ97" i="16"/>
  <c r="BWK97" i="16"/>
  <c r="BWL97" i="16"/>
  <c r="BWM97" i="16"/>
  <c r="BWN97" i="16"/>
  <c r="BWO97" i="16"/>
  <c r="BWP97" i="16"/>
  <c r="BWQ97" i="16"/>
  <c r="BWR97" i="16"/>
  <c r="BWS97" i="16"/>
  <c r="BWT97" i="16"/>
  <c r="BWU97" i="16"/>
  <c r="BWV97" i="16"/>
  <c r="BWW97" i="16"/>
  <c r="BWX97" i="16"/>
  <c r="BWY97" i="16"/>
  <c r="BWZ97" i="16"/>
  <c r="BXA97" i="16"/>
  <c r="BXB97" i="16"/>
  <c r="BXC97" i="16"/>
  <c r="BXD97" i="16"/>
  <c r="BXE97" i="16"/>
  <c r="BXF97" i="16"/>
  <c r="BXG97" i="16"/>
  <c r="BXH97" i="16"/>
  <c r="BXI97" i="16"/>
  <c r="BXJ97" i="16"/>
  <c r="BXK97" i="16"/>
  <c r="BXL97" i="16"/>
  <c r="BXM97" i="16"/>
  <c r="BXN97" i="16"/>
  <c r="BXO97" i="16"/>
  <c r="BXP97" i="16"/>
  <c r="BXQ97" i="16"/>
  <c r="BXR97" i="16"/>
  <c r="BXS97" i="16"/>
  <c r="BXT97" i="16"/>
  <c r="BXU97" i="16"/>
  <c r="BXV97" i="16"/>
  <c r="BXW97" i="16"/>
  <c r="BXX97" i="16"/>
  <c r="BXY97" i="16"/>
  <c r="BXZ97" i="16"/>
  <c r="BYA97" i="16"/>
  <c r="BYB97" i="16"/>
  <c r="BYC97" i="16"/>
  <c r="BYD97" i="16"/>
  <c r="BYE97" i="16"/>
  <c r="BYF97" i="16"/>
  <c r="BYG97" i="16"/>
  <c r="BYH97" i="16"/>
  <c r="BYI97" i="16"/>
  <c r="BYJ97" i="16"/>
  <c r="BYK97" i="16"/>
  <c r="BYL97" i="16"/>
  <c r="BYM97" i="16"/>
  <c r="BYN97" i="16"/>
  <c r="BYO97" i="16"/>
  <c r="BYP97" i="16"/>
  <c r="BYQ97" i="16"/>
  <c r="BYR97" i="16"/>
  <c r="BYS97" i="16"/>
  <c r="BYT97" i="16"/>
  <c r="BYU97" i="16"/>
  <c r="BYV97" i="16"/>
  <c r="BYW97" i="16"/>
  <c r="BYX97" i="16"/>
  <c r="BYY97" i="16"/>
  <c r="BYZ97" i="16"/>
  <c r="BZA97" i="16"/>
  <c r="BZB97" i="16"/>
  <c r="BZC97" i="16"/>
  <c r="BZD97" i="16"/>
  <c r="BZE97" i="16"/>
  <c r="BZF97" i="16"/>
  <c r="BZG97" i="16"/>
  <c r="BZH97" i="16"/>
  <c r="BZI97" i="16"/>
  <c r="BZJ97" i="16"/>
  <c r="BZK97" i="16"/>
  <c r="BZL97" i="16"/>
  <c r="BZM97" i="16"/>
  <c r="BZN97" i="16"/>
  <c r="BZO97" i="16"/>
  <c r="BZP97" i="16"/>
  <c r="BZQ97" i="16"/>
  <c r="BZR97" i="16"/>
  <c r="BZS97" i="16"/>
  <c r="BZT97" i="16"/>
  <c r="BZU97" i="16"/>
  <c r="BZV97" i="16"/>
  <c r="BZW97" i="16"/>
  <c r="BZX97" i="16"/>
  <c r="BZY97" i="16"/>
  <c r="BZZ97" i="16"/>
  <c r="CAA97" i="16"/>
  <c r="CAB97" i="16"/>
  <c r="CAC97" i="16"/>
  <c r="CAD97" i="16"/>
  <c r="CAE97" i="16"/>
  <c r="CAF97" i="16"/>
  <c r="CAG97" i="16"/>
  <c r="CAH97" i="16"/>
  <c r="CAI97" i="16"/>
  <c r="CAJ97" i="16"/>
  <c r="CAK97" i="16"/>
  <c r="CAL97" i="16"/>
  <c r="CAM97" i="16"/>
  <c r="CAN97" i="16"/>
  <c r="CAO97" i="16"/>
  <c r="CAP97" i="16"/>
  <c r="CAQ97" i="16"/>
  <c r="CAR97" i="16"/>
  <c r="CAS97" i="16"/>
  <c r="CAT97" i="16"/>
  <c r="CAU97" i="16"/>
  <c r="CAV97" i="16"/>
  <c r="CAW97" i="16"/>
  <c r="CAX97" i="16"/>
  <c r="CAY97" i="16"/>
  <c r="CAZ97" i="16"/>
  <c r="CBA97" i="16"/>
  <c r="CBB97" i="16"/>
  <c r="CBC97" i="16"/>
  <c r="CBD97" i="16"/>
  <c r="CBE97" i="16"/>
  <c r="CBF97" i="16"/>
  <c r="CBG97" i="16"/>
  <c r="CBH97" i="16"/>
  <c r="CBI97" i="16"/>
  <c r="CBJ97" i="16"/>
  <c r="CBK97" i="16"/>
  <c r="CBL97" i="16"/>
  <c r="CBM97" i="16"/>
  <c r="CBN97" i="16"/>
  <c r="CBO97" i="16"/>
  <c r="CBP97" i="16"/>
  <c r="CBQ97" i="16"/>
  <c r="CBR97" i="16"/>
  <c r="CBS97" i="16"/>
  <c r="CBT97" i="16"/>
  <c r="CBU97" i="16"/>
  <c r="CBV97" i="16"/>
  <c r="CBW97" i="16"/>
  <c r="CBX97" i="16"/>
  <c r="CBY97" i="16"/>
  <c r="CBZ97" i="16"/>
  <c r="CCA97" i="16"/>
  <c r="CCB97" i="16"/>
  <c r="CCC97" i="16"/>
  <c r="CCD97" i="16"/>
  <c r="CCE97" i="16"/>
  <c r="CCF97" i="16"/>
  <c r="CCG97" i="16"/>
  <c r="CCH97" i="16"/>
  <c r="CCI97" i="16"/>
  <c r="CCJ97" i="16"/>
  <c r="CCK97" i="16"/>
  <c r="CCL97" i="16"/>
  <c r="CCM97" i="16"/>
  <c r="CCN97" i="16"/>
  <c r="CCO97" i="16"/>
  <c r="CCP97" i="16"/>
  <c r="CCQ97" i="16"/>
  <c r="CCR97" i="16"/>
  <c r="CCS97" i="16"/>
  <c r="CCT97" i="16"/>
  <c r="CCU97" i="16"/>
  <c r="CCV97" i="16"/>
  <c r="CCW97" i="16"/>
  <c r="CCX97" i="16"/>
  <c r="CCY97" i="16"/>
  <c r="CCZ97" i="16"/>
  <c r="CDA97" i="16"/>
  <c r="CDB97" i="16"/>
  <c r="CDC97" i="16"/>
  <c r="CDD97" i="16"/>
  <c r="CDE97" i="16"/>
  <c r="CDF97" i="16"/>
  <c r="CDG97" i="16"/>
  <c r="CDH97" i="16"/>
  <c r="CDI97" i="16"/>
  <c r="CDJ97" i="16"/>
  <c r="CDK97" i="16"/>
  <c r="CDL97" i="16"/>
  <c r="CDM97" i="16"/>
  <c r="CDN97" i="16"/>
  <c r="CDO97" i="16"/>
  <c r="CDP97" i="16"/>
  <c r="CDQ97" i="16"/>
  <c r="CDR97" i="16"/>
  <c r="CDS97" i="16"/>
  <c r="CDT97" i="16"/>
  <c r="CDU97" i="16"/>
  <c r="CDV97" i="16"/>
  <c r="CDW97" i="16"/>
  <c r="CDX97" i="16"/>
  <c r="CDY97" i="16"/>
  <c r="CDZ97" i="16"/>
  <c r="CEA97" i="16"/>
  <c r="CEB97" i="16"/>
  <c r="CEC97" i="16"/>
  <c r="CED97" i="16"/>
  <c r="CEE97" i="16"/>
  <c r="CEF97" i="16"/>
  <c r="CEG97" i="16"/>
  <c r="CEH97" i="16"/>
  <c r="CEI97" i="16"/>
  <c r="CEJ97" i="16"/>
  <c r="CEK97" i="16"/>
  <c r="CEL97" i="16"/>
  <c r="CEM97" i="16"/>
  <c r="CEN97" i="16"/>
  <c r="CEO97" i="16"/>
  <c r="CEP97" i="16"/>
  <c r="CEQ97" i="16"/>
  <c r="CER97" i="16"/>
  <c r="CES97" i="16"/>
  <c r="CET97" i="16"/>
  <c r="CEU97" i="16"/>
  <c r="CEV97" i="16"/>
  <c r="CEW97" i="16"/>
  <c r="CEX97" i="16"/>
  <c r="CEY97" i="16"/>
  <c r="CEZ97" i="16"/>
  <c r="CFA97" i="16"/>
  <c r="CFB97" i="16"/>
  <c r="CFC97" i="16"/>
  <c r="CFD97" i="16"/>
  <c r="CFE97" i="16"/>
  <c r="CFF97" i="16"/>
  <c r="CFG97" i="16"/>
  <c r="CFH97" i="16"/>
  <c r="CFI97" i="16"/>
  <c r="CFJ97" i="16"/>
  <c r="CFK97" i="16"/>
  <c r="CFL97" i="16"/>
  <c r="CFM97" i="16"/>
  <c r="CFN97" i="16"/>
  <c r="CFO97" i="16"/>
  <c r="CFP97" i="16"/>
  <c r="CFQ97" i="16"/>
  <c r="CFR97" i="16"/>
  <c r="CFS97" i="16"/>
  <c r="CFT97" i="16"/>
  <c r="CFU97" i="16"/>
  <c r="CFV97" i="16"/>
  <c r="CFW97" i="16"/>
  <c r="CFX97" i="16"/>
  <c r="CFY97" i="16"/>
  <c r="CFZ97" i="16"/>
  <c r="CGA97" i="16"/>
  <c r="CGB97" i="16"/>
  <c r="CGC97" i="16"/>
  <c r="CGD97" i="16"/>
  <c r="CGE97" i="16"/>
  <c r="CGF97" i="16"/>
  <c r="CGG97" i="16"/>
  <c r="CGH97" i="16"/>
  <c r="CGI97" i="16"/>
  <c r="CGJ97" i="16"/>
  <c r="CGK97" i="16"/>
  <c r="CGL97" i="16"/>
  <c r="CGM97" i="16"/>
  <c r="CGN97" i="16"/>
  <c r="CGO97" i="16"/>
  <c r="CGP97" i="16"/>
  <c r="CGQ97" i="16"/>
  <c r="CGR97" i="16"/>
  <c r="CGS97" i="16"/>
  <c r="CGT97" i="16"/>
  <c r="CGU97" i="16"/>
  <c r="CGV97" i="16"/>
  <c r="CGW97" i="16"/>
  <c r="CGX97" i="16"/>
  <c r="CGY97" i="16"/>
  <c r="CGZ97" i="16"/>
  <c r="CHA97" i="16"/>
  <c r="CHB97" i="16"/>
  <c r="CHC97" i="16"/>
  <c r="CHD97" i="16"/>
  <c r="CHE97" i="16"/>
  <c r="CHF97" i="16"/>
  <c r="CHG97" i="16"/>
  <c r="CHH97" i="16"/>
  <c r="CHI97" i="16"/>
  <c r="CHJ97" i="16"/>
  <c r="CHK97" i="16"/>
  <c r="CHL97" i="16"/>
  <c r="CHM97" i="16"/>
  <c r="CHN97" i="16"/>
  <c r="CHO97" i="16"/>
  <c r="CHP97" i="16"/>
  <c r="CHQ97" i="16"/>
  <c r="CHR97" i="16"/>
  <c r="CHS97" i="16"/>
  <c r="CHT97" i="16"/>
  <c r="CHU97" i="16"/>
  <c r="CHV97" i="16"/>
  <c r="CHW97" i="16"/>
  <c r="CHX97" i="16"/>
  <c r="CHY97" i="16"/>
  <c r="CHZ97" i="16"/>
  <c r="CIA97" i="16"/>
  <c r="CIB97" i="16"/>
  <c r="CIC97" i="16"/>
  <c r="CID97" i="16"/>
  <c r="CIE97" i="16"/>
  <c r="CIF97" i="16"/>
  <c r="CIG97" i="16"/>
  <c r="CIH97" i="16"/>
  <c r="CII97" i="16"/>
  <c r="CIJ97" i="16"/>
  <c r="CIK97" i="16"/>
  <c r="CIL97" i="16"/>
  <c r="CIM97" i="16"/>
  <c r="CIN97" i="16"/>
  <c r="CIO97" i="16"/>
  <c r="CIP97" i="16"/>
  <c r="CIQ97" i="16"/>
  <c r="CIR97" i="16"/>
  <c r="CIS97" i="16"/>
  <c r="CIT97" i="16"/>
  <c r="CIU97" i="16"/>
  <c r="CIV97" i="16"/>
  <c r="CIW97" i="16"/>
  <c r="CIX97" i="16"/>
  <c r="CIY97" i="16"/>
  <c r="CIZ97" i="16"/>
  <c r="CJA97" i="16"/>
  <c r="CJB97" i="16"/>
  <c r="CJC97" i="16"/>
  <c r="CJD97" i="16"/>
  <c r="CJE97" i="16"/>
  <c r="CJF97" i="16"/>
  <c r="CJG97" i="16"/>
  <c r="CJH97" i="16"/>
  <c r="CJI97" i="16"/>
  <c r="CJJ97" i="16"/>
  <c r="CJK97" i="16"/>
  <c r="CJL97" i="16"/>
  <c r="CJM97" i="16"/>
  <c r="CJN97" i="16"/>
  <c r="CJO97" i="16"/>
  <c r="CJP97" i="16"/>
  <c r="CJQ97" i="16"/>
  <c r="CJR97" i="16"/>
  <c r="CJS97" i="16"/>
  <c r="CJT97" i="16"/>
  <c r="CJU97" i="16"/>
  <c r="CJV97" i="16"/>
  <c r="CJW97" i="16"/>
  <c r="CJX97" i="16"/>
  <c r="CJY97" i="16"/>
  <c r="CJZ97" i="16"/>
  <c r="CKA97" i="16"/>
  <c r="CKB97" i="16"/>
  <c r="CKC97" i="16"/>
  <c r="CKD97" i="16"/>
  <c r="CKE97" i="16"/>
  <c r="CKF97" i="16"/>
  <c r="CKG97" i="16"/>
  <c r="CKH97" i="16"/>
  <c r="CKI97" i="16"/>
  <c r="CKJ97" i="16"/>
  <c r="CKK97" i="16"/>
  <c r="CKL97" i="16"/>
  <c r="CKM97" i="16"/>
  <c r="CKN97" i="16"/>
  <c r="CKO97" i="16"/>
  <c r="CKP97" i="16"/>
  <c r="CKQ97" i="16"/>
  <c r="CKR97" i="16"/>
  <c r="CKS97" i="16"/>
  <c r="CKT97" i="16"/>
  <c r="CKU97" i="16"/>
  <c r="CKV97" i="16"/>
  <c r="CKW97" i="16"/>
  <c r="CKX97" i="16"/>
  <c r="CKY97" i="16"/>
  <c r="CKZ97" i="16"/>
  <c r="CLA97" i="16"/>
  <c r="CLB97" i="16"/>
  <c r="CLC97" i="16"/>
  <c r="CLD97" i="16"/>
  <c r="CLE97" i="16"/>
  <c r="CLF97" i="16"/>
  <c r="CLG97" i="16"/>
  <c r="CLH97" i="16"/>
  <c r="CLI97" i="16"/>
  <c r="CLJ97" i="16"/>
  <c r="CLK97" i="16"/>
  <c r="CLL97" i="16"/>
  <c r="CLM97" i="16"/>
  <c r="CLN97" i="16"/>
  <c r="CLO97" i="16"/>
  <c r="CLP97" i="16"/>
  <c r="CLQ97" i="16"/>
  <c r="CLR97" i="16"/>
  <c r="CLS97" i="16"/>
  <c r="CLT97" i="16"/>
  <c r="CLU97" i="16"/>
  <c r="CLV97" i="16"/>
  <c r="CLW97" i="16"/>
  <c r="CLX97" i="16"/>
  <c r="CLY97" i="16"/>
  <c r="CLZ97" i="16"/>
  <c r="CMA97" i="16"/>
  <c r="CMB97" i="16"/>
  <c r="CMC97" i="16"/>
  <c r="CMD97" i="16"/>
  <c r="CME97" i="16"/>
  <c r="CMF97" i="16"/>
  <c r="CMG97" i="16"/>
  <c r="CMH97" i="16"/>
  <c r="CMI97" i="16"/>
  <c r="CMJ97" i="16"/>
  <c r="CMK97" i="16"/>
  <c r="CML97" i="16"/>
  <c r="CMM97" i="16"/>
  <c r="CMN97" i="16"/>
  <c r="CMO97" i="16"/>
  <c r="CMP97" i="16"/>
  <c r="CMQ97" i="16"/>
  <c r="CMR97" i="16"/>
  <c r="CMS97" i="16"/>
  <c r="CMT97" i="16"/>
  <c r="CMU97" i="16"/>
  <c r="CMV97" i="16"/>
  <c r="CMW97" i="16"/>
  <c r="CMX97" i="16"/>
  <c r="CMY97" i="16"/>
  <c r="CMZ97" i="16"/>
  <c r="CNA97" i="16"/>
  <c r="CNB97" i="16"/>
  <c r="CNC97" i="16"/>
  <c r="CND97" i="16"/>
  <c r="CNE97" i="16"/>
  <c r="CNF97" i="16"/>
  <c r="CNG97" i="16"/>
  <c r="CNH97" i="16"/>
  <c r="CNI97" i="16"/>
  <c r="CNJ97" i="16"/>
  <c r="CNK97" i="16"/>
  <c r="CNL97" i="16"/>
  <c r="CNM97" i="16"/>
  <c r="CNN97" i="16"/>
  <c r="CNO97" i="16"/>
  <c r="CNP97" i="16"/>
  <c r="CNQ97" i="16"/>
  <c r="CNR97" i="16"/>
  <c r="CNS97" i="16"/>
  <c r="CNT97" i="16"/>
  <c r="CNU97" i="16"/>
  <c r="CNV97" i="16"/>
  <c r="CNW97" i="16"/>
  <c r="CNX97" i="16"/>
  <c r="CNY97" i="16"/>
  <c r="CNZ97" i="16"/>
  <c r="COA97" i="16"/>
  <c r="COB97" i="16"/>
  <c r="COC97" i="16"/>
  <c r="COD97" i="16"/>
  <c r="COE97" i="16"/>
  <c r="COF97" i="16"/>
  <c r="COG97" i="16"/>
  <c r="COH97" i="16"/>
  <c r="COI97" i="16"/>
  <c r="COJ97" i="16"/>
  <c r="COK97" i="16"/>
  <c r="COL97" i="16"/>
  <c r="COM97" i="16"/>
  <c r="CON97" i="16"/>
  <c r="COO97" i="16"/>
  <c r="COP97" i="16"/>
  <c r="COQ97" i="16"/>
  <c r="COR97" i="16"/>
  <c r="COS97" i="16"/>
  <c r="COT97" i="16"/>
  <c r="COU97" i="16"/>
  <c r="COV97" i="16"/>
  <c r="COW97" i="16"/>
  <c r="COX97" i="16"/>
  <c r="COY97" i="16"/>
  <c r="COZ97" i="16"/>
  <c r="CPA97" i="16"/>
  <c r="CPB97" i="16"/>
  <c r="CPC97" i="16"/>
  <c r="CPD97" i="16"/>
  <c r="CPE97" i="16"/>
  <c r="CPF97" i="16"/>
  <c r="CPG97" i="16"/>
  <c r="CPH97" i="16"/>
  <c r="CPI97" i="16"/>
  <c r="CPJ97" i="16"/>
  <c r="CPK97" i="16"/>
  <c r="CPL97" i="16"/>
  <c r="CPM97" i="16"/>
  <c r="CPN97" i="16"/>
  <c r="CPO97" i="16"/>
  <c r="CPP97" i="16"/>
  <c r="CPQ97" i="16"/>
  <c r="CPR97" i="16"/>
  <c r="CPS97" i="16"/>
  <c r="CPT97" i="16"/>
  <c r="CPU97" i="16"/>
  <c r="CPV97" i="16"/>
  <c r="CPW97" i="16"/>
  <c r="CPX97" i="16"/>
  <c r="CPY97" i="16"/>
  <c r="CPZ97" i="16"/>
  <c r="CQA97" i="16"/>
  <c r="CQB97" i="16"/>
  <c r="CQC97" i="16"/>
  <c r="CQD97" i="16"/>
  <c r="CQE97" i="16"/>
  <c r="CQF97" i="16"/>
  <c r="CQG97" i="16"/>
  <c r="CQH97" i="16"/>
  <c r="CQI97" i="16"/>
  <c r="CQJ97" i="16"/>
  <c r="CQK97" i="16"/>
  <c r="CQL97" i="16"/>
  <c r="CQM97" i="16"/>
  <c r="CQN97" i="16"/>
  <c r="CQO97" i="16"/>
  <c r="CQP97" i="16"/>
  <c r="CQQ97" i="16"/>
  <c r="CQR97" i="16"/>
  <c r="CQS97" i="16"/>
  <c r="CQT97" i="16"/>
  <c r="CQU97" i="16"/>
  <c r="CQV97" i="16"/>
  <c r="CQW97" i="16"/>
  <c r="CQX97" i="16"/>
  <c r="CQY97" i="16"/>
  <c r="CQZ97" i="16"/>
  <c r="CRA97" i="16"/>
  <c r="CRB97" i="16"/>
  <c r="CRC97" i="16"/>
  <c r="CRD97" i="16"/>
  <c r="CRE97" i="16"/>
  <c r="CRF97" i="16"/>
  <c r="CRG97" i="16"/>
  <c r="CRH97" i="16"/>
  <c r="CRI97" i="16"/>
  <c r="CRJ97" i="16"/>
  <c r="CRK97" i="16"/>
  <c r="CRL97" i="16"/>
  <c r="CRM97" i="16"/>
  <c r="CRN97" i="16"/>
  <c r="CRO97" i="16"/>
  <c r="CRP97" i="16"/>
  <c r="CRQ97" i="16"/>
  <c r="CRR97" i="16"/>
  <c r="CRS97" i="16"/>
  <c r="CRT97" i="16"/>
  <c r="CRU97" i="16"/>
  <c r="CRV97" i="16"/>
  <c r="CRW97" i="16"/>
  <c r="CRX97" i="16"/>
  <c r="CRY97" i="16"/>
  <c r="CRZ97" i="16"/>
  <c r="CSA97" i="16"/>
  <c r="CSB97" i="16"/>
  <c r="CSC97" i="16"/>
  <c r="CSD97" i="16"/>
  <c r="CSE97" i="16"/>
  <c r="CSF97" i="16"/>
  <c r="CSG97" i="16"/>
  <c r="CSH97" i="16"/>
  <c r="CSI97" i="16"/>
  <c r="CSJ97" i="16"/>
  <c r="CSK97" i="16"/>
  <c r="CSL97" i="16"/>
  <c r="CSM97" i="16"/>
  <c r="CSN97" i="16"/>
  <c r="CSO97" i="16"/>
  <c r="CSP97" i="16"/>
  <c r="CSQ97" i="16"/>
  <c r="CSR97" i="16"/>
  <c r="CSS97" i="16"/>
  <c r="CST97" i="16"/>
  <c r="CSU97" i="16"/>
  <c r="CSV97" i="16"/>
  <c r="CSW97" i="16"/>
  <c r="CSX97" i="16"/>
  <c r="CSY97" i="16"/>
  <c r="CSZ97" i="16"/>
  <c r="CTA97" i="16"/>
  <c r="CTB97" i="16"/>
  <c r="CTC97" i="16"/>
  <c r="CTD97" i="16"/>
  <c r="CTE97" i="16"/>
  <c r="CTF97" i="16"/>
  <c r="CTG97" i="16"/>
  <c r="CTH97" i="16"/>
  <c r="CTI97" i="16"/>
  <c r="CTJ97" i="16"/>
  <c r="CTK97" i="16"/>
  <c r="CTL97" i="16"/>
  <c r="CTM97" i="16"/>
  <c r="CTN97" i="16"/>
  <c r="CTO97" i="16"/>
  <c r="CTP97" i="16"/>
  <c r="CTQ97" i="16"/>
  <c r="CTR97" i="16"/>
  <c r="CTS97" i="16"/>
  <c r="CTT97" i="16"/>
  <c r="CTU97" i="16"/>
  <c r="CTV97" i="16"/>
  <c r="CTW97" i="16"/>
  <c r="CTX97" i="16"/>
  <c r="CTY97" i="16"/>
  <c r="CTZ97" i="16"/>
  <c r="CUA97" i="16"/>
  <c r="CUB97" i="16"/>
  <c r="CUC97" i="16"/>
  <c r="CUD97" i="16"/>
  <c r="CUE97" i="16"/>
  <c r="CUF97" i="16"/>
  <c r="CUG97" i="16"/>
  <c r="CUH97" i="16"/>
  <c r="CUI97" i="16"/>
  <c r="CUJ97" i="16"/>
  <c r="CUK97" i="16"/>
  <c r="CUL97" i="16"/>
  <c r="CUM97" i="16"/>
  <c r="CUN97" i="16"/>
  <c r="CUO97" i="16"/>
  <c r="CUP97" i="16"/>
  <c r="CUQ97" i="16"/>
  <c r="CUR97" i="16"/>
  <c r="CUS97" i="16"/>
  <c r="CUT97" i="16"/>
  <c r="CUU97" i="16"/>
  <c r="CUV97" i="16"/>
  <c r="CUW97" i="16"/>
  <c r="CUX97" i="16"/>
  <c r="CUY97" i="16"/>
  <c r="CUZ97" i="16"/>
  <c r="CVA97" i="16"/>
  <c r="CVB97" i="16"/>
  <c r="CVC97" i="16"/>
  <c r="CVD97" i="16"/>
  <c r="CVE97" i="16"/>
  <c r="CVF97" i="16"/>
  <c r="CVG97" i="16"/>
  <c r="CVH97" i="16"/>
  <c r="CVI97" i="16"/>
  <c r="CVJ97" i="16"/>
  <c r="CVK97" i="16"/>
  <c r="CVL97" i="16"/>
  <c r="CVM97" i="16"/>
  <c r="CVN97" i="16"/>
  <c r="CVO97" i="16"/>
  <c r="CVP97" i="16"/>
  <c r="CVQ97" i="16"/>
  <c r="CVR97" i="16"/>
  <c r="CVS97" i="16"/>
  <c r="CVT97" i="16"/>
  <c r="CVU97" i="16"/>
  <c r="CVV97" i="16"/>
  <c r="CVW97" i="16"/>
  <c r="CVX97" i="16"/>
  <c r="CVY97" i="16"/>
  <c r="CVZ97" i="16"/>
  <c r="CWA97" i="16"/>
  <c r="CWB97" i="16"/>
  <c r="CWC97" i="16"/>
  <c r="CWD97" i="16"/>
  <c r="CWE97" i="16"/>
  <c r="CWF97" i="16"/>
  <c r="CWG97" i="16"/>
  <c r="CWH97" i="16"/>
  <c r="CWI97" i="16"/>
  <c r="CWJ97" i="16"/>
  <c r="CWK97" i="16"/>
  <c r="CWL97" i="16"/>
  <c r="CWM97" i="16"/>
  <c r="CWN97" i="16"/>
  <c r="CWO97" i="16"/>
  <c r="CWP97" i="16"/>
  <c r="CWQ97" i="16"/>
  <c r="CWR97" i="16"/>
  <c r="CWS97" i="16"/>
  <c r="CWT97" i="16"/>
  <c r="CWU97" i="16"/>
  <c r="CWV97" i="16"/>
  <c r="CWW97" i="16"/>
  <c r="CWX97" i="16"/>
  <c r="CWY97" i="16"/>
  <c r="CWZ97" i="16"/>
  <c r="CXA97" i="16"/>
  <c r="CXB97" i="16"/>
  <c r="CXC97" i="16"/>
  <c r="CXD97" i="16"/>
  <c r="CXE97" i="16"/>
  <c r="CXF97" i="16"/>
  <c r="CXG97" i="16"/>
  <c r="CXH97" i="16"/>
  <c r="CXI97" i="16"/>
  <c r="CXJ97" i="16"/>
  <c r="CXK97" i="16"/>
  <c r="CXL97" i="16"/>
  <c r="CXM97" i="16"/>
  <c r="CXN97" i="16"/>
  <c r="CXO97" i="16"/>
  <c r="CXP97" i="16"/>
  <c r="CXQ97" i="16"/>
  <c r="CXR97" i="16"/>
  <c r="CXS97" i="16"/>
  <c r="CXT97" i="16"/>
  <c r="CXU97" i="16"/>
  <c r="CXV97" i="16"/>
  <c r="CXW97" i="16"/>
  <c r="CXX97" i="16"/>
  <c r="CXY97" i="16"/>
  <c r="CXZ97" i="16"/>
  <c r="CYA97" i="16"/>
  <c r="CYB97" i="16"/>
  <c r="CYC97" i="16"/>
  <c r="CYD97" i="16"/>
  <c r="CYE97" i="16"/>
  <c r="CYF97" i="16"/>
  <c r="CYG97" i="16"/>
  <c r="CYH97" i="16"/>
  <c r="CYI97" i="16"/>
  <c r="CYJ97" i="16"/>
  <c r="CYK97" i="16"/>
  <c r="CYL97" i="16"/>
  <c r="CYM97" i="16"/>
  <c r="CYN97" i="16"/>
  <c r="CYO97" i="16"/>
  <c r="CYP97" i="16"/>
  <c r="CYQ97" i="16"/>
  <c r="CYR97" i="16"/>
  <c r="CYS97" i="16"/>
  <c r="CYT97" i="16"/>
  <c r="CYU97" i="16"/>
  <c r="CYV97" i="16"/>
  <c r="CYW97" i="16"/>
  <c r="CYX97" i="16"/>
  <c r="CYY97" i="16"/>
  <c r="CYZ97" i="16"/>
  <c r="CZA97" i="16"/>
  <c r="CZB97" i="16"/>
  <c r="CZC97" i="16"/>
  <c r="CZD97" i="16"/>
  <c r="CZE97" i="16"/>
  <c r="CZF97" i="16"/>
  <c r="CZG97" i="16"/>
  <c r="CZH97" i="16"/>
  <c r="CZI97" i="16"/>
  <c r="CZJ97" i="16"/>
  <c r="CZK97" i="16"/>
  <c r="CZL97" i="16"/>
  <c r="CZM97" i="16"/>
  <c r="CZN97" i="16"/>
  <c r="CZO97" i="16"/>
  <c r="CZP97" i="16"/>
  <c r="CZQ97" i="16"/>
  <c r="CZR97" i="16"/>
  <c r="CZS97" i="16"/>
  <c r="CZT97" i="16"/>
  <c r="CZU97" i="16"/>
  <c r="CZV97" i="16"/>
  <c r="CZW97" i="16"/>
  <c r="CZX97" i="16"/>
  <c r="CZY97" i="16"/>
  <c r="CZZ97" i="16"/>
  <c r="DAA97" i="16"/>
  <c r="DAB97" i="16"/>
  <c r="DAC97" i="16"/>
  <c r="DAD97" i="16"/>
  <c r="DAE97" i="16"/>
  <c r="DAF97" i="16"/>
  <c r="DAG97" i="16"/>
  <c r="DAH97" i="16"/>
  <c r="DAI97" i="16"/>
  <c r="DAJ97" i="16"/>
  <c r="DAK97" i="16"/>
  <c r="DAL97" i="16"/>
  <c r="DAM97" i="16"/>
  <c r="DAN97" i="16"/>
  <c r="DAO97" i="16"/>
  <c r="DAP97" i="16"/>
  <c r="DAQ97" i="16"/>
  <c r="DAR97" i="16"/>
  <c r="DAS97" i="16"/>
  <c r="DAT97" i="16"/>
  <c r="DAU97" i="16"/>
  <c r="DAV97" i="16"/>
  <c r="DAW97" i="16"/>
  <c r="DAX97" i="16"/>
  <c r="DAY97" i="16"/>
  <c r="DAZ97" i="16"/>
  <c r="DBA97" i="16"/>
  <c r="DBB97" i="16"/>
  <c r="DBC97" i="16"/>
  <c r="DBD97" i="16"/>
  <c r="DBE97" i="16"/>
  <c r="DBF97" i="16"/>
  <c r="DBG97" i="16"/>
  <c r="DBH97" i="16"/>
  <c r="DBI97" i="16"/>
  <c r="DBJ97" i="16"/>
  <c r="DBK97" i="16"/>
  <c r="DBL97" i="16"/>
  <c r="DBM97" i="16"/>
  <c r="DBN97" i="16"/>
  <c r="DBO97" i="16"/>
  <c r="DBP97" i="16"/>
  <c r="DBQ97" i="16"/>
  <c r="DBR97" i="16"/>
  <c r="DBS97" i="16"/>
  <c r="DBT97" i="16"/>
  <c r="DBU97" i="16"/>
  <c r="DBV97" i="16"/>
  <c r="DBW97" i="16"/>
  <c r="DBX97" i="16"/>
  <c r="DBY97" i="16"/>
  <c r="DBZ97" i="16"/>
  <c r="DCA97" i="16"/>
  <c r="DCB97" i="16"/>
  <c r="DCC97" i="16"/>
  <c r="DCD97" i="16"/>
  <c r="DCE97" i="16"/>
  <c r="DCF97" i="16"/>
  <c r="DCG97" i="16"/>
  <c r="DCH97" i="16"/>
  <c r="DCI97" i="16"/>
  <c r="DCJ97" i="16"/>
  <c r="DCK97" i="16"/>
  <c r="DCL97" i="16"/>
  <c r="DCM97" i="16"/>
  <c r="DCN97" i="16"/>
  <c r="DCO97" i="16"/>
  <c r="DCP97" i="16"/>
  <c r="DCQ97" i="16"/>
  <c r="DCR97" i="16"/>
  <c r="DCS97" i="16"/>
  <c r="DCT97" i="16"/>
  <c r="DCU97" i="16"/>
  <c r="DCV97" i="16"/>
  <c r="DCW97" i="16"/>
  <c r="DCX97" i="16"/>
  <c r="DCY97" i="16"/>
  <c r="DCZ97" i="16"/>
  <c r="DDA97" i="16"/>
  <c r="DDB97" i="16"/>
  <c r="DDC97" i="16"/>
  <c r="DDD97" i="16"/>
  <c r="DDE97" i="16"/>
  <c r="DDF97" i="16"/>
  <c r="DDG97" i="16"/>
  <c r="DDH97" i="16"/>
  <c r="DDI97" i="16"/>
  <c r="DDJ97" i="16"/>
  <c r="DDK97" i="16"/>
  <c r="DDL97" i="16"/>
  <c r="DDM97" i="16"/>
  <c r="DDN97" i="16"/>
  <c r="DDO97" i="16"/>
  <c r="DDP97" i="16"/>
  <c r="DDQ97" i="16"/>
  <c r="DDR97" i="16"/>
  <c r="DDS97" i="16"/>
  <c r="DDT97" i="16"/>
  <c r="DDU97" i="16"/>
  <c r="DDV97" i="16"/>
  <c r="DDW97" i="16"/>
  <c r="DDX97" i="16"/>
  <c r="DDY97" i="16"/>
  <c r="DDZ97" i="16"/>
  <c r="DEA97" i="16"/>
  <c r="DEB97" i="16"/>
  <c r="DEC97" i="16"/>
  <c r="DED97" i="16"/>
  <c r="DEE97" i="16"/>
  <c r="DEF97" i="16"/>
  <c r="DEG97" i="16"/>
  <c r="DEH97" i="16"/>
  <c r="DEI97" i="16"/>
  <c r="DEJ97" i="16"/>
  <c r="DEK97" i="16"/>
  <c r="DEL97" i="16"/>
  <c r="DEM97" i="16"/>
  <c r="DEN97" i="16"/>
  <c r="DEO97" i="16"/>
  <c r="DEP97" i="16"/>
  <c r="DEQ97" i="16"/>
  <c r="DER97" i="16"/>
  <c r="DES97" i="16"/>
  <c r="DET97" i="16"/>
  <c r="DEU97" i="16"/>
  <c r="DEV97" i="16"/>
  <c r="DEW97" i="16"/>
  <c r="DEX97" i="16"/>
  <c r="DEY97" i="16"/>
  <c r="DEZ97" i="16"/>
  <c r="DFA97" i="16"/>
  <c r="DFB97" i="16"/>
  <c r="DFC97" i="16"/>
  <c r="DFD97" i="16"/>
  <c r="DFE97" i="16"/>
  <c r="DFF97" i="16"/>
  <c r="DFG97" i="16"/>
  <c r="DFH97" i="16"/>
  <c r="DFI97" i="16"/>
  <c r="DFJ97" i="16"/>
  <c r="DFK97" i="16"/>
  <c r="DFL97" i="16"/>
  <c r="DFM97" i="16"/>
  <c r="DFN97" i="16"/>
  <c r="DFO97" i="16"/>
  <c r="DFP97" i="16"/>
  <c r="DFQ97" i="16"/>
  <c r="DFR97" i="16"/>
  <c r="DFS97" i="16"/>
  <c r="DFT97" i="16"/>
  <c r="DFU97" i="16"/>
  <c r="DFV97" i="16"/>
  <c r="DFW97" i="16"/>
  <c r="DFX97" i="16"/>
  <c r="DFY97" i="16"/>
  <c r="DFZ97" i="16"/>
  <c r="DGA97" i="16"/>
  <c r="DGB97" i="16"/>
  <c r="DGC97" i="16"/>
  <c r="DGD97" i="16"/>
  <c r="DGE97" i="16"/>
  <c r="DGF97" i="16"/>
  <c r="DGG97" i="16"/>
  <c r="DGH97" i="16"/>
  <c r="DGI97" i="16"/>
  <c r="DGJ97" i="16"/>
  <c r="DGK97" i="16"/>
  <c r="DGL97" i="16"/>
  <c r="DGM97" i="16"/>
  <c r="DGN97" i="16"/>
  <c r="DGO97" i="16"/>
  <c r="DGP97" i="16"/>
  <c r="DGQ97" i="16"/>
  <c r="DGR97" i="16"/>
  <c r="DGS97" i="16"/>
  <c r="DGT97" i="16"/>
  <c r="DGU97" i="16"/>
  <c r="DGV97" i="16"/>
  <c r="DGW97" i="16"/>
  <c r="DGX97" i="16"/>
  <c r="DGY97" i="16"/>
  <c r="DGZ97" i="16"/>
  <c r="DHA97" i="16"/>
  <c r="DHB97" i="16"/>
  <c r="DHC97" i="16"/>
  <c r="DHD97" i="16"/>
  <c r="DHE97" i="16"/>
  <c r="DHF97" i="16"/>
  <c r="DHG97" i="16"/>
  <c r="DHH97" i="16"/>
  <c r="DHI97" i="16"/>
  <c r="DHJ97" i="16"/>
  <c r="DHK97" i="16"/>
  <c r="DHL97" i="16"/>
  <c r="DHM97" i="16"/>
  <c r="DHN97" i="16"/>
  <c r="DHO97" i="16"/>
  <c r="DHP97" i="16"/>
  <c r="DHQ97" i="16"/>
  <c r="DHR97" i="16"/>
  <c r="DHS97" i="16"/>
  <c r="DHT97" i="16"/>
  <c r="DHU97" i="16"/>
  <c r="DHV97" i="16"/>
  <c r="DHW97" i="16"/>
  <c r="DHX97" i="16"/>
  <c r="DHY97" i="16"/>
  <c r="DHZ97" i="16"/>
  <c r="DIA97" i="16"/>
  <c r="DIB97" i="16"/>
  <c r="DIC97" i="16"/>
  <c r="DID97" i="16"/>
  <c r="DIE97" i="16"/>
  <c r="DIF97" i="16"/>
  <c r="DIG97" i="16"/>
  <c r="DIH97" i="16"/>
  <c r="DII97" i="16"/>
  <c r="DIJ97" i="16"/>
  <c r="DIK97" i="16"/>
  <c r="DIL97" i="16"/>
  <c r="DIM97" i="16"/>
  <c r="DIN97" i="16"/>
  <c r="DIO97" i="16"/>
  <c r="DIP97" i="16"/>
  <c r="DIQ97" i="16"/>
  <c r="DIR97" i="16"/>
  <c r="DIS97" i="16"/>
  <c r="DIT97" i="16"/>
  <c r="DIU97" i="16"/>
  <c r="DIV97" i="16"/>
  <c r="DIW97" i="16"/>
  <c r="DIX97" i="16"/>
  <c r="DIY97" i="16"/>
  <c r="DIZ97" i="16"/>
  <c r="DJA97" i="16"/>
  <c r="DJB97" i="16"/>
  <c r="DJC97" i="16"/>
  <c r="DJD97" i="16"/>
  <c r="DJE97" i="16"/>
  <c r="DJF97" i="16"/>
  <c r="DJG97" i="16"/>
  <c r="DJH97" i="16"/>
  <c r="DJI97" i="16"/>
  <c r="DJJ97" i="16"/>
  <c r="DJK97" i="16"/>
  <c r="DJL97" i="16"/>
  <c r="DJM97" i="16"/>
  <c r="DJN97" i="16"/>
  <c r="DJO97" i="16"/>
  <c r="DJP97" i="16"/>
  <c r="DJQ97" i="16"/>
  <c r="DJR97" i="16"/>
  <c r="DJS97" i="16"/>
  <c r="DJT97" i="16"/>
  <c r="DJU97" i="16"/>
  <c r="DJV97" i="16"/>
  <c r="DJW97" i="16"/>
  <c r="DJX97" i="16"/>
  <c r="DJY97" i="16"/>
  <c r="DJZ97" i="16"/>
  <c r="DKA97" i="16"/>
  <c r="DKB97" i="16"/>
  <c r="DKC97" i="16"/>
  <c r="DKD97" i="16"/>
  <c r="DKE97" i="16"/>
  <c r="DKF97" i="16"/>
  <c r="DKG97" i="16"/>
  <c r="DKH97" i="16"/>
  <c r="DKI97" i="16"/>
  <c r="DKJ97" i="16"/>
  <c r="DKK97" i="16"/>
  <c r="DKL97" i="16"/>
  <c r="DKM97" i="16"/>
  <c r="DKN97" i="16"/>
  <c r="DKO97" i="16"/>
  <c r="DKP97" i="16"/>
  <c r="DKQ97" i="16"/>
  <c r="DKR97" i="16"/>
  <c r="DKS97" i="16"/>
  <c r="DKT97" i="16"/>
  <c r="DKU97" i="16"/>
  <c r="DKV97" i="16"/>
  <c r="DKW97" i="16"/>
  <c r="DKX97" i="16"/>
  <c r="DKY97" i="16"/>
  <c r="DKZ97" i="16"/>
  <c r="DLA97" i="16"/>
  <c r="DLB97" i="16"/>
  <c r="DLC97" i="16"/>
  <c r="DLD97" i="16"/>
  <c r="DLE97" i="16"/>
  <c r="DLF97" i="16"/>
  <c r="DLG97" i="16"/>
  <c r="DLH97" i="16"/>
  <c r="DLI97" i="16"/>
  <c r="DLJ97" i="16"/>
  <c r="DLK97" i="16"/>
  <c r="DLL97" i="16"/>
  <c r="DLM97" i="16"/>
  <c r="DLN97" i="16"/>
  <c r="DLO97" i="16"/>
  <c r="DLP97" i="16"/>
  <c r="DLQ97" i="16"/>
  <c r="DLR97" i="16"/>
  <c r="DLS97" i="16"/>
  <c r="DLT97" i="16"/>
  <c r="DLU97" i="16"/>
  <c r="DLV97" i="16"/>
  <c r="DLW97" i="16"/>
  <c r="DLX97" i="16"/>
  <c r="DLY97" i="16"/>
  <c r="DLZ97" i="16"/>
  <c r="DMA97" i="16"/>
  <c r="DMB97" i="16"/>
  <c r="DMC97" i="16"/>
  <c r="DMD97" i="16"/>
  <c r="DME97" i="16"/>
  <c r="DMF97" i="16"/>
  <c r="DMG97" i="16"/>
  <c r="DMH97" i="16"/>
  <c r="DMI97" i="16"/>
  <c r="DMJ97" i="16"/>
  <c r="DMK97" i="16"/>
  <c r="DML97" i="16"/>
  <c r="DMM97" i="16"/>
  <c r="DMN97" i="16"/>
  <c r="DMO97" i="16"/>
  <c r="DMP97" i="16"/>
  <c r="DMQ97" i="16"/>
  <c r="DMR97" i="16"/>
  <c r="DMS97" i="16"/>
  <c r="DMT97" i="16"/>
  <c r="DMU97" i="16"/>
  <c r="DMV97" i="16"/>
  <c r="DMW97" i="16"/>
  <c r="DMX97" i="16"/>
  <c r="DMY97" i="16"/>
  <c r="DMZ97" i="16"/>
  <c r="DNA97" i="16"/>
  <c r="DNB97" i="16"/>
  <c r="DNC97" i="16"/>
  <c r="DND97" i="16"/>
  <c r="DNE97" i="16"/>
  <c r="DNF97" i="16"/>
  <c r="DNG97" i="16"/>
  <c r="DNH97" i="16"/>
  <c r="DNI97" i="16"/>
  <c r="DNJ97" i="16"/>
  <c r="DNK97" i="16"/>
  <c r="DNL97" i="16"/>
  <c r="DNM97" i="16"/>
  <c r="DNN97" i="16"/>
  <c r="DNO97" i="16"/>
  <c r="DNP97" i="16"/>
  <c r="DNQ97" i="16"/>
  <c r="DNR97" i="16"/>
  <c r="DNS97" i="16"/>
  <c r="DNT97" i="16"/>
  <c r="DNU97" i="16"/>
  <c r="DNV97" i="16"/>
  <c r="DNW97" i="16"/>
  <c r="DNX97" i="16"/>
  <c r="DNY97" i="16"/>
  <c r="DNZ97" i="16"/>
  <c r="DOA97" i="16"/>
  <c r="DOB97" i="16"/>
  <c r="DOC97" i="16"/>
  <c r="DOD97" i="16"/>
  <c r="DOE97" i="16"/>
  <c r="DOF97" i="16"/>
  <c r="DOG97" i="16"/>
  <c r="DOH97" i="16"/>
  <c r="DOI97" i="16"/>
  <c r="DOJ97" i="16"/>
  <c r="DOK97" i="16"/>
  <c r="DOL97" i="16"/>
  <c r="DOM97" i="16"/>
  <c r="DON97" i="16"/>
  <c r="DOO97" i="16"/>
  <c r="DOP97" i="16"/>
  <c r="DOQ97" i="16"/>
  <c r="DOR97" i="16"/>
  <c r="DOS97" i="16"/>
  <c r="DOT97" i="16"/>
  <c r="DOU97" i="16"/>
  <c r="DOV97" i="16"/>
  <c r="DOW97" i="16"/>
  <c r="DOX97" i="16"/>
  <c r="DOY97" i="16"/>
  <c r="DOZ97" i="16"/>
  <c r="DPA97" i="16"/>
  <c r="DPB97" i="16"/>
  <c r="DPC97" i="16"/>
  <c r="DPD97" i="16"/>
  <c r="DPE97" i="16"/>
  <c r="DPF97" i="16"/>
  <c r="DPG97" i="16"/>
  <c r="DPH97" i="16"/>
  <c r="DPI97" i="16"/>
  <c r="DPJ97" i="16"/>
  <c r="DPK97" i="16"/>
  <c r="DPL97" i="16"/>
  <c r="DPM97" i="16"/>
  <c r="DPN97" i="16"/>
  <c r="DPO97" i="16"/>
  <c r="DPP97" i="16"/>
  <c r="DPQ97" i="16"/>
  <c r="DPR97" i="16"/>
  <c r="DPS97" i="16"/>
  <c r="DPT97" i="16"/>
  <c r="DPU97" i="16"/>
  <c r="DPV97" i="16"/>
  <c r="DPW97" i="16"/>
  <c r="DPX97" i="16"/>
  <c r="DPY97" i="16"/>
  <c r="DPZ97" i="16"/>
  <c r="DQA97" i="16"/>
  <c r="DQB97" i="16"/>
  <c r="DQC97" i="16"/>
  <c r="DQD97" i="16"/>
  <c r="DQE97" i="16"/>
  <c r="DQF97" i="16"/>
  <c r="DQG97" i="16"/>
  <c r="DQH97" i="16"/>
  <c r="DQI97" i="16"/>
  <c r="DQJ97" i="16"/>
  <c r="DQK97" i="16"/>
  <c r="DQL97" i="16"/>
  <c r="DQM97" i="16"/>
  <c r="DQN97" i="16"/>
  <c r="DQO97" i="16"/>
  <c r="DQP97" i="16"/>
  <c r="DQQ97" i="16"/>
  <c r="DQR97" i="16"/>
  <c r="DQS97" i="16"/>
  <c r="DQT97" i="16"/>
  <c r="DQU97" i="16"/>
  <c r="DQV97" i="16"/>
  <c r="DQW97" i="16"/>
  <c r="DQX97" i="16"/>
  <c r="DQY97" i="16"/>
  <c r="DQZ97" i="16"/>
  <c r="DRA97" i="16"/>
  <c r="DRB97" i="16"/>
  <c r="DRC97" i="16"/>
  <c r="DRD97" i="16"/>
  <c r="DRE97" i="16"/>
  <c r="DRF97" i="16"/>
  <c r="DRG97" i="16"/>
  <c r="DRH97" i="16"/>
  <c r="DRI97" i="16"/>
  <c r="DRJ97" i="16"/>
  <c r="DRK97" i="16"/>
  <c r="DRL97" i="16"/>
  <c r="DRM97" i="16"/>
  <c r="DRN97" i="16"/>
  <c r="DRO97" i="16"/>
  <c r="DRP97" i="16"/>
  <c r="DRQ97" i="16"/>
  <c r="DRR97" i="16"/>
  <c r="DRS97" i="16"/>
  <c r="DRT97" i="16"/>
  <c r="DRU97" i="16"/>
  <c r="DRV97" i="16"/>
  <c r="DRW97" i="16"/>
  <c r="DRX97" i="16"/>
  <c r="DRY97" i="16"/>
  <c r="DRZ97" i="16"/>
  <c r="DSA97" i="16"/>
  <c r="DSB97" i="16"/>
  <c r="DSC97" i="16"/>
  <c r="DSD97" i="16"/>
  <c r="DSE97" i="16"/>
  <c r="DSF97" i="16"/>
  <c r="DSG97" i="16"/>
  <c r="DSH97" i="16"/>
  <c r="DSI97" i="16"/>
  <c r="DSJ97" i="16"/>
  <c r="DSK97" i="16"/>
  <c r="DSL97" i="16"/>
  <c r="DSM97" i="16"/>
  <c r="DSN97" i="16"/>
  <c r="DSO97" i="16"/>
  <c r="DSP97" i="16"/>
  <c r="DSQ97" i="16"/>
  <c r="DSR97" i="16"/>
  <c r="DSS97" i="16"/>
  <c r="DST97" i="16"/>
  <c r="DSU97" i="16"/>
  <c r="DSV97" i="16"/>
  <c r="DSW97" i="16"/>
  <c r="DSX97" i="16"/>
  <c r="DSY97" i="16"/>
  <c r="DSZ97" i="16"/>
  <c r="DTA97" i="16"/>
  <c r="DTB97" i="16"/>
  <c r="DTC97" i="16"/>
  <c r="DTD97" i="16"/>
  <c r="DTE97" i="16"/>
  <c r="DTF97" i="16"/>
  <c r="DTG97" i="16"/>
  <c r="DTH97" i="16"/>
  <c r="DTI97" i="16"/>
  <c r="DTJ97" i="16"/>
  <c r="DTK97" i="16"/>
  <c r="DTL97" i="16"/>
  <c r="DTM97" i="16"/>
  <c r="DTN97" i="16"/>
  <c r="DTO97" i="16"/>
  <c r="DTP97" i="16"/>
  <c r="DTQ97" i="16"/>
  <c r="DTR97" i="16"/>
  <c r="DTS97" i="16"/>
  <c r="DTT97" i="16"/>
  <c r="DTU97" i="16"/>
  <c r="DTV97" i="16"/>
  <c r="DTW97" i="16"/>
  <c r="DTX97" i="16"/>
  <c r="DTY97" i="16"/>
  <c r="DTZ97" i="16"/>
  <c r="DUA97" i="16"/>
  <c r="DUB97" i="16"/>
  <c r="DUC97" i="16"/>
  <c r="DUD97" i="16"/>
  <c r="DUE97" i="16"/>
  <c r="DUF97" i="16"/>
  <c r="DUG97" i="16"/>
  <c r="DUH97" i="16"/>
  <c r="DUI97" i="16"/>
  <c r="DUJ97" i="16"/>
  <c r="DUK97" i="16"/>
  <c r="DUL97" i="16"/>
  <c r="DUM97" i="16"/>
  <c r="DUN97" i="16"/>
  <c r="DUO97" i="16"/>
  <c r="DUP97" i="16"/>
  <c r="DUQ97" i="16"/>
  <c r="DUR97" i="16"/>
  <c r="DUS97" i="16"/>
  <c r="DUT97" i="16"/>
  <c r="DUU97" i="16"/>
  <c r="DUV97" i="16"/>
  <c r="DUW97" i="16"/>
  <c r="DUX97" i="16"/>
  <c r="DUY97" i="16"/>
  <c r="DUZ97" i="16"/>
  <c r="DVA97" i="16"/>
  <c r="DVB97" i="16"/>
  <c r="DVC97" i="16"/>
  <c r="DVD97" i="16"/>
  <c r="DVE97" i="16"/>
  <c r="DVF97" i="16"/>
  <c r="DVG97" i="16"/>
  <c r="DVH97" i="16"/>
  <c r="DVI97" i="16"/>
  <c r="DVJ97" i="16"/>
  <c r="DVK97" i="16"/>
  <c r="DVL97" i="16"/>
  <c r="DVM97" i="16"/>
  <c r="DVN97" i="16"/>
  <c r="DVO97" i="16"/>
  <c r="DVP97" i="16"/>
  <c r="DVQ97" i="16"/>
  <c r="DVR97" i="16"/>
  <c r="DVS97" i="16"/>
  <c r="DVT97" i="16"/>
  <c r="DVU97" i="16"/>
  <c r="DVV97" i="16"/>
  <c r="DVW97" i="16"/>
  <c r="DVX97" i="16"/>
  <c r="DVY97" i="16"/>
  <c r="DVZ97" i="16"/>
  <c r="DWA97" i="16"/>
  <c r="DWB97" i="16"/>
  <c r="DWC97" i="16"/>
  <c r="DWD97" i="16"/>
  <c r="DWE97" i="16"/>
  <c r="DWF97" i="16"/>
  <c r="DWG97" i="16"/>
  <c r="DWH97" i="16"/>
  <c r="DWI97" i="16"/>
  <c r="DWJ97" i="16"/>
  <c r="DWK97" i="16"/>
  <c r="DWL97" i="16"/>
  <c r="DWM97" i="16"/>
  <c r="DWN97" i="16"/>
  <c r="DWO97" i="16"/>
  <c r="DWP97" i="16"/>
  <c r="DWQ97" i="16"/>
  <c r="DWR97" i="16"/>
  <c r="DWS97" i="16"/>
  <c r="DWT97" i="16"/>
  <c r="DWU97" i="16"/>
  <c r="DWV97" i="16"/>
  <c r="DWW97" i="16"/>
  <c r="DWX97" i="16"/>
  <c r="DWY97" i="16"/>
  <c r="DWZ97" i="16"/>
  <c r="DXA97" i="16"/>
  <c r="DXB97" i="16"/>
  <c r="DXC97" i="16"/>
  <c r="DXD97" i="16"/>
  <c r="DXE97" i="16"/>
  <c r="DXF97" i="16"/>
  <c r="DXG97" i="16"/>
  <c r="DXH97" i="16"/>
  <c r="DXI97" i="16"/>
  <c r="DXJ97" i="16"/>
  <c r="DXK97" i="16"/>
  <c r="DXL97" i="16"/>
  <c r="DXM97" i="16"/>
  <c r="DXN97" i="16"/>
  <c r="DXO97" i="16"/>
  <c r="DXP97" i="16"/>
  <c r="DXQ97" i="16"/>
  <c r="DXR97" i="16"/>
  <c r="DXS97" i="16"/>
  <c r="DXT97" i="16"/>
  <c r="DXU97" i="16"/>
  <c r="DXV97" i="16"/>
  <c r="DXW97" i="16"/>
  <c r="DXX97" i="16"/>
  <c r="DXY97" i="16"/>
  <c r="DXZ97" i="16"/>
  <c r="DYA97" i="16"/>
  <c r="DYB97" i="16"/>
  <c r="DYC97" i="16"/>
  <c r="DYD97" i="16"/>
  <c r="DYE97" i="16"/>
  <c r="DYF97" i="16"/>
  <c r="DYG97" i="16"/>
  <c r="DYH97" i="16"/>
  <c r="DYI97" i="16"/>
  <c r="DYJ97" i="16"/>
  <c r="DYK97" i="16"/>
  <c r="DYL97" i="16"/>
  <c r="DYM97" i="16"/>
  <c r="DYN97" i="16"/>
  <c r="DYO97" i="16"/>
  <c r="DYP97" i="16"/>
  <c r="DYQ97" i="16"/>
  <c r="DYR97" i="16"/>
  <c r="DYS97" i="16"/>
  <c r="DYT97" i="16"/>
  <c r="DYU97" i="16"/>
  <c r="DYV97" i="16"/>
  <c r="DYW97" i="16"/>
  <c r="DYX97" i="16"/>
  <c r="DYY97" i="16"/>
  <c r="DYZ97" i="16"/>
  <c r="DZA97" i="16"/>
  <c r="DZB97" i="16"/>
  <c r="DZC97" i="16"/>
  <c r="DZD97" i="16"/>
  <c r="DZE97" i="16"/>
  <c r="DZF97" i="16"/>
  <c r="DZG97" i="16"/>
  <c r="DZH97" i="16"/>
  <c r="DZI97" i="16"/>
  <c r="DZJ97" i="16"/>
  <c r="DZK97" i="16"/>
  <c r="DZL97" i="16"/>
  <c r="DZM97" i="16"/>
  <c r="DZN97" i="16"/>
  <c r="DZO97" i="16"/>
  <c r="DZP97" i="16"/>
  <c r="DZQ97" i="16"/>
  <c r="DZR97" i="16"/>
  <c r="DZS97" i="16"/>
  <c r="DZT97" i="16"/>
  <c r="DZU97" i="16"/>
  <c r="DZV97" i="16"/>
  <c r="DZW97" i="16"/>
  <c r="DZX97" i="16"/>
  <c r="DZY97" i="16"/>
  <c r="DZZ97" i="16"/>
  <c r="EAA97" i="16"/>
  <c r="EAB97" i="16"/>
  <c r="EAC97" i="16"/>
  <c r="EAD97" i="16"/>
  <c r="EAE97" i="16"/>
  <c r="EAF97" i="16"/>
  <c r="EAG97" i="16"/>
  <c r="EAH97" i="16"/>
  <c r="EAI97" i="16"/>
  <c r="EAJ97" i="16"/>
  <c r="EAK97" i="16"/>
  <c r="EAL97" i="16"/>
  <c r="EAM97" i="16"/>
  <c r="EAN97" i="16"/>
  <c r="EAO97" i="16"/>
  <c r="EAP97" i="16"/>
  <c r="EAQ97" i="16"/>
  <c r="EAR97" i="16"/>
  <c r="EAS97" i="16"/>
  <c r="EAT97" i="16"/>
  <c r="EAU97" i="16"/>
  <c r="EAV97" i="16"/>
  <c r="EAW97" i="16"/>
  <c r="EAX97" i="16"/>
  <c r="EAY97" i="16"/>
  <c r="EAZ97" i="16"/>
  <c r="EBA97" i="16"/>
  <c r="EBB97" i="16"/>
  <c r="EBC97" i="16"/>
  <c r="EBD97" i="16"/>
  <c r="EBE97" i="16"/>
  <c r="EBF97" i="16"/>
  <c r="EBG97" i="16"/>
  <c r="EBH97" i="16"/>
  <c r="EBI97" i="16"/>
  <c r="EBJ97" i="16"/>
  <c r="EBK97" i="16"/>
  <c r="EBL97" i="16"/>
  <c r="EBM97" i="16"/>
  <c r="EBN97" i="16"/>
  <c r="EBO97" i="16"/>
  <c r="EBP97" i="16"/>
  <c r="EBQ97" i="16"/>
  <c r="EBR97" i="16"/>
  <c r="EBS97" i="16"/>
  <c r="EBT97" i="16"/>
  <c r="EBU97" i="16"/>
  <c r="EBV97" i="16"/>
  <c r="EBW97" i="16"/>
  <c r="EBX97" i="16"/>
  <c r="EBY97" i="16"/>
  <c r="EBZ97" i="16"/>
  <c r="ECA97" i="16"/>
  <c r="ECB97" i="16"/>
  <c r="ECC97" i="16"/>
  <c r="ECD97" i="16"/>
  <c r="ECE97" i="16"/>
  <c r="ECF97" i="16"/>
  <c r="ECG97" i="16"/>
  <c r="ECH97" i="16"/>
  <c r="ECI97" i="16"/>
  <c r="ECJ97" i="16"/>
  <c r="ECK97" i="16"/>
  <c r="ECL97" i="16"/>
  <c r="ECM97" i="16"/>
  <c r="ECN97" i="16"/>
  <c r="ECO97" i="16"/>
  <c r="ECP97" i="16"/>
  <c r="ECQ97" i="16"/>
  <c r="ECR97" i="16"/>
  <c r="ECS97" i="16"/>
  <c r="ECT97" i="16"/>
  <c r="ECU97" i="16"/>
  <c r="ECV97" i="16"/>
  <c r="ECW97" i="16"/>
  <c r="ECX97" i="16"/>
  <c r="ECY97" i="16"/>
  <c r="ECZ97" i="16"/>
  <c r="EDA97" i="16"/>
  <c r="EDB97" i="16"/>
  <c r="EDC97" i="16"/>
  <c r="EDD97" i="16"/>
  <c r="EDE97" i="16"/>
  <c r="EDF97" i="16"/>
  <c r="EDG97" i="16"/>
  <c r="EDH97" i="16"/>
  <c r="EDI97" i="16"/>
  <c r="EDJ97" i="16"/>
  <c r="EDK97" i="16"/>
  <c r="EDL97" i="16"/>
  <c r="EDM97" i="16"/>
  <c r="EDN97" i="16"/>
  <c r="EDO97" i="16"/>
  <c r="EDP97" i="16"/>
  <c r="EDQ97" i="16"/>
  <c r="EDR97" i="16"/>
  <c r="EDS97" i="16"/>
  <c r="EDT97" i="16"/>
  <c r="EDU97" i="16"/>
  <c r="EDV97" i="16"/>
  <c r="EDW97" i="16"/>
  <c r="EDX97" i="16"/>
  <c r="EDY97" i="16"/>
  <c r="EDZ97" i="16"/>
  <c r="EEA97" i="16"/>
  <c r="EEB97" i="16"/>
  <c r="EEC97" i="16"/>
  <c r="EED97" i="16"/>
  <c r="EEE97" i="16"/>
  <c r="EEF97" i="16"/>
  <c r="EEG97" i="16"/>
  <c r="EEH97" i="16"/>
  <c r="EEI97" i="16"/>
  <c r="EEJ97" i="16"/>
  <c r="EEK97" i="16"/>
  <c r="EEL97" i="16"/>
  <c r="EEM97" i="16"/>
  <c r="EEN97" i="16"/>
  <c r="EEO97" i="16"/>
  <c r="EEP97" i="16"/>
  <c r="EEQ97" i="16"/>
  <c r="EER97" i="16"/>
  <c r="EES97" i="16"/>
  <c r="EET97" i="16"/>
  <c r="EEU97" i="16"/>
  <c r="EEV97" i="16"/>
  <c r="EEW97" i="16"/>
  <c r="EEX97" i="16"/>
  <c r="EEY97" i="16"/>
  <c r="EEZ97" i="16"/>
  <c r="EFA97" i="16"/>
  <c r="EFB97" i="16"/>
  <c r="EFC97" i="16"/>
  <c r="EFD97" i="16"/>
  <c r="EFE97" i="16"/>
  <c r="EFF97" i="16"/>
  <c r="EFG97" i="16"/>
  <c r="EFH97" i="16"/>
  <c r="EFI97" i="16"/>
  <c r="EFJ97" i="16"/>
  <c r="EFK97" i="16"/>
  <c r="EFL97" i="16"/>
  <c r="EFM97" i="16"/>
  <c r="EFN97" i="16"/>
  <c r="EFO97" i="16"/>
  <c r="EFP97" i="16"/>
  <c r="EFQ97" i="16"/>
  <c r="EFR97" i="16"/>
  <c r="EFS97" i="16"/>
  <c r="EFT97" i="16"/>
  <c r="EFU97" i="16"/>
  <c r="EFV97" i="16"/>
  <c r="EFW97" i="16"/>
  <c r="EFX97" i="16"/>
  <c r="EFY97" i="16"/>
  <c r="EFZ97" i="16"/>
  <c r="EGA97" i="16"/>
  <c r="EGB97" i="16"/>
  <c r="EGC97" i="16"/>
  <c r="EGD97" i="16"/>
  <c r="EGE97" i="16"/>
  <c r="EGF97" i="16"/>
  <c r="EGG97" i="16"/>
  <c r="EGH97" i="16"/>
  <c r="EGI97" i="16"/>
  <c r="EGJ97" i="16"/>
  <c r="EGK97" i="16"/>
  <c r="EGL97" i="16"/>
  <c r="EGM97" i="16"/>
  <c r="EGN97" i="16"/>
  <c r="EGO97" i="16"/>
  <c r="EGP97" i="16"/>
  <c r="EGQ97" i="16"/>
  <c r="EGR97" i="16"/>
  <c r="EGS97" i="16"/>
  <c r="EGT97" i="16"/>
  <c r="EGU97" i="16"/>
  <c r="EGV97" i="16"/>
  <c r="EGW97" i="16"/>
  <c r="EGX97" i="16"/>
  <c r="EGY97" i="16"/>
  <c r="EGZ97" i="16"/>
  <c r="EHA97" i="16"/>
  <c r="EHB97" i="16"/>
  <c r="EHC97" i="16"/>
  <c r="EHD97" i="16"/>
  <c r="EHE97" i="16"/>
  <c r="EHF97" i="16"/>
  <c r="EHG97" i="16"/>
  <c r="EHH97" i="16"/>
  <c r="EHI97" i="16"/>
  <c r="EHJ97" i="16"/>
  <c r="EHK97" i="16"/>
  <c r="EHL97" i="16"/>
  <c r="EHM97" i="16"/>
  <c r="EHN97" i="16"/>
  <c r="EHO97" i="16"/>
  <c r="EHP97" i="16"/>
  <c r="EHQ97" i="16"/>
  <c r="EHR97" i="16"/>
  <c r="EHS97" i="16"/>
  <c r="EHT97" i="16"/>
  <c r="EHU97" i="16"/>
  <c r="EHV97" i="16"/>
  <c r="EHW97" i="16"/>
  <c r="EHX97" i="16"/>
  <c r="EHY97" i="16"/>
  <c r="EHZ97" i="16"/>
  <c r="EIA97" i="16"/>
  <c r="EIB97" i="16"/>
  <c r="EIC97" i="16"/>
  <c r="EID97" i="16"/>
  <c r="EIE97" i="16"/>
  <c r="EIF97" i="16"/>
  <c r="EIG97" i="16"/>
  <c r="EIH97" i="16"/>
  <c r="EII97" i="16"/>
  <c r="EIJ97" i="16"/>
  <c r="EIK97" i="16"/>
  <c r="EIL97" i="16"/>
  <c r="EIM97" i="16"/>
  <c r="EIN97" i="16"/>
  <c r="EIO97" i="16"/>
  <c r="EIP97" i="16"/>
  <c r="EIQ97" i="16"/>
  <c r="EIR97" i="16"/>
  <c r="EIS97" i="16"/>
  <c r="EIT97" i="16"/>
  <c r="EIU97" i="16"/>
  <c r="EIV97" i="16"/>
  <c r="EIW97" i="16"/>
  <c r="EIX97" i="16"/>
  <c r="EIY97" i="16"/>
  <c r="EIZ97" i="16"/>
  <c r="EJA97" i="16"/>
  <c r="EJB97" i="16"/>
  <c r="EJC97" i="16"/>
  <c r="EJD97" i="16"/>
  <c r="EJE97" i="16"/>
  <c r="EJF97" i="16"/>
  <c r="EJG97" i="16"/>
  <c r="EJH97" i="16"/>
  <c r="EJI97" i="16"/>
  <c r="EJJ97" i="16"/>
  <c r="EJK97" i="16"/>
  <c r="EJL97" i="16"/>
  <c r="EJM97" i="16"/>
  <c r="EJN97" i="16"/>
  <c r="EJO97" i="16"/>
  <c r="EJP97" i="16"/>
  <c r="EJQ97" i="16"/>
  <c r="EJR97" i="16"/>
  <c r="EJS97" i="16"/>
  <c r="EJT97" i="16"/>
  <c r="EJU97" i="16"/>
  <c r="EJV97" i="16"/>
  <c r="EJW97" i="16"/>
  <c r="EJX97" i="16"/>
  <c r="EJY97" i="16"/>
  <c r="EJZ97" i="16"/>
  <c r="EKA97" i="16"/>
  <c r="EKB97" i="16"/>
  <c r="EKC97" i="16"/>
  <c r="EKD97" i="16"/>
  <c r="EKE97" i="16"/>
  <c r="EKF97" i="16"/>
  <c r="EKG97" i="16"/>
  <c r="EKH97" i="16"/>
  <c r="EKI97" i="16"/>
  <c r="EKJ97" i="16"/>
  <c r="EKK97" i="16"/>
  <c r="EKL97" i="16"/>
  <c r="EKM97" i="16"/>
  <c r="EKN97" i="16"/>
  <c r="EKO97" i="16"/>
  <c r="EKP97" i="16"/>
  <c r="EKQ97" i="16"/>
  <c r="EKR97" i="16"/>
  <c r="EKS97" i="16"/>
  <c r="EKT97" i="16"/>
  <c r="EKU97" i="16"/>
  <c r="EKV97" i="16"/>
  <c r="EKW97" i="16"/>
  <c r="EKX97" i="16"/>
  <c r="EKY97" i="16"/>
  <c r="EKZ97" i="16"/>
  <c r="ELA97" i="16"/>
  <c r="ELB97" i="16"/>
  <c r="ELC97" i="16"/>
  <c r="ELD97" i="16"/>
  <c r="ELE97" i="16"/>
  <c r="ELF97" i="16"/>
  <c r="ELG97" i="16"/>
  <c r="ELH97" i="16"/>
  <c r="ELI97" i="16"/>
  <c r="ELJ97" i="16"/>
  <c r="ELK97" i="16"/>
  <c r="ELL97" i="16"/>
  <c r="ELM97" i="16"/>
  <c r="ELN97" i="16"/>
  <c r="ELO97" i="16"/>
  <c r="ELP97" i="16"/>
  <c r="ELQ97" i="16"/>
  <c r="ELR97" i="16"/>
  <c r="ELS97" i="16"/>
  <c r="ELT97" i="16"/>
  <c r="ELU97" i="16"/>
  <c r="ELV97" i="16"/>
  <c r="ELW97" i="16"/>
  <c r="ELX97" i="16"/>
  <c r="ELY97" i="16"/>
  <c r="ELZ97" i="16"/>
  <c r="EMA97" i="16"/>
  <c r="EMB97" i="16"/>
  <c r="EMC97" i="16"/>
  <c r="EMD97" i="16"/>
  <c r="EME97" i="16"/>
  <c r="EMF97" i="16"/>
  <c r="EMG97" i="16"/>
  <c r="EMH97" i="16"/>
  <c r="EMI97" i="16"/>
  <c r="EMJ97" i="16"/>
  <c r="EMK97" i="16"/>
  <c r="EML97" i="16"/>
  <c r="EMM97" i="16"/>
  <c r="EMN97" i="16"/>
  <c r="EMO97" i="16"/>
  <c r="EMP97" i="16"/>
  <c r="EMQ97" i="16"/>
  <c r="EMR97" i="16"/>
  <c r="EMS97" i="16"/>
  <c r="EMT97" i="16"/>
  <c r="EMU97" i="16"/>
  <c r="EMV97" i="16"/>
  <c r="EMW97" i="16"/>
  <c r="EMX97" i="16"/>
  <c r="EMY97" i="16"/>
  <c r="EMZ97" i="16"/>
  <c r="ENA97" i="16"/>
  <c r="ENB97" i="16"/>
  <c r="ENC97" i="16"/>
  <c r="END97" i="16"/>
  <c r="ENE97" i="16"/>
  <c r="ENF97" i="16"/>
  <c r="ENG97" i="16"/>
  <c r="ENH97" i="16"/>
  <c r="ENI97" i="16"/>
  <c r="ENJ97" i="16"/>
  <c r="ENK97" i="16"/>
  <c r="ENL97" i="16"/>
  <c r="ENM97" i="16"/>
  <c r="ENN97" i="16"/>
  <c r="ENO97" i="16"/>
  <c r="ENP97" i="16"/>
  <c r="ENQ97" i="16"/>
  <c r="ENR97" i="16"/>
  <c r="ENS97" i="16"/>
  <c r="ENT97" i="16"/>
  <c r="ENU97" i="16"/>
  <c r="ENV97" i="16"/>
  <c r="ENW97" i="16"/>
  <c r="ENX97" i="16"/>
  <c r="ENY97" i="16"/>
  <c r="ENZ97" i="16"/>
  <c r="EOA97" i="16"/>
  <c r="EOB97" i="16"/>
  <c r="EOC97" i="16"/>
  <c r="EOD97" i="16"/>
  <c r="EOE97" i="16"/>
  <c r="EOF97" i="16"/>
  <c r="EOG97" i="16"/>
  <c r="EOH97" i="16"/>
  <c r="EOI97" i="16"/>
  <c r="EOJ97" i="16"/>
  <c r="EOK97" i="16"/>
  <c r="EOL97" i="16"/>
  <c r="EOM97" i="16"/>
  <c r="EON97" i="16"/>
  <c r="EOO97" i="16"/>
  <c r="EOP97" i="16"/>
  <c r="EOQ97" i="16"/>
  <c r="EOR97" i="16"/>
  <c r="EOS97" i="16"/>
  <c r="EOT97" i="16"/>
  <c r="EOU97" i="16"/>
  <c r="EOV97" i="16"/>
  <c r="EOW97" i="16"/>
  <c r="EOX97" i="16"/>
  <c r="EOY97" i="16"/>
  <c r="EOZ97" i="16"/>
  <c r="EPA97" i="16"/>
  <c r="EPB97" i="16"/>
  <c r="EPC97" i="16"/>
  <c r="EPD97" i="16"/>
  <c r="EPE97" i="16"/>
  <c r="EPF97" i="16"/>
  <c r="EPG97" i="16"/>
  <c r="EPH97" i="16"/>
  <c r="EPI97" i="16"/>
  <c r="EPJ97" i="16"/>
  <c r="EPK97" i="16"/>
  <c r="EPL97" i="16"/>
  <c r="EPM97" i="16"/>
  <c r="EPN97" i="16"/>
  <c r="EPO97" i="16"/>
  <c r="EPP97" i="16"/>
  <c r="EPQ97" i="16"/>
  <c r="EPR97" i="16"/>
  <c r="EPS97" i="16"/>
  <c r="EPT97" i="16"/>
  <c r="EPU97" i="16"/>
  <c r="EPV97" i="16"/>
  <c r="EPW97" i="16"/>
  <c r="EPX97" i="16"/>
  <c r="EPY97" i="16"/>
  <c r="EPZ97" i="16"/>
  <c r="EQA97" i="16"/>
  <c r="EQB97" i="16"/>
  <c r="EQC97" i="16"/>
  <c r="EQD97" i="16"/>
  <c r="EQE97" i="16"/>
  <c r="EQF97" i="16"/>
  <c r="EQG97" i="16"/>
  <c r="EQH97" i="16"/>
  <c r="EQI97" i="16"/>
  <c r="EQJ97" i="16"/>
  <c r="EQK97" i="16"/>
  <c r="EQL97" i="16"/>
  <c r="EQM97" i="16"/>
  <c r="EQN97" i="16"/>
  <c r="EQO97" i="16"/>
  <c r="EQP97" i="16"/>
  <c r="EQQ97" i="16"/>
  <c r="EQR97" i="16"/>
  <c r="EQS97" i="16"/>
  <c r="EQT97" i="16"/>
  <c r="EQU97" i="16"/>
  <c r="EQV97" i="16"/>
  <c r="EQW97" i="16"/>
  <c r="EQX97" i="16"/>
  <c r="EQY97" i="16"/>
  <c r="EQZ97" i="16"/>
  <c r="ERA97" i="16"/>
  <c r="ERB97" i="16"/>
  <c r="ERC97" i="16"/>
  <c r="ERD97" i="16"/>
  <c r="ERE97" i="16"/>
  <c r="ERF97" i="16"/>
  <c r="ERG97" i="16"/>
  <c r="ERH97" i="16"/>
  <c r="ERI97" i="16"/>
  <c r="ERJ97" i="16"/>
  <c r="ERK97" i="16"/>
  <c r="ERL97" i="16"/>
  <c r="ERM97" i="16"/>
  <c r="ERN97" i="16"/>
  <c r="ERO97" i="16"/>
  <c r="ERP97" i="16"/>
  <c r="ERQ97" i="16"/>
  <c r="ERR97" i="16"/>
  <c r="ERS97" i="16"/>
  <c r="ERT97" i="16"/>
  <c r="ERU97" i="16"/>
  <c r="ERV97" i="16"/>
  <c r="ERW97" i="16"/>
  <c r="ERX97" i="16"/>
  <c r="ERY97" i="16"/>
  <c r="ERZ97" i="16"/>
  <c r="ESA97" i="16"/>
  <c r="ESB97" i="16"/>
  <c r="ESC97" i="16"/>
  <c r="ESD97" i="16"/>
  <c r="ESE97" i="16"/>
  <c r="ESF97" i="16"/>
  <c r="ESG97" i="16"/>
  <c r="ESH97" i="16"/>
  <c r="ESI97" i="16"/>
  <c r="ESJ97" i="16"/>
  <c r="ESK97" i="16"/>
  <c r="ESL97" i="16"/>
  <c r="ESM97" i="16"/>
  <c r="ESN97" i="16"/>
  <c r="ESO97" i="16"/>
  <c r="ESP97" i="16"/>
  <c r="ESQ97" i="16"/>
  <c r="ESR97" i="16"/>
  <c r="ESS97" i="16"/>
  <c r="EST97" i="16"/>
  <c r="ESU97" i="16"/>
  <c r="ESV97" i="16"/>
  <c r="ESW97" i="16"/>
  <c r="ESX97" i="16"/>
  <c r="ESY97" i="16"/>
  <c r="ESZ97" i="16"/>
  <c r="ETA97" i="16"/>
  <c r="ETB97" i="16"/>
  <c r="ETC97" i="16"/>
  <c r="ETD97" i="16"/>
  <c r="ETE97" i="16"/>
  <c r="ETF97" i="16"/>
  <c r="ETG97" i="16"/>
  <c r="ETH97" i="16"/>
  <c r="ETI97" i="16"/>
  <c r="ETJ97" i="16"/>
  <c r="ETK97" i="16"/>
  <c r="ETL97" i="16"/>
  <c r="ETM97" i="16"/>
  <c r="ETN97" i="16"/>
  <c r="ETO97" i="16"/>
  <c r="ETP97" i="16"/>
  <c r="ETQ97" i="16"/>
  <c r="ETR97" i="16"/>
  <c r="ETS97" i="16"/>
  <c r="ETT97" i="16"/>
  <c r="ETU97" i="16"/>
  <c r="ETV97" i="16"/>
  <c r="ETW97" i="16"/>
  <c r="ETX97" i="16"/>
  <c r="ETY97" i="16"/>
  <c r="ETZ97" i="16"/>
  <c r="EUA97" i="16"/>
  <c r="EUB97" i="16"/>
  <c r="EUC97" i="16"/>
  <c r="EUD97" i="16"/>
  <c r="EUE97" i="16"/>
  <c r="EUF97" i="16"/>
  <c r="EUG97" i="16"/>
  <c r="EUH97" i="16"/>
  <c r="EUI97" i="16"/>
  <c r="EUJ97" i="16"/>
  <c r="EUK97" i="16"/>
  <c r="EUL97" i="16"/>
  <c r="EUM97" i="16"/>
  <c r="EUN97" i="16"/>
  <c r="EUO97" i="16"/>
  <c r="EUP97" i="16"/>
  <c r="EUQ97" i="16"/>
  <c r="EUR97" i="16"/>
  <c r="EUS97" i="16"/>
  <c r="EUT97" i="16"/>
  <c r="EUU97" i="16"/>
  <c r="EUV97" i="16"/>
  <c r="EUW97" i="16"/>
  <c r="EUX97" i="16"/>
  <c r="EUY97" i="16"/>
  <c r="EUZ97" i="16"/>
  <c r="EVA97" i="16"/>
  <c r="EVB97" i="16"/>
  <c r="EVC97" i="16"/>
  <c r="EVD97" i="16"/>
  <c r="EVE97" i="16"/>
  <c r="EVF97" i="16"/>
  <c r="EVG97" i="16"/>
  <c r="EVH97" i="16"/>
  <c r="EVI97" i="16"/>
  <c r="EVJ97" i="16"/>
  <c r="EVK97" i="16"/>
  <c r="EVL97" i="16"/>
  <c r="EVM97" i="16"/>
  <c r="EVN97" i="16"/>
  <c r="EVO97" i="16"/>
  <c r="EVP97" i="16"/>
  <c r="EVQ97" i="16"/>
  <c r="EVR97" i="16"/>
  <c r="EVS97" i="16"/>
  <c r="EVT97" i="16"/>
  <c r="EVU97" i="16"/>
  <c r="EVV97" i="16"/>
  <c r="EVW97" i="16"/>
  <c r="EVX97" i="16"/>
  <c r="EVY97" i="16"/>
  <c r="EVZ97" i="16"/>
  <c r="EWA97" i="16"/>
  <c r="EWB97" i="16"/>
  <c r="EWC97" i="16"/>
  <c r="EWD97" i="16"/>
  <c r="EWE97" i="16"/>
  <c r="EWF97" i="16"/>
  <c r="EWG97" i="16"/>
  <c r="EWH97" i="16"/>
  <c r="EWI97" i="16"/>
  <c r="EWJ97" i="16"/>
  <c r="EWK97" i="16"/>
  <c r="EWL97" i="16"/>
  <c r="EWM97" i="16"/>
  <c r="EWN97" i="16"/>
  <c r="EWO97" i="16"/>
  <c r="EWP97" i="16"/>
  <c r="EWQ97" i="16"/>
  <c r="EWR97" i="16"/>
  <c r="EWS97" i="16"/>
  <c r="EWT97" i="16"/>
  <c r="EWU97" i="16"/>
  <c r="EWV97" i="16"/>
  <c r="EWW97" i="16"/>
  <c r="EWX97" i="16"/>
  <c r="EWY97" i="16"/>
  <c r="EWZ97" i="16"/>
  <c r="EXA97" i="16"/>
  <c r="EXB97" i="16"/>
  <c r="EXC97" i="16"/>
  <c r="EXD97" i="16"/>
  <c r="EXE97" i="16"/>
  <c r="EXF97" i="16"/>
  <c r="EXG97" i="16"/>
  <c r="EXH97" i="16"/>
  <c r="EXI97" i="16"/>
  <c r="EXJ97" i="16"/>
  <c r="EXK97" i="16"/>
  <c r="EXL97" i="16"/>
  <c r="EXM97" i="16"/>
  <c r="EXN97" i="16"/>
  <c r="EXO97" i="16"/>
  <c r="EXP97" i="16"/>
  <c r="EXQ97" i="16"/>
  <c r="EXR97" i="16"/>
  <c r="EXS97" i="16"/>
  <c r="EXT97" i="16"/>
  <c r="EXU97" i="16"/>
  <c r="EXV97" i="16"/>
  <c r="EXW97" i="16"/>
  <c r="EXX97" i="16"/>
  <c r="EXY97" i="16"/>
  <c r="EXZ97" i="16"/>
  <c r="EYA97" i="16"/>
  <c r="EYB97" i="16"/>
  <c r="EYC97" i="16"/>
  <c r="EYD97" i="16"/>
  <c r="EYE97" i="16"/>
  <c r="EYF97" i="16"/>
  <c r="EYG97" i="16"/>
  <c r="EYH97" i="16"/>
  <c r="EYI97" i="16"/>
  <c r="EYJ97" i="16"/>
  <c r="EYK97" i="16"/>
  <c r="EYL97" i="16"/>
  <c r="EYM97" i="16"/>
  <c r="EYN97" i="16"/>
  <c r="EYO97" i="16"/>
  <c r="EYP97" i="16"/>
  <c r="EYQ97" i="16"/>
  <c r="EYR97" i="16"/>
  <c r="EYS97" i="16"/>
  <c r="EYT97" i="16"/>
  <c r="EYU97" i="16"/>
  <c r="EYV97" i="16"/>
  <c r="EYW97" i="16"/>
  <c r="EYX97" i="16"/>
  <c r="EYY97" i="16"/>
  <c r="EYZ97" i="16"/>
  <c r="EZA97" i="16"/>
  <c r="EZB97" i="16"/>
  <c r="EZC97" i="16"/>
  <c r="EZD97" i="16"/>
  <c r="EZE97" i="16"/>
  <c r="EZF97" i="16"/>
  <c r="EZG97" i="16"/>
  <c r="EZH97" i="16"/>
  <c r="EZI97" i="16"/>
  <c r="EZJ97" i="16"/>
  <c r="EZK97" i="16"/>
  <c r="EZL97" i="16"/>
  <c r="EZM97" i="16"/>
  <c r="EZN97" i="16"/>
  <c r="EZO97" i="16"/>
  <c r="EZP97" i="16"/>
  <c r="EZQ97" i="16"/>
  <c r="EZR97" i="16"/>
  <c r="EZS97" i="16"/>
  <c r="EZT97" i="16"/>
  <c r="EZU97" i="16"/>
  <c r="EZV97" i="16"/>
  <c r="EZW97" i="16"/>
  <c r="EZX97" i="16"/>
  <c r="EZY97" i="16"/>
  <c r="EZZ97" i="16"/>
  <c r="FAA97" i="16"/>
  <c r="FAB97" i="16"/>
  <c r="FAC97" i="16"/>
  <c r="FAD97" i="16"/>
  <c r="FAE97" i="16"/>
  <c r="FAF97" i="16"/>
  <c r="FAG97" i="16"/>
  <c r="FAH97" i="16"/>
  <c r="FAI97" i="16"/>
  <c r="FAJ97" i="16"/>
  <c r="FAK97" i="16"/>
  <c r="FAL97" i="16"/>
  <c r="FAM97" i="16"/>
  <c r="FAN97" i="16"/>
  <c r="FAO97" i="16"/>
  <c r="FAP97" i="16"/>
  <c r="FAQ97" i="16"/>
  <c r="FAR97" i="16"/>
  <c r="FAS97" i="16"/>
  <c r="FAT97" i="16"/>
  <c r="FAU97" i="16"/>
  <c r="FAV97" i="16"/>
  <c r="FAW97" i="16"/>
  <c r="FAX97" i="16"/>
  <c r="FAY97" i="16"/>
  <c r="FAZ97" i="16"/>
  <c r="FBA97" i="16"/>
  <c r="FBB97" i="16"/>
  <c r="FBC97" i="16"/>
  <c r="FBD97" i="16"/>
  <c r="FBE97" i="16"/>
  <c r="FBF97" i="16"/>
  <c r="FBG97" i="16"/>
  <c r="FBH97" i="16"/>
  <c r="FBI97" i="16"/>
  <c r="FBJ97" i="16"/>
  <c r="FBK97" i="16"/>
  <c r="FBL97" i="16"/>
  <c r="FBM97" i="16"/>
  <c r="FBN97" i="16"/>
  <c r="FBO97" i="16"/>
  <c r="FBP97" i="16"/>
  <c r="FBQ97" i="16"/>
  <c r="FBR97" i="16"/>
  <c r="FBS97" i="16"/>
  <c r="FBT97" i="16"/>
  <c r="FBU97" i="16"/>
  <c r="FBV97" i="16"/>
  <c r="FBW97" i="16"/>
  <c r="FBX97" i="16"/>
  <c r="FBY97" i="16"/>
  <c r="FBZ97" i="16"/>
  <c r="FCA97" i="16"/>
  <c r="FCB97" i="16"/>
  <c r="FCC97" i="16"/>
  <c r="FCD97" i="16"/>
  <c r="FCE97" i="16"/>
  <c r="FCF97" i="16"/>
  <c r="FCG97" i="16"/>
  <c r="FCH97" i="16"/>
  <c r="FCI97" i="16"/>
  <c r="FCJ97" i="16"/>
  <c r="FCK97" i="16"/>
  <c r="FCL97" i="16"/>
  <c r="FCM97" i="16"/>
  <c r="FCN97" i="16"/>
  <c r="FCO97" i="16"/>
  <c r="FCP97" i="16"/>
  <c r="FCQ97" i="16"/>
  <c r="FCR97" i="16"/>
  <c r="FCS97" i="16"/>
  <c r="FCT97" i="16"/>
  <c r="FCU97" i="16"/>
  <c r="FCV97" i="16"/>
  <c r="FCW97" i="16"/>
  <c r="FCX97" i="16"/>
  <c r="FCY97" i="16"/>
  <c r="FCZ97" i="16"/>
  <c r="FDA97" i="16"/>
  <c r="FDB97" i="16"/>
  <c r="FDC97" i="16"/>
  <c r="FDD97" i="16"/>
  <c r="FDE97" i="16"/>
  <c r="FDF97" i="16"/>
  <c r="FDG97" i="16"/>
  <c r="FDH97" i="16"/>
  <c r="FDI97" i="16"/>
  <c r="FDJ97" i="16"/>
  <c r="FDK97" i="16"/>
  <c r="FDL97" i="16"/>
  <c r="FDM97" i="16"/>
  <c r="FDN97" i="16"/>
  <c r="FDO97" i="16"/>
  <c r="FDP97" i="16"/>
  <c r="FDQ97" i="16"/>
  <c r="FDR97" i="16"/>
  <c r="FDS97" i="16"/>
  <c r="FDT97" i="16"/>
  <c r="FDU97" i="16"/>
  <c r="FDV97" i="16"/>
  <c r="FDW97" i="16"/>
  <c r="FDX97" i="16"/>
  <c r="FDY97" i="16"/>
  <c r="FDZ97" i="16"/>
  <c r="FEA97" i="16"/>
  <c r="FEB97" i="16"/>
  <c r="FEC97" i="16"/>
  <c r="FED97" i="16"/>
  <c r="FEE97" i="16"/>
  <c r="FEF97" i="16"/>
  <c r="FEG97" i="16"/>
  <c r="FEH97" i="16"/>
  <c r="FEI97" i="16"/>
  <c r="FEJ97" i="16"/>
  <c r="FEK97" i="16"/>
  <c r="FEL97" i="16"/>
  <c r="FEM97" i="16"/>
  <c r="FEN97" i="16"/>
  <c r="FEO97" i="16"/>
  <c r="FEP97" i="16"/>
  <c r="FEQ97" i="16"/>
  <c r="FER97" i="16"/>
  <c r="FES97" i="16"/>
  <c r="FET97" i="16"/>
  <c r="FEU97" i="16"/>
  <c r="FEV97" i="16"/>
  <c r="FEW97" i="16"/>
  <c r="FEX97" i="16"/>
  <c r="FEY97" i="16"/>
  <c r="FEZ97" i="16"/>
  <c r="FFA97" i="16"/>
  <c r="FFB97" i="16"/>
  <c r="FFC97" i="16"/>
  <c r="FFD97" i="16"/>
  <c r="FFE97" i="16"/>
  <c r="FFF97" i="16"/>
  <c r="FFG97" i="16"/>
  <c r="FFH97" i="16"/>
  <c r="FFI97" i="16"/>
  <c r="FFJ97" i="16"/>
  <c r="FFK97" i="16"/>
  <c r="FFL97" i="16"/>
  <c r="FFM97" i="16"/>
  <c r="FFN97" i="16"/>
  <c r="FFO97" i="16"/>
  <c r="FFP97" i="16"/>
  <c r="FFQ97" i="16"/>
  <c r="FFR97" i="16"/>
  <c r="FFS97" i="16"/>
  <c r="FFT97" i="16"/>
  <c r="FFU97" i="16"/>
  <c r="FFV97" i="16"/>
  <c r="FFW97" i="16"/>
  <c r="FFX97" i="16"/>
  <c r="FFY97" i="16"/>
  <c r="FFZ97" i="16"/>
  <c r="FGA97" i="16"/>
  <c r="FGB97" i="16"/>
  <c r="FGC97" i="16"/>
  <c r="FGD97" i="16"/>
  <c r="FGE97" i="16"/>
  <c r="FGF97" i="16"/>
  <c r="FGG97" i="16"/>
  <c r="FGH97" i="16"/>
  <c r="FGI97" i="16"/>
  <c r="FGJ97" i="16"/>
  <c r="FGK97" i="16"/>
  <c r="FGL97" i="16"/>
  <c r="FGM97" i="16"/>
  <c r="FGN97" i="16"/>
  <c r="FGO97" i="16"/>
  <c r="FGP97" i="16"/>
  <c r="FGQ97" i="16"/>
  <c r="FGR97" i="16"/>
  <c r="FGS97" i="16"/>
  <c r="FGT97" i="16"/>
  <c r="FGU97" i="16"/>
  <c r="FGV97" i="16"/>
  <c r="FGW97" i="16"/>
  <c r="FGX97" i="16"/>
  <c r="FGY97" i="16"/>
  <c r="FGZ97" i="16"/>
  <c r="FHA97" i="16"/>
  <c r="FHB97" i="16"/>
  <c r="FHC97" i="16"/>
  <c r="FHD97" i="16"/>
  <c r="FHE97" i="16"/>
  <c r="FHF97" i="16"/>
  <c r="FHG97" i="16"/>
  <c r="FHH97" i="16"/>
  <c r="FHI97" i="16"/>
  <c r="FHJ97" i="16"/>
  <c r="FHK97" i="16"/>
  <c r="FHL97" i="16"/>
  <c r="FHM97" i="16"/>
  <c r="FHN97" i="16"/>
  <c r="FHO97" i="16"/>
  <c r="FHP97" i="16"/>
  <c r="FHQ97" i="16"/>
  <c r="FHR97" i="16"/>
  <c r="FHS97" i="16"/>
  <c r="FHT97" i="16"/>
  <c r="FHU97" i="16"/>
  <c r="FHV97" i="16"/>
  <c r="FHW97" i="16"/>
  <c r="FHX97" i="16"/>
  <c r="FHY97" i="16"/>
  <c r="FHZ97" i="16"/>
  <c r="FIA97" i="16"/>
  <c r="FIB97" i="16"/>
  <c r="FIC97" i="16"/>
  <c r="FID97" i="16"/>
  <c r="FIE97" i="16"/>
  <c r="FIF97" i="16"/>
  <c r="FIG97" i="16"/>
  <c r="FIH97" i="16"/>
  <c r="FII97" i="16"/>
  <c r="FIJ97" i="16"/>
  <c r="FIK97" i="16"/>
  <c r="FIL97" i="16"/>
  <c r="FIM97" i="16"/>
  <c r="FIN97" i="16"/>
  <c r="FIO97" i="16"/>
  <c r="FIP97" i="16"/>
  <c r="FIQ97" i="16"/>
  <c r="FIR97" i="16"/>
  <c r="FIS97" i="16"/>
  <c r="FIT97" i="16"/>
  <c r="FIU97" i="16"/>
  <c r="FIV97" i="16"/>
  <c r="FIW97" i="16"/>
  <c r="FIX97" i="16"/>
  <c r="FIY97" i="16"/>
  <c r="FIZ97" i="16"/>
  <c r="FJA97" i="16"/>
  <c r="FJB97" i="16"/>
  <c r="FJC97" i="16"/>
  <c r="FJD97" i="16"/>
  <c r="FJE97" i="16"/>
  <c r="FJF97" i="16"/>
  <c r="FJG97" i="16"/>
  <c r="FJH97" i="16"/>
  <c r="FJI97" i="16"/>
  <c r="FJJ97" i="16"/>
  <c r="FJK97" i="16"/>
  <c r="FJL97" i="16"/>
  <c r="FJM97" i="16"/>
  <c r="FJN97" i="16"/>
  <c r="FJO97" i="16"/>
  <c r="FJP97" i="16"/>
  <c r="FJQ97" i="16"/>
  <c r="FJR97" i="16"/>
  <c r="FJS97" i="16"/>
  <c r="FJT97" i="16"/>
  <c r="FJU97" i="16"/>
  <c r="FJV97" i="16"/>
  <c r="FJW97" i="16"/>
  <c r="FJX97" i="16"/>
  <c r="FJY97" i="16"/>
  <c r="FJZ97" i="16"/>
  <c r="FKA97" i="16"/>
  <c r="FKB97" i="16"/>
  <c r="FKC97" i="16"/>
  <c r="FKD97" i="16"/>
  <c r="FKE97" i="16"/>
  <c r="FKF97" i="16"/>
  <c r="FKG97" i="16"/>
  <c r="FKH97" i="16"/>
  <c r="FKI97" i="16"/>
  <c r="FKJ97" i="16"/>
  <c r="FKK97" i="16"/>
  <c r="FKL97" i="16"/>
  <c r="FKM97" i="16"/>
  <c r="FKN97" i="16"/>
  <c r="FKO97" i="16"/>
  <c r="FKP97" i="16"/>
  <c r="FKQ97" i="16"/>
  <c r="FKR97" i="16"/>
  <c r="FKS97" i="16"/>
  <c r="FKT97" i="16"/>
  <c r="FKU97" i="16"/>
  <c r="FKV97" i="16"/>
  <c r="FKW97" i="16"/>
  <c r="FKX97" i="16"/>
  <c r="FKY97" i="16"/>
  <c r="FKZ97" i="16"/>
  <c r="FLA97" i="16"/>
  <c r="FLB97" i="16"/>
  <c r="FLC97" i="16"/>
  <c r="FLD97" i="16"/>
  <c r="FLE97" i="16"/>
  <c r="FLF97" i="16"/>
  <c r="FLG97" i="16"/>
  <c r="FLH97" i="16"/>
  <c r="FLI97" i="16"/>
  <c r="FLJ97" i="16"/>
  <c r="FLK97" i="16"/>
  <c r="FLL97" i="16"/>
  <c r="FLM97" i="16"/>
  <c r="FLN97" i="16"/>
  <c r="FLO97" i="16"/>
  <c r="FLP97" i="16"/>
  <c r="FLQ97" i="16"/>
  <c r="FLR97" i="16"/>
  <c r="FLS97" i="16"/>
  <c r="FLT97" i="16"/>
  <c r="FLU97" i="16"/>
  <c r="FLV97" i="16"/>
  <c r="FLW97" i="16"/>
  <c r="FLX97" i="16"/>
  <c r="FLY97" i="16"/>
  <c r="FLZ97" i="16"/>
  <c r="FMA97" i="16"/>
  <c r="FMB97" i="16"/>
  <c r="FMC97" i="16"/>
  <c r="FMD97" i="16"/>
  <c r="FME97" i="16"/>
  <c r="FMF97" i="16"/>
  <c r="FMG97" i="16"/>
  <c r="FMH97" i="16"/>
  <c r="FMI97" i="16"/>
  <c r="FMJ97" i="16"/>
  <c r="FMK97" i="16"/>
  <c r="FML97" i="16"/>
  <c r="FMM97" i="16"/>
  <c r="FMN97" i="16"/>
  <c r="FMO97" i="16"/>
  <c r="FMP97" i="16"/>
  <c r="FMQ97" i="16"/>
  <c r="FMR97" i="16"/>
  <c r="FMS97" i="16"/>
  <c r="FMT97" i="16"/>
  <c r="FMU97" i="16"/>
  <c r="FMV97" i="16"/>
  <c r="FMW97" i="16"/>
  <c r="FMX97" i="16"/>
  <c r="FMY97" i="16"/>
  <c r="FMZ97" i="16"/>
  <c r="FNA97" i="16"/>
  <c r="FNB97" i="16"/>
  <c r="FNC97" i="16"/>
  <c r="FND97" i="16"/>
  <c r="FNE97" i="16"/>
  <c r="FNF97" i="16"/>
  <c r="FNG97" i="16"/>
  <c r="FNH97" i="16"/>
  <c r="FNI97" i="16"/>
  <c r="FNJ97" i="16"/>
  <c r="FNK97" i="16"/>
  <c r="FNL97" i="16"/>
  <c r="FNM97" i="16"/>
  <c r="FNN97" i="16"/>
  <c r="FNO97" i="16"/>
  <c r="FNP97" i="16"/>
  <c r="FNQ97" i="16"/>
  <c r="FNR97" i="16"/>
  <c r="FNS97" i="16"/>
  <c r="FNT97" i="16"/>
  <c r="FNU97" i="16"/>
  <c r="FNV97" i="16"/>
  <c r="FNW97" i="16"/>
  <c r="FNX97" i="16"/>
  <c r="FNY97" i="16"/>
  <c r="FNZ97" i="16"/>
  <c r="FOA97" i="16"/>
  <c r="FOB97" i="16"/>
  <c r="FOC97" i="16"/>
  <c r="FOD97" i="16"/>
  <c r="FOE97" i="16"/>
  <c r="FOF97" i="16"/>
  <c r="FOG97" i="16"/>
  <c r="FOH97" i="16"/>
  <c r="FOI97" i="16"/>
  <c r="FOJ97" i="16"/>
  <c r="FOK97" i="16"/>
  <c r="FOL97" i="16"/>
  <c r="FOM97" i="16"/>
  <c r="FON97" i="16"/>
  <c r="FOO97" i="16"/>
  <c r="FOP97" i="16"/>
  <c r="FOQ97" i="16"/>
  <c r="FOR97" i="16"/>
  <c r="FOS97" i="16"/>
  <c r="FOT97" i="16"/>
  <c r="FOU97" i="16"/>
  <c r="FOV97" i="16"/>
  <c r="FOW97" i="16"/>
  <c r="FOX97" i="16"/>
  <c r="FOY97" i="16"/>
  <c r="FOZ97" i="16"/>
  <c r="FPA97" i="16"/>
  <c r="FPB97" i="16"/>
  <c r="FPC97" i="16"/>
  <c r="FPD97" i="16"/>
  <c r="FPE97" i="16"/>
  <c r="FPF97" i="16"/>
  <c r="FPG97" i="16"/>
  <c r="FPH97" i="16"/>
  <c r="FPI97" i="16"/>
  <c r="FPJ97" i="16"/>
  <c r="FPK97" i="16"/>
  <c r="FPL97" i="16"/>
  <c r="FPM97" i="16"/>
  <c r="FPN97" i="16"/>
  <c r="FPO97" i="16"/>
  <c r="FPP97" i="16"/>
  <c r="FPQ97" i="16"/>
  <c r="FPR97" i="16"/>
  <c r="FPS97" i="16"/>
  <c r="FPT97" i="16"/>
  <c r="FPU97" i="16"/>
  <c r="FPV97" i="16"/>
  <c r="FPW97" i="16"/>
  <c r="FPX97" i="16"/>
  <c r="FPY97" i="16"/>
  <c r="FPZ97" i="16"/>
  <c r="FQA97" i="16"/>
  <c r="FQB97" i="16"/>
  <c r="FQC97" i="16"/>
  <c r="FQD97" i="16"/>
  <c r="FQE97" i="16"/>
  <c r="FQF97" i="16"/>
  <c r="FQG97" i="16"/>
  <c r="FQH97" i="16"/>
  <c r="FQI97" i="16"/>
  <c r="FQJ97" i="16"/>
  <c r="FQK97" i="16"/>
  <c r="FQL97" i="16"/>
  <c r="FQM97" i="16"/>
  <c r="FQN97" i="16"/>
  <c r="FQO97" i="16"/>
  <c r="FQP97" i="16"/>
  <c r="FQQ97" i="16"/>
  <c r="FQR97" i="16"/>
  <c r="FQS97" i="16"/>
  <c r="FQT97" i="16"/>
  <c r="FQU97" i="16"/>
  <c r="FQV97" i="16"/>
  <c r="FQW97" i="16"/>
  <c r="FQX97" i="16"/>
  <c r="FQY97" i="16"/>
  <c r="FQZ97" i="16"/>
  <c r="FRA97" i="16"/>
  <c r="FRB97" i="16"/>
  <c r="FRC97" i="16"/>
  <c r="FRD97" i="16"/>
  <c r="FRE97" i="16"/>
  <c r="FRF97" i="16"/>
  <c r="FRG97" i="16"/>
  <c r="FRH97" i="16"/>
  <c r="FRI97" i="16"/>
  <c r="FRJ97" i="16"/>
  <c r="FRK97" i="16"/>
  <c r="FRL97" i="16"/>
  <c r="FRM97" i="16"/>
  <c r="FRN97" i="16"/>
  <c r="FRO97" i="16"/>
  <c r="FRP97" i="16"/>
  <c r="FRQ97" i="16"/>
  <c r="FRR97" i="16"/>
  <c r="FRS97" i="16"/>
  <c r="FRT97" i="16"/>
  <c r="FRU97" i="16"/>
  <c r="FRV97" i="16"/>
  <c r="FRW97" i="16"/>
  <c r="FRX97" i="16"/>
  <c r="FRY97" i="16"/>
  <c r="FRZ97" i="16"/>
  <c r="FSA97" i="16"/>
  <c r="FSB97" i="16"/>
  <c r="FSC97" i="16"/>
  <c r="FSD97" i="16"/>
  <c r="FSE97" i="16"/>
  <c r="FSF97" i="16"/>
  <c r="FSG97" i="16"/>
  <c r="FSH97" i="16"/>
  <c r="FSI97" i="16"/>
  <c r="FSJ97" i="16"/>
  <c r="FSK97" i="16"/>
  <c r="FSL97" i="16"/>
  <c r="FSM97" i="16"/>
  <c r="FSN97" i="16"/>
  <c r="FSO97" i="16"/>
  <c r="FSP97" i="16"/>
  <c r="FSQ97" i="16"/>
  <c r="FSR97" i="16"/>
  <c r="FSS97" i="16"/>
  <c r="FST97" i="16"/>
  <c r="FSU97" i="16"/>
  <c r="FSV97" i="16"/>
  <c r="FSW97" i="16"/>
  <c r="FSX97" i="16"/>
  <c r="FSY97" i="16"/>
  <c r="FSZ97" i="16"/>
  <c r="FTA97" i="16"/>
  <c r="FTB97" i="16"/>
  <c r="FTC97" i="16"/>
  <c r="FTD97" i="16"/>
  <c r="FTE97" i="16"/>
  <c r="FTF97" i="16"/>
  <c r="FTG97" i="16"/>
  <c r="FTH97" i="16"/>
  <c r="FTI97" i="16"/>
  <c r="FTJ97" i="16"/>
  <c r="FTK97" i="16"/>
  <c r="FTL97" i="16"/>
  <c r="FTM97" i="16"/>
  <c r="FTN97" i="16"/>
  <c r="FTO97" i="16"/>
  <c r="FTP97" i="16"/>
  <c r="FTQ97" i="16"/>
  <c r="FTR97" i="16"/>
  <c r="FTS97" i="16"/>
  <c r="FTT97" i="16"/>
  <c r="FTU97" i="16"/>
  <c r="FTV97" i="16"/>
  <c r="FTW97" i="16"/>
  <c r="FTX97" i="16"/>
  <c r="FTY97" i="16"/>
  <c r="FTZ97" i="16"/>
  <c r="FUA97" i="16"/>
  <c r="FUB97" i="16"/>
  <c r="FUC97" i="16"/>
  <c r="FUD97" i="16"/>
  <c r="FUE97" i="16"/>
  <c r="FUF97" i="16"/>
  <c r="FUG97" i="16"/>
  <c r="FUH97" i="16"/>
  <c r="FUI97" i="16"/>
  <c r="FUJ97" i="16"/>
  <c r="FUK97" i="16"/>
  <c r="FUL97" i="16"/>
  <c r="FUM97" i="16"/>
  <c r="FUN97" i="16"/>
  <c r="FUO97" i="16"/>
  <c r="FUP97" i="16"/>
  <c r="FUQ97" i="16"/>
  <c r="FUR97" i="16"/>
  <c r="FUS97" i="16"/>
  <c r="FUT97" i="16"/>
  <c r="FUU97" i="16"/>
  <c r="FUV97" i="16"/>
  <c r="FUW97" i="16"/>
  <c r="FUX97" i="16"/>
  <c r="FUY97" i="16"/>
  <c r="FUZ97" i="16"/>
  <c r="FVA97" i="16"/>
  <c r="FVB97" i="16"/>
  <c r="FVC97" i="16"/>
  <c r="FVD97" i="16"/>
  <c r="FVE97" i="16"/>
  <c r="FVF97" i="16"/>
  <c r="FVG97" i="16"/>
  <c r="FVH97" i="16"/>
  <c r="FVI97" i="16"/>
  <c r="FVJ97" i="16"/>
  <c r="FVK97" i="16"/>
  <c r="FVL97" i="16"/>
  <c r="FVM97" i="16"/>
  <c r="FVN97" i="16"/>
  <c r="FVO97" i="16"/>
  <c r="FVP97" i="16"/>
  <c r="FVQ97" i="16"/>
  <c r="FVR97" i="16"/>
  <c r="FVS97" i="16"/>
  <c r="FVT97" i="16"/>
  <c r="FVU97" i="16"/>
  <c r="FVV97" i="16"/>
  <c r="FVW97" i="16"/>
  <c r="FVX97" i="16"/>
  <c r="FVY97" i="16"/>
  <c r="FVZ97" i="16"/>
  <c r="FWA97" i="16"/>
  <c r="FWB97" i="16"/>
  <c r="FWC97" i="16"/>
  <c r="FWD97" i="16"/>
  <c r="FWE97" i="16"/>
  <c r="FWF97" i="16"/>
  <c r="FWG97" i="16"/>
  <c r="FWH97" i="16"/>
  <c r="FWI97" i="16"/>
  <c r="FWJ97" i="16"/>
  <c r="FWK97" i="16"/>
  <c r="FWL97" i="16"/>
  <c r="FWM97" i="16"/>
  <c r="FWN97" i="16"/>
  <c r="FWO97" i="16"/>
  <c r="FWP97" i="16"/>
  <c r="FWQ97" i="16"/>
  <c r="FWR97" i="16"/>
  <c r="FWS97" i="16"/>
  <c r="FWT97" i="16"/>
  <c r="FWU97" i="16"/>
  <c r="FWV97" i="16"/>
  <c r="FWW97" i="16"/>
  <c r="FWX97" i="16"/>
  <c r="FWY97" i="16"/>
  <c r="FWZ97" i="16"/>
  <c r="FXA97" i="16"/>
  <c r="FXB97" i="16"/>
  <c r="FXC97" i="16"/>
  <c r="FXD97" i="16"/>
  <c r="FXE97" i="16"/>
  <c r="FXF97" i="16"/>
  <c r="FXG97" i="16"/>
  <c r="FXH97" i="16"/>
  <c r="FXI97" i="16"/>
  <c r="FXJ97" i="16"/>
  <c r="FXK97" i="16"/>
  <c r="FXL97" i="16"/>
  <c r="FXM97" i="16"/>
  <c r="FXN97" i="16"/>
  <c r="FXO97" i="16"/>
  <c r="FXP97" i="16"/>
  <c r="FXQ97" i="16"/>
  <c r="FXR97" i="16"/>
  <c r="FXS97" i="16"/>
  <c r="FXT97" i="16"/>
  <c r="FXU97" i="16"/>
  <c r="FXV97" i="16"/>
  <c r="FXW97" i="16"/>
  <c r="FXX97" i="16"/>
  <c r="FXY97" i="16"/>
  <c r="FXZ97" i="16"/>
  <c r="FYA97" i="16"/>
  <c r="FYB97" i="16"/>
  <c r="FYC97" i="16"/>
  <c r="FYD97" i="16"/>
  <c r="FYE97" i="16"/>
  <c r="FYF97" i="16"/>
  <c r="FYG97" i="16"/>
  <c r="FYH97" i="16"/>
  <c r="FYI97" i="16"/>
  <c r="FYJ97" i="16"/>
  <c r="FYK97" i="16"/>
  <c r="FYL97" i="16"/>
  <c r="FYM97" i="16"/>
  <c r="FYN97" i="16"/>
  <c r="FYO97" i="16"/>
  <c r="FYP97" i="16"/>
  <c r="FYQ97" i="16"/>
  <c r="FYR97" i="16"/>
  <c r="FYS97" i="16"/>
  <c r="FYT97" i="16"/>
  <c r="FYU97" i="16"/>
  <c r="FYV97" i="16"/>
  <c r="FYW97" i="16"/>
  <c r="FYX97" i="16"/>
  <c r="FYY97" i="16"/>
  <c r="FYZ97" i="16"/>
  <c r="FZA97" i="16"/>
  <c r="FZB97" i="16"/>
  <c r="FZC97" i="16"/>
  <c r="FZD97" i="16"/>
  <c r="FZE97" i="16"/>
  <c r="FZF97" i="16"/>
  <c r="FZG97" i="16"/>
  <c r="FZH97" i="16"/>
  <c r="FZI97" i="16"/>
  <c r="FZJ97" i="16"/>
  <c r="FZK97" i="16"/>
  <c r="FZL97" i="16"/>
  <c r="FZM97" i="16"/>
  <c r="FZN97" i="16"/>
  <c r="FZO97" i="16"/>
  <c r="FZP97" i="16"/>
  <c r="FZQ97" i="16"/>
  <c r="FZR97" i="16"/>
  <c r="FZS97" i="16"/>
  <c r="FZT97" i="16"/>
  <c r="FZU97" i="16"/>
  <c r="FZV97" i="16"/>
  <c r="FZW97" i="16"/>
  <c r="FZX97" i="16"/>
  <c r="FZY97" i="16"/>
  <c r="FZZ97" i="16"/>
  <c r="GAA97" i="16"/>
  <c r="GAB97" i="16"/>
  <c r="GAC97" i="16"/>
  <c r="GAD97" i="16"/>
  <c r="GAE97" i="16"/>
  <c r="GAF97" i="16"/>
  <c r="GAG97" i="16"/>
  <c r="GAH97" i="16"/>
  <c r="GAI97" i="16"/>
  <c r="GAJ97" i="16"/>
  <c r="GAK97" i="16"/>
  <c r="GAL97" i="16"/>
  <c r="GAM97" i="16"/>
  <c r="GAN97" i="16"/>
  <c r="GAO97" i="16"/>
  <c r="GAP97" i="16"/>
  <c r="GAQ97" i="16"/>
  <c r="GAR97" i="16"/>
  <c r="GAS97" i="16"/>
  <c r="GAT97" i="16"/>
  <c r="GAU97" i="16"/>
  <c r="GAV97" i="16"/>
  <c r="GAW97" i="16"/>
  <c r="GAX97" i="16"/>
  <c r="GAY97" i="16"/>
  <c r="GAZ97" i="16"/>
  <c r="GBA97" i="16"/>
  <c r="GBB97" i="16"/>
  <c r="GBC97" i="16"/>
  <c r="GBD97" i="16"/>
  <c r="GBE97" i="16"/>
  <c r="GBF97" i="16"/>
  <c r="GBG97" i="16"/>
  <c r="GBH97" i="16"/>
  <c r="GBI97" i="16"/>
  <c r="GBJ97" i="16"/>
  <c r="GBK97" i="16"/>
  <c r="GBL97" i="16"/>
  <c r="GBM97" i="16"/>
  <c r="GBN97" i="16"/>
  <c r="GBO97" i="16"/>
  <c r="GBP97" i="16"/>
  <c r="GBQ97" i="16"/>
  <c r="GBR97" i="16"/>
  <c r="GBS97" i="16"/>
  <c r="GBT97" i="16"/>
  <c r="GBU97" i="16"/>
  <c r="GBV97" i="16"/>
  <c r="GBW97" i="16"/>
  <c r="GBX97" i="16"/>
  <c r="GBY97" i="16"/>
  <c r="GBZ97" i="16"/>
  <c r="GCA97" i="16"/>
  <c r="GCB97" i="16"/>
  <c r="GCC97" i="16"/>
  <c r="GCD97" i="16"/>
  <c r="GCE97" i="16"/>
  <c r="GCF97" i="16"/>
  <c r="GCG97" i="16"/>
  <c r="GCH97" i="16"/>
  <c r="GCI97" i="16"/>
  <c r="GCJ97" i="16"/>
  <c r="GCK97" i="16"/>
  <c r="GCL97" i="16"/>
  <c r="GCM97" i="16"/>
  <c r="GCN97" i="16"/>
  <c r="GCO97" i="16"/>
  <c r="GCP97" i="16"/>
  <c r="GCQ97" i="16"/>
  <c r="GCR97" i="16"/>
  <c r="GCS97" i="16"/>
  <c r="GCT97" i="16"/>
  <c r="GCU97" i="16"/>
  <c r="GCV97" i="16"/>
  <c r="GCW97" i="16"/>
  <c r="GCX97" i="16"/>
  <c r="GCY97" i="16"/>
  <c r="GCZ97" i="16"/>
  <c r="GDA97" i="16"/>
  <c r="GDB97" i="16"/>
  <c r="GDC97" i="16"/>
  <c r="GDD97" i="16"/>
  <c r="GDE97" i="16"/>
  <c r="GDF97" i="16"/>
  <c r="GDG97" i="16"/>
  <c r="GDH97" i="16"/>
  <c r="GDI97" i="16"/>
  <c r="GDJ97" i="16"/>
  <c r="GDK97" i="16"/>
  <c r="GDL97" i="16"/>
  <c r="GDM97" i="16"/>
  <c r="GDN97" i="16"/>
  <c r="GDO97" i="16"/>
  <c r="GDP97" i="16"/>
  <c r="GDQ97" i="16"/>
  <c r="GDR97" i="16"/>
  <c r="GDS97" i="16"/>
  <c r="GDT97" i="16"/>
  <c r="GDU97" i="16"/>
  <c r="GDV97" i="16"/>
  <c r="GDW97" i="16"/>
  <c r="GDX97" i="16"/>
  <c r="GDY97" i="16"/>
  <c r="GDZ97" i="16"/>
  <c r="GEA97" i="16"/>
  <c r="GEB97" i="16"/>
  <c r="GEC97" i="16"/>
  <c r="GED97" i="16"/>
  <c r="GEE97" i="16"/>
  <c r="GEF97" i="16"/>
  <c r="GEG97" i="16"/>
  <c r="GEH97" i="16"/>
  <c r="GEI97" i="16"/>
  <c r="GEJ97" i="16"/>
  <c r="GEK97" i="16"/>
  <c r="GEL97" i="16"/>
  <c r="GEM97" i="16"/>
  <c r="GEN97" i="16"/>
  <c r="GEO97" i="16"/>
  <c r="GEP97" i="16"/>
  <c r="GEQ97" i="16"/>
  <c r="GER97" i="16"/>
  <c r="GES97" i="16"/>
  <c r="GET97" i="16"/>
  <c r="GEU97" i="16"/>
  <c r="GEV97" i="16"/>
  <c r="GEW97" i="16"/>
  <c r="GEX97" i="16"/>
  <c r="GEY97" i="16"/>
  <c r="GEZ97" i="16"/>
  <c r="GFA97" i="16"/>
  <c r="GFB97" i="16"/>
  <c r="GFC97" i="16"/>
  <c r="GFD97" i="16"/>
  <c r="GFE97" i="16"/>
  <c r="GFF97" i="16"/>
  <c r="GFG97" i="16"/>
  <c r="GFH97" i="16"/>
  <c r="GFI97" i="16"/>
  <c r="GFJ97" i="16"/>
  <c r="GFK97" i="16"/>
  <c r="GFL97" i="16"/>
  <c r="GFM97" i="16"/>
  <c r="GFN97" i="16"/>
  <c r="GFO97" i="16"/>
  <c r="GFP97" i="16"/>
  <c r="GFQ97" i="16"/>
  <c r="GFR97" i="16"/>
  <c r="GFS97" i="16"/>
  <c r="GFT97" i="16"/>
  <c r="GFU97" i="16"/>
  <c r="GFV97" i="16"/>
  <c r="GFW97" i="16"/>
  <c r="GFX97" i="16"/>
  <c r="GFY97" i="16"/>
  <c r="GFZ97" i="16"/>
  <c r="GGA97" i="16"/>
  <c r="GGB97" i="16"/>
  <c r="GGC97" i="16"/>
  <c r="GGD97" i="16"/>
  <c r="GGE97" i="16"/>
  <c r="GGF97" i="16"/>
  <c r="GGG97" i="16"/>
  <c r="GGH97" i="16"/>
  <c r="GGI97" i="16"/>
  <c r="GGJ97" i="16"/>
  <c r="GGK97" i="16"/>
  <c r="GGL97" i="16"/>
  <c r="GGM97" i="16"/>
  <c r="GGN97" i="16"/>
  <c r="GGO97" i="16"/>
  <c r="GGP97" i="16"/>
  <c r="GGQ97" i="16"/>
  <c r="GGR97" i="16"/>
  <c r="GGS97" i="16"/>
  <c r="GGT97" i="16"/>
  <c r="GGU97" i="16"/>
  <c r="GGV97" i="16"/>
  <c r="GGW97" i="16"/>
  <c r="GGX97" i="16"/>
  <c r="GGY97" i="16"/>
  <c r="GGZ97" i="16"/>
  <c r="GHA97" i="16"/>
  <c r="GHB97" i="16"/>
  <c r="GHC97" i="16"/>
  <c r="GHD97" i="16"/>
  <c r="GHE97" i="16"/>
  <c r="GHF97" i="16"/>
  <c r="GHG97" i="16"/>
  <c r="GHH97" i="16"/>
  <c r="GHI97" i="16"/>
  <c r="GHJ97" i="16"/>
  <c r="GHK97" i="16"/>
  <c r="GHL97" i="16"/>
  <c r="GHM97" i="16"/>
  <c r="GHN97" i="16"/>
  <c r="GHO97" i="16"/>
  <c r="GHP97" i="16"/>
  <c r="GHQ97" i="16"/>
  <c r="GHR97" i="16"/>
  <c r="GHS97" i="16"/>
  <c r="GHT97" i="16"/>
  <c r="GHU97" i="16"/>
  <c r="GHV97" i="16"/>
  <c r="GHW97" i="16"/>
  <c r="GHX97" i="16"/>
  <c r="GHY97" i="16"/>
  <c r="GHZ97" i="16"/>
  <c r="GIA97" i="16"/>
  <c r="GIB97" i="16"/>
  <c r="GIC97" i="16"/>
  <c r="GID97" i="16"/>
  <c r="GIE97" i="16"/>
  <c r="GIF97" i="16"/>
  <c r="GIG97" i="16"/>
  <c r="GIH97" i="16"/>
  <c r="GII97" i="16"/>
  <c r="GIJ97" i="16"/>
  <c r="GIK97" i="16"/>
  <c r="GIL97" i="16"/>
  <c r="GIM97" i="16"/>
  <c r="GIN97" i="16"/>
  <c r="GIO97" i="16"/>
  <c r="GIP97" i="16"/>
  <c r="GIQ97" i="16"/>
  <c r="GIR97" i="16"/>
  <c r="GIS97" i="16"/>
  <c r="GIT97" i="16"/>
  <c r="GIU97" i="16"/>
  <c r="GIV97" i="16"/>
  <c r="GIW97" i="16"/>
  <c r="GIX97" i="16"/>
  <c r="GIY97" i="16"/>
  <c r="GIZ97" i="16"/>
  <c r="GJA97" i="16"/>
  <c r="GJB97" i="16"/>
  <c r="GJC97" i="16"/>
  <c r="GJD97" i="16"/>
  <c r="GJE97" i="16"/>
  <c r="GJF97" i="16"/>
  <c r="GJG97" i="16"/>
  <c r="GJH97" i="16"/>
  <c r="GJI97" i="16"/>
  <c r="GJJ97" i="16"/>
  <c r="GJK97" i="16"/>
  <c r="GJL97" i="16"/>
  <c r="GJM97" i="16"/>
  <c r="GJN97" i="16"/>
  <c r="GJO97" i="16"/>
  <c r="GJP97" i="16"/>
  <c r="GJQ97" i="16"/>
  <c r="GJR97" i="16"/>
  <c r="GJS97" i="16"/>
  <c r="GJT97" i="16"/>
  <c r="GJU97" i="16"/>
  <c r="GJV97" i="16"/>
  <c r="GJW97" i="16"/>
  <c r="GJX97" i="16"/>
  <c r="GJY97" i="16"/>
  <c r="GJZ97" i="16"/>
  <c r="GKA97" i="16"/>
  <c r="GKB97" i="16"/>
  <c r="GKC97" i="16"/>
  <c r="GKD97" i="16"/>
  <c r="GKE97" i="16"/>
  <c r="GKF97" i="16"/>
  <c r="GKG97" i="16"/>
  <c r="GKH97" i="16"/>
  <c r="GKI97" i="16"/>
  <c r="GKJ97" i="16"/>
  <c r="GKK97" i="16"/>
  <c r="GKL97" i="16"/>
  <c r="GKM97" i="16"/>
  <c r="GKN97" i="16"/>
  <c r="GKO97" i="16"/>
  <c r="GKP97" i="16"/>
  <c r="GKQ97" i="16"/>
  <c r="GKR97" i="16"/>
  <c r="GKS97" i="16"/>
  <c r="GKT97" i="16"/>
  <c r="GKU97" i="16"/>
  <c r="GKV97" i="16"/>
  <c r="GKW97" i="16"/>
  <c r="GKX97" i="16"/>
  <c r="GKY97" i="16"/>
  <c r="GKZ97" i="16"/>
  <c r="GLA97" i="16"/>
  <c r="GLB97" i="16"/>
  <c r="GLC97" i="16"/>
  <c r="GLD97" i="16"/>
  <c r="GLE97" i="16"/>
  <c r="GLF97" i="16"/>
  <c r="GLG97" i="16"/>
  <c r="GLH97" i="16"/>
  <c r="GLI97" i="16"/>
  <c r="GLJ97" i="16"/>
  <c r="GLK97" i="16"/>
  <c r="GLL97" i="16"/>
  <c r="GLM97" i="16"/>
  <c r="GLN97" i="16"/>
  <c r="GLO97" i="16"/>
  <c r="GLP97" i="16"/>
  <c r="GLQ97" i="16"/>
  <c r="GLR97" i="16"/>
  <c r="GLS97" i="16"/>
  <c r="GLT97" i="16"/>
  <c r="GLU97" i="16"/>
  <c r="GLV97" i="16"/>
  <c r="GLW97" i="16"/>
  <c r="GLX97" i="16"/>
  <c r="GLY97" i="16"/>
  <c r="GLZ97" i="16"/>
  <c r="GMA97" i="16"/>
  <c r="GMB97" i="16"/>
  <c r="GMC97" i="16"/>
  <c r="GMD97" i="16"/>
  <c r="GME97" i="16"/>
  <c r="GMF97" i="16"/>
  <c r="GMG97" i="16"/>
  <c r="GMH97" i="16"/>
  <c r="GMI97" i="16"/>
  <c r="GMJ97" i="16"/>
  <c r="GMK97" i="16"/>
  <c r="GML97" i="16"/>
  <c r="GMM97" i="16"/>
  <c r="GMN97" i="16"/>
  <c r="GMO97" i="16"/>
  <c r="GMP97" i="16"/>
  <c r="GMQ97" i="16"/>
  <c r="GMR97" i="16"/>
  <c r="GMS97" i="16"/>
  <c r="GMT97" i="16"/>
  <c r="GMU97" i="16"/>
  <c r="GMV97" i="16"/>
  <c r="GMW97" i="16"/>
  <c r="GMX97" i="16"/>
  <c r="GMY97" i="16"/>
  <c r="GMZ97" i="16"/>
  <c r="GNA97" i="16"/>
  <c r="GNB97" i="16"/>
  <c r="GNC97" i="16"/>
  <c r="GND97" i="16"/>
  <c r="GNE97" i="16"/>
  <c r="GNF97" i="16"/>
  <c r="GNG97" i="16"/>
  <c r="GNH97" i="16"/>
  <c r="GNI97" i="16"/>
  <c r="GNJ97" i="16"/>
  <c r="GNK97" i="16"/>
  <c r="GNL97" i="16"/>
  <c r="GNM97" i="16"/>
  <c r="GNN97" i="16"/>
  <c r="GNO97" i="16"/>
  <c r="GNP97" i="16"/>
  <c r="GNQ97" i="16"/>
  <c r="GNR97" i="16"/>
  <c r="GNS97" i="16"/>
  <c r="GNT97" i="16"/>
  <c r="GNU97" i="16"/>
  <c r="GNV97" i="16"/>
  <c r="GNW97" i="16"/>
  <c r="GNX97" i="16"/>
  <c r="GNY97" i="16"/>
  <c r="GNZ97" i="16"/>
  <c r="GOA97" i="16"/>
  <c r="GOB97" i="16"/>
  <c r="GOC97" i="16"/>
  <c r="GOD97" i="16"/>
  <c r="GOE97" i="16"/>
  <c r="GOF97" i="16"/>
  <c r="GOG97" i="16"/>
  <c r="GOH97" i="16"/>
  <c r="GOI97" i="16"/>
  <c r="GOJ97" i="16"/>
  <c r="GOK97" i="16"/>
  <c r="GOL97" i="16"/>
  <c r="GOM97" i="16"/>
  <c r="GON97" i="16"/>
  <c r="GOO97" i="16"/>
  <c r="GOP97" i="16"/>
  <c r="GOQ97" i="16"/>
  <c r="GOR97" i="16"/>
  <c r="GOS97" i="16"/>
  <c r="GOT97" i="16"/>
  <c r="GOU97" i="16"/>
  <c r="GOV97" i="16"/>
  <c r="GOW97" i="16"/>
  <c r="GOX97" i="16"/>
  <c r="GOY97" i="16"/>
  <c r="GOZ97" i="16"/>
  <c r="GPA97" i="16"/>
  <c r="GPB97" i="16"/>
  <c r="GPC97" i="16"/>
  <c r="GPD97" i="16"/>
  <c r="GPE97" i="16"/>
  <c r="GPF97" i="16"/>
  <c r="GPG97" i="16"/>
  <c r="GPH97" i="16"/>
  <c r="GPI97" i="16"/>
  <c r="GPJ97" i="16"/>
  <c r="GPK97" i="16"/>
  <c r="GPL97" i="16"/>
  <c r="GPM97" i="16"/>
  <c r="GPN97" i="16"/>
  <c r="GPO97" i="16"/>
  <c r="GPP97" i="16"/>
  <c r="GPQ97" i="16"/>
  <c r="GPR97" i="16"/>
  <c r="GPS97" i="16"/>
  <c r="GPT97" i="16"/>
  <c r="GPU97" i="16"/>
  <c r="GPV97" i="16"/>
  <c r="GPW97" i="16"/>
  <c r="GPX97" i="16"/>
  <c r="GPY97" i="16"/>
  <c r="GPZ97" i="16"/>
  <c r="GQA97" i="16"/>
  <c r="GQB97" i="16"/>
  <c r="GQC97" i="16"/>
  <c r="GQD97" i="16"/>
  <c r="GQE97" i="16"/>
  <c r="GQF97" i="16"/>
  <c r="GQG97" i="16"/>
  <c r="GQH97" i="16"/>
  <c r="GQI97" i="16"/>
  <c r="GQJ97" i="16"/>
  <c r="GQK97" i="16"/>
  <c r="GQL97" i="16"/>
  <c r="GQM97" i="16"/>
  <c r="GQN97" i="16"/>
  <c r="GQO97" i="16"/>
  <c r="GQP97" i="16"/>
  <c r="GQQ97" i="16"/>
  <c r="GQR97" i="16"/>
  <c r="GQS97" i="16"/>
  <c r="GQT97" i="16"/>
  <c r="GQU97" i="16"/>
  <c r="GQV97" i="16"/>
  <c r="GQW97" i="16"/>
  <c r="GQX97" i="16"/>
  <c r="GQY97" i="16"/>
  <c r="GQZ97" i="16"/>
  <c r="GRA97" i="16"/>
  <c r="GRB97" i="16"/>
  <c r="GRC97" i="16"/>
  <c r="GRD97" i="16"/>
  <c r="GRE97" i="16"/>
  <c r="GRF97" i="16"/>
  <c r="GRG97" i="16"/>
  <c r="GRH97" i="16"/>
  <c r="GRI97" i="16"/>
  <c r="GRJ97" i="16"/>
  <c r="GRK97" i="16"/>
  <c r="GRL97" i="16"/>
  <c r="GRM97" i="16"/>
  <c r="GRN97" i="16"/>
  <c r="GRO97" i="16"/>
  <c r="GRP97" i="16"/>
  <c r="GRQ97" i="16"/>
  <c r="GRR97" i="16"/>
  <c r="GRS97" i="16"/>
  <c r="GRT97" i="16"/>
  <c r="GRU97" i="16"/>
  <c r="GRV97" i="16"/>
  <c r="GRW97" i="16"/>
  <c r="GRX97" i="16"/>
  <c r="GRY97" i="16"/>
  <c r="GRZ97" i="16"/>
  <c r="GSA97" i="16"/>
  <c r="GSB97" i="16"/>
  <c r="GSC97" i="16"/>
  <c r="GSD97" i="16"/>
  <c r="GSE97" i="16"/>
  <c r="GSF97" i="16"/>
  <c r="GSG97" i="16"/>
  <c r="GSH97" i="16"/>
  <c r="GSI97" i="16"/>
  <c r="GSJ97" i="16"/>
  <c r="GSK97" i="16"/>
  <c r="GSL97" i="16"/>
  <c r="GSM97" i="16"/>
  <c r="GSN97" i="16"/>
  <c r="GSO97" i="16"/>
  <c r="GSP97" i="16"/>
  <c r="GSQ97" i="16"/>
  <c r="GSR97" i="16"/>
  <c r="GSS97" i="16"/>
  <c r="GST97" i="16"/>
  <c r="GSU97" i="16"/>
  <c r="GSV97" i="16"/>
  <c r="GSW97" i="16"/>
  <c r="GSX97" i="16"/>
  <c r="GSY97" i="16"/>
  <c r="GSZ97" i="16"/>
  <c r="GTA97" i="16"/>
  <c r="GTB97" i="16"/>
  <c r="GTC97" i="16"/>
  <c r="GTD97" i="16"/>
  <c r="GTE97" i="16"/>
  <c r="GTF97" i="16"/>
  <c r="GTG97" i="16"/>
  <c r="GTH97" i="16"/>
  <c r="GTI97" i="16"/>
  <c r="GTJ97" i="16"/>
  <c r="GTK97" i="16"/>
  <c r="GTL97" i="16"/>
  <c r="GTM97" i="16"/>
  <c r="GTN97" i="16"/>
  <c r="GTO97" i="16"/>
  <c r="GTP97" i="16"/>
  <c r="GTQ97" i="16"/>
  <c r="GTR97" i="16"/>
  <c r="GTS97" i="16"/>
  <c r="GTT97" i="16"/>
  <c r="GTU97" i="16"/>
  <c r="GTV97" i="16"/>
  <c r="GTW97" i="16"/>
  <c r="GTX97" i="16"/>
  <c r="GTY97" i="16"/>
  <c r="GTZ97" i="16"/>
  <c r="GUA97" i="16"/>
  <c r="GUB97" i="16"/>
  <c r="GUC97" i="16"/>
  <c r="GUD97" i="16"/>
  <c r="GUE97" i="16"/>
  <c r="GUF97" i="16"/>
  <c r="GUG97" i="16"/>
  <c r="GUH97" i="16"/>
  <c r="GUI97" i="16"/>
  <c r="GUJ97" i="16"/>
  <c r="GUK97" i="16"/>
  <c r="GUL97" i="16"/>
  <c r="GUM97" i="16"/>
  <c r="GUN97" i="16"/>
  <c r="GUO97" i="16"/>
  <c r="GUP97" i="16"/>
  <c r="GUQ97" i="16"/>
  <c r="GUR97" i="16"/>
  <c r="GUS97" i="16"/>
  <c r="GUT97" i="16"/>
  <c r="GUU97" i="16"/>
  <c r="GUV97" i="16"/>
  <c r="GUW97" i="16"/>
  <c r="GUX97" i="16"/>
  <c r="GUY97" i="16"/>
  <c r="GUZ97" i="16"/>
  <c r="GVA97" i="16"/>
  <c r="GVB97" i="16"/>
  <c r="GVC97" i="16"/>
  <c r="GVD97" i="16"/>
  <c r="GVE97" i="16"/>
  <c r="GVF97" i="16"/>
  <c r="GVG97" i="16"/>
  <c r="GVH97" i="16"/>
  <c r="GVI97" i="16"/>
  <c r="GVJ97" i="16"/>
  <c r="GVK97" i="16"/>
  <c r="GVL97" i="16"/>
  <c r="GVM97" i="16"/>
  <c r="GVN97" i="16"/>
  <c r="GVO97" i="16"/>
  <c r="GVP97" i="16"/>
  <c r="GVQ97" i="16"/>
  <c r="GVR97" i="16"/>
  <c r="GVS97" i="16"/>
  <c r="GVT97" i="16"/>
  <c r="GVU97" i="16"/>
  <c r="GVV97" i="16"/>
  <c r="GVW97" i="16"/>
  <c r="GVX97" i="16"/>
  <c r="GVY97" i="16"/>
  <c r="GVZ97" i="16"/>
  <c r="GWA97" i="16"/>
  <c r="GWB97" i="16"/>
  <c r="GWC97" i="16"/>
  <c r="GWD97" i="16"/>
  <c r="GWE97" i="16"/>
  <c r="GWF97" i="16"/>
  <c r="GWG97" i="16"/>
  <c r="GWH97" i="16"/>
  <c r="GWI97" i="16"/>
  <c r="GWJ97" i="16"/>
  <c r="GWK97" i="16"/>
  <c r="GWL97" i="16"/>
  <c r="GWM97" i="16"/>
  <c r="GWN97" i="16"/>
  <c r="GWO97" i="16"/>
  <c r="GWP97" i="16"/>
  <c r="GWQ97" i="16"/>
  <c r="GWR97" i="16"/>
  <c r="GWS97" i="16"/>
  <c r="GWT97" i="16"/>
  <c r="GWU97" i="16"/>
  <c r="GWV97" i="16"/>
  <c r="GWW97" i="16"/>
  <c r="GWX97" i="16"/>
  <c r="GWY97" i="16"/>
  <c r="GWZ97" i="16"/>
  <c r="GXA97" i="16"/>
  <c r="GXB97" i="16"/>
  <c r="GXC97" i="16"/>
  <c r="GXD97" i="16"/>
  <c r="GXE97" i="16"/>
  <c r="GXF97" i="16"/>
  <c r="GXG97" i="16"/>
  <c r="GXH97" i="16"/>
  <c r="GXI97" i="16"/>
  <c r="GXJ97" i="16"/>
  <c r="GXK97" i="16"/>
  <c r="GXL97" i="16"/>
  <c r="GXM97" i="16"/>
  <c r="GXN97" i="16"/>
  <c r="GXO97" i="16"/>
  <c r="GXP97" i="16"/>
  <c r="GXQ97" i="16"/>
  <c r="GXR97" i="16"/>
  <c r="GXS97" i="16"/>
  <c r="GXT97" i="16"/>
  <c r="GXU97" i="16"/>
  <c r="GXV97" i="16"/>
  <c r="GXW97" i="16"/>
  <c r="GXX97" i="16"/>
  <c r="GXY97" i="16"/>
  <c r="GXZ97" i="16"/>
  <c r="GYA97" i="16"/>
  <c r="GYB97" i="16"/>
  <c r="GYC97" i="16"/>
  <c r="GYD97" i="16"/>
  <c r="GYE97" i="16"/>
  <c r="GYF97" i="16"/>
  <c r="GYG97" i="16"/>
  <c r="GYH97" i="16"/>
  <c r="GYI97" i="16"/>
  <c r="GYJ97" i="16"/>
  <c r="GYK97" i="16"/>
  <c r="GYL97" i="16"/>
  <c r="GYM97" i="16"/>
  <c r="GYN97" i="16"/>
  <c r="GYO97" i="16"/>
  <c r="GYP97" i="16"/>
  <c r="GYQ97" i="16"/>
  <c r="GYR97" i="16"/>
  <c r="GYS97" i="16"/>
  <c r="GYT97" i="16"/>
  <c r="GYU97" i="16"/>
  <c r="GYV97" i="16"/>
  <c r="GYW97" i="16"/>
  <c r="GYX97" i="16"/>
  <c r="GYY97" i="16"/>
  <c r="GYZ97" i="16"/>
  <c r="GZA97" i="16"/>
  <c r="GZB97" i="16"/>
  <c r="GZC97" i="16"/>
  <c r="GZD97" i="16"/>
  <c r="GZE97" i="16"/>
  <c r="GZF97" i="16"/>
  <c r="GZG97" i="16"/>
  <c r="GZH97" i="16"/>
  <c r="GZI97" i="16"/>
  <c r="GZJ97" i="16"/>
  <c r="GZK97" i="16"/>
  <c r="GZL97" i="16"/>
  <c r="GZM97" i="16"/>
  <c r="GZN97" i="16"/>
  <c r="GZO97" i="16"/>
  <c r="GZP97" i="16"/>
  <c r="GZQ97" i="16"/>
  <c r="GZR97" i="16"/>
  <c r="GZS97" i="16"/>
  <c r="GZT97" i="16"/>
  <c r="GZU97" i="16"/>
  <c r="GZV97" i="16"/>
  <c r="GZW97" i="16"/>
  <c r="GZX97" i="16"/>
  <c r="GZY97" i="16"/>
  <c r="GZZ97" i="16"/>
  <c r="HAA97" i="16"/>
  <c r="HAB97" i="16"/>
  <c r="HAC97" i="16"/>
  <c r="HAD97" i="16"/>
  <c r="HAE97" i="16"/>
  <c r="HAF97" i="16"/>
  <c r="HAG97" i="16"/>
  <c r="HAH97" i="16"/>
  <c r="HAI97" i="16"/>
  <c r="HAJ97" i="16"/>
  <c r="HAK97" i="16"/>
  <c r="HAL97" i="16"/>
  <c r="HAM97" i="16"/>
  <c r="HAN97" i="16"/>
  <c r="HAO97" i="16"/>
  <c r="HAP97" i="16"/>
  <c r="HAQ97" i="16"/>
  <c r="HAR97" i="16"/>
  <c r="HAS97" i="16"/>
  <c r="HAT97" i="16"/>
  <c r="HAU97" i="16"/>
  <c r="HAV97" i="16"/>
  <c r="HAW97" i="16"/>
  <c r="HAX97" i="16"/>
  <c r="HAY97" i="16"/>
  <c r="HAZ97" i="16"/>
  <c r="HBA97" i="16"/>
  <c r="HBB97" i="16"/>
  <c r="HBC97" i="16"/>
  <c r="HBD97" i="16"/>
  <c r="HBE97" i="16"/>
  <c r="HBF97" i="16"/>
  <c r="HBG97" i="16"/>
  <c r="HBH97" i="16"/>
  <c r="HBI97" i="16"/>
  <c r="HBJ97" i="16"/>
  <c r="HBK97" i="16"/>
  <c r="HBL97" i="16"/>
  <c r="HBM97" i="16"/>
  <c r="HBN97" i="16"/>
  <c r="HBO97" i="16"/>
  <c r="HBP97" i="16"/>
  <c r="HBQ97" i="16"/>
  <c r="HBR97" i="16"/>
  <c r="HBS97" i="16"/>
  <c r="HBT97" i="16"/>
  <c r="HBU97" i="16"/>
  <c r="HBV97" i="16"/>
  <c r="HBW97" i="16"/>
  <c r="HBX97" i="16"/>
  <c r="HBY97" i="16"/>
  <c r="HBZ97" i="16"/>
  <c r="HCA97" i="16"/>
  <c r="HCB97" i="16"/>
  <c r="HCC97" i="16"/>
  <c r="HCD97" i="16"/>
  <c r="HCE97" i="16"/>
  <c r="HCF97" i="16"/>
  <c r="HCG97" i="16"/>
  <c r="HCH97" i="16"/>
  <c r="HCI97" i="16"/>
  <c r="HCJ97" i="16"/>
  <c r="HCK97" i="16"/>
  <c r="HCL97" i="16"/>
  <c r="HCM97" i="16"/>
  <c r="HCN97" i="16"/>
  <c r="HCO97" i="16"/>
  <c r="HCP97" i="16"/>
  <c r="HCQ97" i="16"/>
  <c r="HCR97" i="16"/>
  <c r="HCS97" i="16"/>
  <c r="HCT97" i="16"/>
  <c r="HCU97" i="16"/>
  <c r="HCV97" i="16"/>
  <c r="HCW97" i="16"/>
  <c r="HCX97" i="16"/>
  <c r="HCY97" i="16"/>
  <c r="HCZ97" i="16"/>
  <c r="HDA97" i="16"/>
  <c r="HDB97" i="16"/>
  <c r="HDC97" i="16"/>
  <c r="HDD97" i="16"/>
  <c r="HDE97" i="16"/>
  <c r="HDF97" i="16"/>
  <c r="HDG97" i="16"/>
  <c r="HDH97" i="16"/>
  <c r="HDI97" i="16"/>
  <c r="HDJ97" i="16"/>
  <c r="HDK97" i="16"/>
  <c r="HDL97" i="16"/>
  <c r="HDM97" i="16"/>
  <c r="HDN97" i="16"/>
  <c r="HDO97" i="16"/>
  <c r="HDP97" i="16"/>
  <c r="HDQ97" i="16"/>
  <c r="HDR97" i="16"/>
  <c r="HDS97" i="16"/>
  <c r="HDT97" i="16"/>
  <c r="HDU97" i="16"/>
  <c r="HDV97" i="16"/>
  <c r="HDW97" i="16"/>
  <c r="HDX97" i="16"/>
  <c r="HDY97" i="16"/>
  <c r="HDZ97" i="16"/>
  <c r="HEA97" i="16"/>
  <c r="HEB97" i="16"/>
  <c r="HEC97" i="16"/>
  <c r="HED97" i="16"/>
  <c r="HEE97" i="16"/>
  <c r="HEF97" i="16"/>
  <c r="HEG97" i="16"/>
  <c r="HEH97" i="16"/>
  <c r="HEI97" i="16"/>
  <c r="HEJ97" i="16"/>
  <c r="HEK97" i="16"/>
  <c r="HEL97" i="16"/>
  <c r="HEM97" i="16"/>
  <c r="HEN97" i="16"/>
  <c r="HEO97" i="16"/>
  <c r="HEP97" i="16"/>
  <c r="HEQ97" i="16"/>
  <c r="HER97" i="16"/>
  <c r="HES97" i="16"/>
  <c r="HET97" i="16"/>
  <c r="HEU97" i="16"/>
  <c r="HEV97" i="16"/>
  <c r="HEW97" i="16"/>
  <c r="HEX97" i="16"/>
  <c r="HEY97" i="16"/>
  <c r="HEZ97" i="16"/>
  <c r="HFA97" i="16"/>
  <c r="HFB97" i="16"/>
  <c r="HFC97" i="16"/>
  <c r="HFD97" i="16"/>
  <c r="HFE97" i="16"/>
  <c r="HFF97" i="16"/>
  <c r="HFG97" i="16"/>
  <c r="HFH97" i="16"/>
  <c r="HFI97" i="16"/>
  <c r="HFJ97" i="16"/>
  <c r="HFK97" i="16"/>
  <c r="HFL97" i="16"/>
  <c r="HFM97" i="16"/>
  <c r="HFN97" i="16"/>
  <c r="HFO97" i="16"/>
  <c r="HFP97" i="16"/>
  <c r="HFQ97" i="16"/>
  <c r="HFR97" i="16"/>
  <c r="HFS97" i="16"/>
  <c r="HFT97" i="16"/>
  <c r="HFU97" i="16"/>
  <c r="HFV97" i="16"/>
  <c r="HFW97" i="16"/>
  <c r="HFX97" i="16"/>
  <c r="HFY97" i="16"/>
  <c r="HFZ97" i="16"/>
  <c r="HGA97" i="16"/>
  <c r="HGB97" i="16"/>
  <c r="HGC97" i="16"/>
  <c r="HGD97" i="16"/>
  <c r="HGE97" i="16"/>
  <c r="HGF97" i="16"/>
  <c r="HGG97" i="16"/>
  <c r="HGH97" i="16"/>
  <c r="HGI97" i="16"/>
  <c r="HGJ97" i="16"/>
  <c r="HGK97" i="16"/>
  <c r="HGL97" i="16"/>
  <c r="HGM97" i="16"/>
  <c r="HGN97" i="16"/>
  <c r="HGO97" i="16"/>
  <c r="HGP97" i="16"/>
  <c r="HGQ97" i="16"/>
  <c r="HGR97" i="16"/>
  <c r="HGS97" i="16"/>
  <c r="HGT97" i="16"/>
  <c r="HGU97" i="16"/>
  <c r="HGV97" i="16"/>
  <c r="HGW97" i="16"/>
  <c r="HGX97" i="16"/>
  <c r="HGY97" i="16"/>
  <c r="HGZ97" i="16"/>
  <c r="HHA97" i="16"/>
  <c r="HHB97" i="16"/>
  <c r="HHC97" i="16"/>
  <c r="HHD97" i="16"/>
  <c r="HHE97" i="16"/>
  <c r="HHF97" i="16"/>
  <c r="HHG97" i="16"/>
  <c r="HHH97" i="16"/>
  <c r="HHI97" i="16"/>
  <c r="HHJ97" i="16"/>
  <c r="HHK97" i="16"/>
  <c r="HHL97" i="16"/>
  <c r="HHM97" i="16"/>
  <c r="HHN97" i="16"/>
  <c r="HHO97" i="16"/>
  <c r="HHP97" i="16"/>
  <c r="HHQ97" i="16"/>
  <c r="HHR97" i="16"/>
  <c r="HHS97" i="16"/>
  <c r="HHT97" i="16"/>
  <c r="HHU97" i="16"/>
  <c r="HHV97" i="16"/>
  <c r="HHW97" i="16"/>
  <c r="HHX97" i="16"/>
  <c r="HHY97" i="16"/>
  <c r="HHZ97" i="16"/>
  <c r="HIA97" i="16"/>
  <c r="HIB97" i="16"/>
  <c r="HIC97" i="16"/>
  <c r="HID97" i="16"/>
  <c r="HIE97" i="16"/>
  <c r="HIF97" i="16"/>
  <c r="HIG97" i="16"/>
  <c r="HIH97" i="16"/>
  <c r="HII97" i="16"/>
  <c r="HIJ97" i="16"/>
  <c r="HIK97" i="16"/>
  <c r="HIL97" i="16"/>
  <c r="HIM97" i="16"/>
  <c r="HIN97" i="16"/>
  <c r="HIO97" i="16"/>
  <c r="HIP97" i="16"/>
  <c r="HIQ97" i="16"/>
  <c r="HIR97" i="16"/>
  <c r="HIS97" i="16"/>
  <c r="HIT97" i="16"/>
  <c r="HIU97" i="16"/>
  <c r="HIV97" i="16"/>
  <c r="HIW97" i="16"/>
  <c r="HIX97" i="16"/>
  <c r="HIY97" i="16"/>
  <c r="HIZ97" i="16"/>
  <c r="HJA97" i="16"/>
  <c r="HJB97" i="16"/>
  <c r="HJC97" i="16"/>
  <c r="HJD97" i="16"/>
  <c r="HJE97" i="16"/>
  <c r="HJF97" i="16"/>
  <c r="HJG97" i="16"/>
  <c r="HJH97" i="16"/>
  <c r="HJI97" i="16"/>
  <c r="HJJ97" i="16"/>
  <c r="HJK97" i="16"/>
  <c r="HJL97" i="16"/>
  <c r="HJM97" i="16"/>
  <c r="HJN97" i="16"/>
  <c r="HJO97" i="16"/>
  <c r="HJP97" i="16"/>
  <c r="HJQ97" i="16"/>
  <c r="HJR97" i="16"/>
  <c r="HJS97" i="16"/>
  <c r="HJT97" i="16"/>
  <c r="HJU97" i="16"/>
  <c r="HJV97" i="16"/>
  <c r="HJW97" i="16"/>
  <c r="HJX97" i="16"/>
  <c r="HJY97" i="16"/>
  <c r="HJZ97" i="16"/>
  <c r="HKA97" i="16"/>
  <c r="HKB97" i="16"/>
  <c r="HKC97" i="16"/>
  <c r="HKD97" i="16"/>
  <c r="HKE97" i="16"/>
  <c r="HKF97" i="16"/>
  <c r="HKG97" i="16"/>
  <c r="HKH97" i="16"/>
  <c r="HKI97" i="16"/>
  <c r="HKJ97" i="16"/>
  <c r="HKK97" i="16"/>
  <c r="HKL97" i="16"/>
  <c r="HKM97" i="16"/>
  <c r="HKN97" i="16"/>
  <c r="HKO97" i="16"/>
  <c r="HKP97" i="16"/>
  <c r="HKQ97" i="16"/>
  <c r="HKR97" i="16"/>
  <c r="HKS97" i="16"/>
  <c r="HKT97" i="16"/>
  <c r="HKU97" i="16"/>
  <c r="HKV97" i="16"/>
  <c r="HKW97" i="16"/>
  <c r="HKX97" i="16"/>
  <c r="HKY97" i="16"/>
  <c r="HKZ97" i="16"/>
  <c r="HLA97" i="16"/>
  <c r="HLB97" i="16"/>
  <c r="HLC97" i="16"/>
  <c r="HLD97" i="16"/>
  <c r="HLE97" i="16"/>
  <c r="HLF97" i="16"/>
  <c r="HLG97" i="16"/>
  <c r="HLH97" i="16"/>
  <c r="HLI97" i="16"/>
  <c r="HLJ97" i="16"/>
  <c r="HLK97" i="16"/>
  <c r="HLL97" i="16"/>
  <c r="HLM97" i="16"/>
  <c r="HLN97" i="16"/>
  <c r="HLO97" i="16"/>
  <c r="HLP97" i="16"/>
  <c r="HLQ97" i="16"/>
  <c r="HLR97" i="16"/>
  <c r="HLS97" i="16"/>
  <c r="HLT97" i="16"/>
  <c r="HLU97" i="16"/>
  <c r="HLV97" i="16"/>
  <c r="HLW97" i="16"/>
  <c r="HLX97" i="16"/>
  <c r="HLY97" i="16"/>
  <c r="HLZ97" i="16"/>
  <c r="HMA97" i="16"/>
  <c r="HMB97" i="16"/>
  <c r="HMC97" i="16"/>
  <c r="HMD97" i="16"/>
  <c r="HME97" i="16"/>
  <c r="HMF97" i="16"/>
  <c r="HMG97" i="16"/>
  <c r="HMH97" i="16"/>
  <c r="HMI97" i="16"/>
  <c r="HMJ97" i="16"/>
  <c r="HMK97" i="16"/>
  <c r="HML97" i="16"/>
  <c r="HMM97" i="16"/>
  <c r="HMN97" i="16"/>
  <c r="HMO97" i="16"/>
  <c r="HMP97" i="16"/>
  <c r="HMQ97" i="16"/>
  <c r="HMR97" i="16"/>
  <c r="HMS97" i="16"/>
  <c r="HMT97" i="16"/>
  <c r="HMU97" i="16"/>
  <c r="HMV97" i="16"/>
  <c r="HMW97" i="16"/>
  <c r="HMX97" i="16"/>
  <c r="HMY97" i="16"/>
  <c r="HMZ97" i="16"/>
  <c r="HNA97" i="16"/>
  <c r="HNB97" i="16"/>
  <c r="HNC97" i="16"/>
  <c r="HND97" i="16"/>
  <c r="HNE97" i="16"/>
  <c r="HNF97" i="16"/>
  <c r="HNG97" i="16"/>
  <c r="HNH97" i="16"/>
  <c r="HNI97" i="16"/>
  <c r="HNJ97" i="16"/>
  <c r="HNK97" i="16"/>
  <c r="HNL97" i="16"/>
  <c r="HNM97" i="16"/>
  <c r="HNN97" i="16"/>
  <c r="HNO97" i="16"/>
  <c r="HNP97" i="16"/>
  <c r="HNQ97" i="16"/>
  <c r="HNR97" i="16"/>
  <c r="HNS97" i="16"/>
  <c r="HNT97" i="16"/>
  <c r="HNU97" i="16"/>
  <c r="HNV97" i="16"/>
  <c r="HNW97" i="16"/>
  <c r="HNX97" i="16"/>
  <c r="HNY97" i="16"/>
  <c r="HNZ97" i="16"/>
  <c r="HOA97" i="16"/>
  <c r="HOB97" i="16"/>
  <c r="HOC97" i="16"/>
  <c r="HOD97" i="16"/>
  <c r="HOE97" i="16"/>
  <c r="HOF97" i="16"/>
  <c r="HOG97" i="16"/>
  <c r="HOH97" i="16"/>
  <c r="HOI97" i="16"/>
  <c r="HOJ97" i="16"/>
  <c r="HOK97" i="16"/>
  <c r="HOL97" i="16"/>
  <c r="HOM97" i="16"/>
  <c r="HON97" i="16"/>
  <c r="HOO97" i="16"/>
  <c r="HOP97" i="16"/>
  <c r="HOQ97" i="16"/>
  <c r="HOR97" i="16"/>
  <c r="HOS97" i="16"/>
  <c r="HOT97" i="16"/>
  <c r="HOU97" i="16"/>
  <c r="HOV97" i="16"/>
  <c r="HOW97" i="16"/>
  <c r="HOX97" i="16"/>
  <c r="HOY97" i="16"/>
  <c r="HOZ97" i="16"/>
  <c r="HPA97" i="16"/>
  <c r="HPB97" i="16"/>
  <c r="HPC97" i="16"/>
  <c r="HPD97" i="16"/>
  <c r="HPE97" i="16"/>
  <c r="HPF97" i="16"/>
  <c r="HPG97" i="16"/>
  <c r="HPH97" i="16"/>
  <c r="HPI97" i="16"/>
  <c r="HPJ97" i="16"/>
  <c r="HPK97" i="16"/>
  <c r="HPL97" i="16"/>
  <c r="HPM97" i="16"/>
  <c r="HPN97" i="16"/>
  <c r="HPO97" i="16"/>
  <c r="HPP97" i="16"/>
  <c r="HPQ97" i="16"/>
  <c r="HPR97" i="16"/>
  <c r="HPS97" i="16"/>
  <c r="HPT97" i="16"/>
  <c r="HPU97" i="16"/>
  <c r="HPV97" i="16"/>
  <c r="HPW97" i="16"/>
  <c r="HPX97" i="16"/>
  <c r="HPY97" i="16"/>
  <c r="HPZ97" i="16"/>
  <c r="HQA97" i="16"/>
  <c r="HQB97" i="16"/>
  <c r="HQC97" i="16"/>
  <c r="HQD97" i="16"/>
  <c r="HQE97" i="16"/>
  <c r="HQF97" i="16"/>
  <c r="HQG97" i="16"/>
  <c r="HQH97" i="16"/>
  <c r="HQI97" i="16"/>
  <c r="HQJ97" i="16"/>
  <c r="HQK97" i="16"/>
  <c r="HQL97" i="16"/>
  <c r="HQM97" i="16"/>
  <c r="HQN97" i="16"/>
  <c r="HQO97" i="16"/>
  <c r="HQP97" i="16"/>
  <c r="HQQ97" i="16"/>
  <c r="HQR97" i="16"/>
  <c r="HQS97" i="16"/>
  <c r="HQT97" i="16"/>
  <c r="HQU97" i="16"/>
  <c r="HQV97" i="16"/>
  <c r="HQW97" i="16"/>
  <c r="HQX97" i="16"/>
  <c r="HQY97" i="16"/>
  <c r="HQZ97" i="16"/>
  <c r="HRA97" i="16"/>
  <c r="HRB97" i="16"/>
  <c r="HRC97" i="16"/>
  <c r="HRD97" i="16"/>
  <c r="HRE97" i="16"/>
  <c r="HRF97" i="16"/>
  <c r="HRG97" i="16"/>
  <c r="HRH97" i="16"/>
  <c r="HRI97" i="16"/>
  <c r="HRJ97" i="16"/>
  <c r="HRK97" i="16"/>
  <c r="HRL97" i="16"/>
  <c r="HRM97" i="16"/>
  <c r="HRN97" i="16"/>
  <c r="HRO97" i="16"/>
  <c r="HRP97" i="16"/>
  <c r="HRQ97" i="16"/>
  <c r="HRR97" i="16"/>
  <c r="HRS97" i="16"/>
  <c r="HRT97" i="16"/>
  <c r="HRU97" i="16"/>
  <c r="HRV97" i="16"/>
  <c r="HRW97" i="16"/>
  <c r="HRX97" i="16"/>
  <c r="HRY97" i="16"/>
  <c r="HRZ97" i="16"/>
  <c r="HSA97" i="16"/>
  <c r="HSB97" i="16"/>
  <c r="HSC97" i="16"/>
  <c r="HSD97" i="16"/>
  <c r="HSE97" i="16"/>
  <c r="HSF97" i="16"/>
  <c r="HSG97" i="16"/>
  <c r="HSH97" i="16"/>
  <c r="HSI97" i="16"/>
  <c r="HSJ97" i="16"/>
  <c r="HSK97" i="16"/>
  <c r="HSL97" i="16"/>
  <c r="HSM97" i="16"/>
  <c r="HSN97" i="16"/>
  <c r="HSO97" i="16"/>
  <c r="HSP97" i="16"/>
  <c r="HSQ97" i="16"/>
  <c r="HSR97" i="16"/>
  <c r="HSS97" i="16"/>
  <c r="HST97" i="16"/>
  <c r="HSU97" i="16"/>
  <c r="HSV97" i="16"/>
  <c r="HSW97" i="16"/>
  <c r="HSX97" i="16"/>
  <c r="HSY97" i="16"/>
  <c r="HSZ97" i="16"/>
  <c r="HTA97" i="16"/>
  <c r="HTB97" i="16"/>
  <c r="HTC97" i="16"/>
  <c r="HTD97" i="16"/>
  <c r="HTE97" i="16"/>
  <c r="HTF97" i="16"/>
  <c r="HTG97" i="16"/>
  <c r="HTH97" i="16"/>
  <c r="HTI97" i="16"/>
  <c r="HTJ97" i="16"/>
  <c r="HTK97" i="16"/>
  <c r="HTL97" i="16"/>
  <c r="HTM97" i="16"/>
  <c r="HTN97" i="16"/>
  <c r="HTO97" i="16"/>
  <c r="HTP97" i="16"/>
  <c r="HTQ97" i="16"/>
  <c r="HTR97" i="16"/>
  <c r="HTS97" i="16"/>
  <c r="HTT97" i="16"/>
  <c r="HTU97" i="16"/>
  <c r="HTV97" i="16"/>
  <c r="HTW97" i="16"/>
  <c r="HTX97" i="16"/>
  <c r="HTY97" i="16"/>
  <c r="HTZ97" i="16"/>
  <c r="HUA97" i="16"/>
  <c r="HUB97" i="16"/>
  <c r="HUC97" i="16"/>
  <c r="HUD97" i="16"/>
  <c r="HUE97" i="16"/>
  <c r="HUF97" i="16"/>
  <c r="HUG97" i="16"/>
  <c r="HUH97" i="16"/>
  <c r="HUI97" i="16"/>
  <c r="HUJ97" i="16"/>
  <c r="HUK97" i="16"/>
  <c r="HUL97" i="16"/>
  <c r="HUM97" i="16"/>
  <c r="HUN97" i="16"/>
  <c r="HUO97" i="16"/>
  <c r="HUP97" i="16"/>
  <c r="HUQ97" i="16"/>
  <c r="HUR97" i="16"/>
  <c r="HUS97" i="16"/>
  <c r="HUT97" i="16"/>
  <c r="HUU97" i="16"/>
  <c r="HUV97" i="16"/>
  <c r="HUW97" i="16"/>
  <c r="HUX97" i="16"/>
  <c r="HUY97" i="16"/>
  <c r="HUZ97" i="16"/>
  <c r="HVA97" i="16"/>
  <c r="HVB97" i="16"/>
  <c r="HVC97" i="16"/>
  <c r="HVD97" i="16"/>
  <c r="HVE97" i="16"/>
  <c r="HVF97" i="16"/>
  <c r="HVG97" i="16"/>
  <c r="HVH97" i="16"/>
  <c r="HVI97" i="16"/>
  <c r="HVJ97" i="16"/>
  <c r="HVK97" i="16"/>
  <c r="HVL97" i="16"/>
  <c r="HVM97" i="16"/>
  <c r="HVN97" i="16"/>
  <c r="HVO97" i="16"/>
  <c r="HVP97" i="16"/>
  <c r="HVQ97" i="16"/>
  <c r="HVR97" i="16"/>
  <c r="HVS97" i="16"/>
  <c r="HVT97" i="16"/>
  <c r="HVU97" i="16"/>
  <c r="HVV97" i="16"/>
  <c r="HVW97" i="16"/>
  <c r="HVX97" i="16"/>
  <c r="HVY97" i="16"/>
  <c r="HVZ97" i="16"/>
  <c r="HWA97" i="16"/>
  <c r="HWB97" i="16"/>
  <c r="HWC97" i="16"/>
  <c r="HWD97" i="16"/>
  <c r="HWE97" i="16"/>
  <c r="HWF97" i="16"/>
  <c r="HWG97" i="16"/>
  <c r="HWH97" i="16"/>
  <c r="HWI97" i="16"/>
  <c r="HWJ97" i="16"/>
  <c r="HWK97" i="16"/>
  <c r="HWL97" i="16"/>
  <c r="HWM97" i="16"/>
  <c r="HWN97" i="16"/>
  <c r="HWO97" i="16"/>
  <c r="HWP97" i="16"/>
  <c r="HWQ97" i="16"/>
  <c r="HWR97" i="16"/>
  <c r="HWS97" i="16"/>
  <c r="HWT97" i="16"/>
  <c r="HWU97" i="16"/>
  <c r="HWV97" i="16"/>
  <c r="HWW97" i="16"/>
  <c r="HWX97" i="16"/>
  <c r="HWY97" i="16"/>
  <c r="HWZ97" i="16"/>
  <c r="HXA97" i="16"/>
  <c r="HXB97" i="16"/>
  <c r="HXC97" i="16"/>
  <c r="HXD97" i="16"/>
  <c r="HXE97" i="16"/>
  <c r="HXF97" i="16"/>
  <c r="HXG97" i="16"/>
  <c r="HXH97" i="16"/>
  <c r="HXI97" i="16"/>
  <c r="HXJ97" i="16"/>
  <c r="HXK97" i="16"/>
  <c r="HXL97" i="16"/>
  <c r="HXM97" i="16"/>
  <c r="HXN97" i="16"/>
  <c r="HXO97" i="16"/>
  <c r="HXP97" i="16"/>
  <c r="HXQ97" i="16"/>
  <c r="HXR97" i="16"/>
  <c r="HXS97" i="16"/>
  <c r="HXT97" i="16"/>
  <c r="HXU97" i="16"/>
  <c r="HXV97" i="16"/>
  <c r="HXW97" i="16"/>
  <c r="HXX97" i="16"/>
  <c r="HXY97" i="16"/>
  <c r="HXZ97" i="16"/>
  <c r="HYA97" i="16"/>
  <c r="HYB97" i="16"/>
  <c r="HYC97" i="16"/>
  <c r="HYD97" i="16"/>
  <c r="HYE97" i="16"/>
  <c r="HYF97" i="16"/>
  <c r="HYG97" i="16"/>
  <c r="HYH97" i="16"/>
  <c r="HYI97" i="16"/>
  <c r="HYJ97" i="16"/>
  <c r="HYK97" i="16"/>
  <c r="HYL97" i="16"/>
  <c r="HYM97" i="16"/>
  <c r="HYN97" i="16"/>
  <c r="HYO97" i="16"/>
  <c r="HYP97" i="16"/>
  <c r="HYQ97" i="16"/>
  <c r="HYR97" i="16"/>
  <c r="HYS97" i="16"/>
  <c r="HYT97" i="16"/>
  <c r="HYU97" i="16"/>
  <c r="HYV97" i="16"/>
  <c r="HYW97" i="16"/>
  <c r="HYX97" i="16"/>
  <c r="HYY97" i="16"/>
  <c r="HYZ97" i="16"/>
  <c r="HZA97" i="16"/>
  <c r="HZB97" i="16"/>
  <c r="HZC97" i="16"/>
  <c r="HZD97" i="16"/>
  <c r="HZE97" i="16"/>
  <c r="HZF97" i="16"/>
  <c r="HZG97" i="16"/>
  <c r="HZH97" i="16"/>
  <c r="HZI97" i="16"/>
  <c r="HZJ97" i="16"/>
  <c r="HZK97" i="16"/>
  <c r="HZL97" i="16"/>
  <c r="HZM97" i="16"/>
  <c r="HZN97" i="16"/>
  <c r="HZO97" i="16"/>
  <c r="HZP97" i="16"/>
  <c r="HZQ97" i="16"/>
  <c r="HZR97" i="16"/>
  <c r="HZS97" i="16"/>
  <c r="HZT97" i="16"/>
  <c r="HZU97" i="16"/>
  <c r="HZV97" i="16"/>
  <c r="HZW97" i="16"/>
  <c r="HZX97" i="16"/>
  <c r="HZY97" i="16"/>
  <c r="HZZ97" i="16"/>
  <c r="IAA97" i="16"/>
  <c r="IAB97" i="16"/>
  <c r="IAC97" i="16"/>
  <c r="IAD97" i="16"/>
  <c r="IAE97" i="16"/>
  <c r="IAF97" i="16"/>
  <c r="IAG97" i="16"/>
  <c r="IAH97" i="16"/>
  <c r="IAI97" i="16"/>
  <c r="IAJ97" i="16"/>
  <c r="IAK97" i="16"/>
  <c r="IAL97" i="16"/>
  <c r="IAM97" i="16"/>
  <c r="IAN97" i="16"/>
  <c r="IAO97" i="16"/>
  <c r="IAP97" i="16"/>
  <c r="IAQ97" i="16"/>
  <c r="IAR97" i="16"/>
  <c r="IAS97" i="16"/>
  <c r="IAT97" i="16"/>
  <c r="IAU97" i="16"/>
  <c r="IAV97" i="16"/>
  <c r="IAW97" i="16"/>
  <c r="IAX97" i="16"/>
  <c r="IAY97" i="16"/>
  <c r="IAZ97" i="16"/>
  <c r="IBA97" i="16"/>
  <c r="IBB97" i="16"/>
  <c r="IBC97" i="16"/>
  <c r="IBD97" i="16"/>
  <c r="IBE97" i="16"/>
  <c r="IBF97" i="16"/>
  <c r="IBG97" i="16"/>
  <c r="IBH97" i="16"/>
  <c r="IBI97" i="16"/>
  <c r="IBJ97" i="16"/>
  <c r="IBK97" i="16"/>
  <c r="IBL97" i="16"/>
  <c r="IBM97" i="16"/>
  <c r="IBN97" i="16"/>
  <c r="IBO97" i="16"/>
  <c r="IBP97" i="16"/>
  <c r="IBQ97" i="16"/>
  <c r="IBR97" i="16"/>
  <c r="IBS97" i="16"/>
  <c r="IBT97" i="16"/>
  <c r="IBU97" i="16"/>
  <c r="IBV97" i="16"/>
  <c r="IBW97" i="16"/>
  <c r="IBX97" i="16"/>
  <c r="IBY97" i="16"/>
  <c r="IBZ97" i="16"/>
  <c r="ICA97" i="16"/>
  <c r="ICB97" i="16"/>
  <c r="ICC97" i="16"/>
  <c r="ICD97" i="16"/>
  <c r="ICE97" i="16"/>
  <c r="ICF97" i="16"/>
  <c r="ICG97" i="16"/>
  <c r="ICH97" i="16"/>
  <c r="ICI97" i="16"/>
  <c r="ICJ97" i="16"/>
  <c r="ICK97" i="16"/>
  <c r="ICL97" i="16"/>
  <c r="ICM97" i="16"/>
  <c r="ICN97" i="16"/>
  <c r="ICO97" i="16"/>
  <c r="ICP97" i="16"/>
  <c r="ICQ97" i="16"/>
  <c r="ICR97" i="16"/>
  <c r="ICS97" i="16"/>
  <c r="ICT97" i="16"/>
  <c r="ICU97" i="16"/>
  <c r="ICV97" i="16"/>
  <c r="ICW97" i="16"/>
  <c r="ICX97" i="16"/>
  <c r="ICY97" i="16"/>
  <c r="ICZ97" i="16"/>
  <c r="IDA97" i="16"/>
  <c r="IDB97" i="16"/>
  <c r="IDC97" i="16"/>
  <c r="IDD97" i="16"/>
  <c r="IDE97" i="16"/>
  <c r="IDF97" i="16"/>
  <c r="IDG97" i="16"/>
  <c r="IDH97" i="16"/>
  <c r="IDI97" i="16"/>
  <c r="IDJ97" i="16"/>
  <c r="IDK97" i="16"/>
  <c r="IDL97" i="16"/>
  <c r="IDM97" i="16"/>
  <c r="IDN97" i="16"/>
  <c r="IDO97" i="16"/>
  <c r="IDP97" i="16"/>
  <c r="IDQ97" i="16"/>
  <c r="IDR97" i="16"/>
  <c r="IDS97" i="16"/>
  <c r="IDT97" i="16"/>
  <c r="IDU97" i="16"/>
  <c r="IDV97" i="16"/>
  <c r="IDW97" i="16"/>
  <c r="IDX97" i="16"/>
  <c r="IDY97" i="16"/>
  <c r="IDZ97" i="16"/>
  <c r="IEA97" i="16"/>
  <c r="IEB97" i="16"/>
  <c r="IEC97" i="16"/>
  <c r="IED97" i="16"/>
  <c r="IEE97" i="16"/>
  <c r="IEF97" i="16"/>
  <c r="IEG97" i="16"/>
  <c r="IEH97" i="16"/>
  <c r="IEI97" i="16"/>
  <c r="IEJ97" i="16"/>
  <c r="IEK97" i="16"/>
  <c r="IEL97" i="16"/>
  <c r="IEM97" i="16"/>
  <c r="IEN97" i="16"/>
  <c r="IEO97" i="16"/>
  <c r="IEP97" i="16"/>
  <c r="IEQ97" i="16"/>
  <c r="IER97" i="16"/>
  <c r="IES97" i="16"/>
  <c r="IET97" i="16"/>
  <c r="IEU97" i="16"/>
  <c r="IEV97" i="16"/>
  <c r="IEW97" i="16"/>
  <c r="IEX97" i="16"/>
  <c r="IEY97" i="16"/>
  <c r="IEZ97" i="16"/>
  <c r="IFA97" i="16"/>
  <c r="IFB97" i="16"/>
  <c r="IFC97" i="16"/>
  <c r="IFD97" i="16"/>
  <c r="IFE97" i="16"/>
  <c r="IFF97" i="16"/>
  <c r="IFG97" i="16"/>
  <c r="IFH97" i="16"/>
  <c r="IFI97" i="16"/>
  <c r="IFJ97" i="16"/>
  <c r="IFK97" i="16"/>
  <c r="IFL97" i="16"/>
  <c r="IFM97" i="16"/>
  <c r="IFN97" i="16"/>
  <c r="IFO97" i="16"/>
  <c r="IFP97" i="16"/>
  <c r="IFQ97" i="16"/>
  <c r="IFR97" i="16"/>
  <c r="IFS97" i="16"/>
  <c r="IFT97" i="16"/>
  <c r="IFU97" i="16"/>
  <c r="IFV97" i="16"/>
  <c r="IFW97" i="16"/>
  <c r="IFX97" i="16"/>
  <c r="IFY97" i="16"/>
  <c r="IFZ97" i="16"/>
  <c r="IGA97" i="16"/>
  <c r="IGB97" i="16"/>
  <c r="IGC97" i="16"/>
  <c r="IGD97" i="16"/>
  <c r="IGE97" i="16"/>
  <c r="IGF97" i="16"/>
  <c r="IGG97" i="16"/>
  <c r="IGH97" i="16"/>
  <c r="IGI97" i="16"/>
  <c r="IGJ97" i="16"/>
  <c r="IGK97" i="16"/>
  <c r="IGL97" i="16"/>
  <c r="IGM97" i="16"/>
  <c r="IGN97" i="16"/>
  <c r="IGO97" i="16"/>
  <c r="IGP97" i="16"/>
  <c r="IGQ97" i="16"/>
  <c r="IGR97" i="16"/>
  <c r="IGS97" i="16"/>
  <c r="IGT97" i="16"/>
  <c r="IGU97" i="16"/>
  <c r="IGV97" i="16"/>
  <c r="IGW97" i="16"/>
  <c r="IGX97" i="16"/>
  <c r="IGY97" i="16"/>
  <c r="IGZ97" i="16"/>
  <c r="IHA97" i="16"/>
  <c r="IHB97" i="16"/>
  <c r="IHC97" i="16"/>
  <c r="IHD97" i="16"/>
  <c r="IHE97" i="16"/>
  <c r="IHF97" i="16"/>
  <c r="IHG97" i="16"/>
  <c r="IHH97" i="16"/>
  <c r="IHI97" i="16"/>
  <c r="IHJ97" i="16"/>
  <c r="IHK97" i="16"/>
  <c r="IHL97" i="16"/>
  <c r="IHM97" i="16"/>
  <c r="IHN97" i="16"/>
  <c r="IHO97" i="16"/>
  <c r="IHP97" i="16"/>
  <c r="IHQ97" i="16"/>
  <c r="IHR97" i="16"/>
  <c r="IHS97" i="16"/>
  <c r="IHT97" i="16"/>
  <c r="IHU97" i="16"/>
  <c r="IHV97" i="16"/>
  <c r="IHW97" i="16"/>
  <c r="IHX97" i="16"/>
  <c r="IHY97" i="16"/>
  <c r="IHZ97" i="16"/>
  <c r="IIA97" i="16"/>
  <c r="IIB97" i="16"/>
  <c r="IIC97" i="16"/>
  <c r="IID97" i="16"/>
  <c r="IIE97" i="16"/>
  <c r="IIF97" i="16"/>
  <c r="IIG97" i="16"/>
  <c r="IIH97" i="16"/>
  <c r="III97" i="16"/>
  <c r="IIJ97" i="16"/>
  <c r="IIK97" i="16"/>
  <c r="IIL97" i="16"/>
  <c r="IIM97" i="16"/>
  <c r="IIN97" i="16"/>
  <c r="IIO97" i="16"/>
  <c r="IIP97" i="16"/>
  <c r="IIQ97" i="16"/>
  <c r="IIR97" i="16"/>
  <c r="IIS97" i="16"/>
  <c r="IIT97" i="16"/>
  <c r="IIU97" i="16"/>
  <c r="IIV97" i="16"/>
  <c r="IIW97" i="16"/>
  <c r="IIX97" i="16"/>
  <c r="IIY97" i="16"/>
  <c r="IIZ97" i="16"/>
  <c r="IJA97" i="16"/>
  <c r="IJB97" i="16"/>
  <c r="IJC97" i="16"/>
  <c r="IJD97" i="16"/>
  <c r="IJE97" i="16"/>
  <c r="IJF97" i="16"/>
  <c r="IJG97" i="16"/>
  <c r="IJH97" i="16"/>
  <c r="IJI97" i="16"/>
  <c r="IJJ97" i="16"/>
  <c r="IJK97" i="16"/>
  <c r="IJL97" i="16"/>
  <c r="IJM97" i="16"/>
  <c r="IJN97" i="16"/>
  <c r="IJO97" i="16"/>
  <c r="IJP97" i="16"/>
  <c r="IJQ97" i="16"/>
  <c r="IJR97" i="16"/>
  <c r="IJS97" i="16"/>
  <c r="IJT97" i="16"/>
  <c r="IJU97" i="16"/>
  <c r="IJV97" i="16"/>
  <c r="IJW97" i="16"/>
  <c r="IJX97" i="16"/>
  <c r="IJY97" i="16"/>
  <c r="IJZ97" i="16"/>
  <c r="IKA97" i="16"/>
  <c r="IKB97" i="16"/>
  <c r="IKC97" i="16"/>
  <c r="IKD97" i="16"/>
  <c r="IKE97" i="16"/>
  <c r="IKF97" i="16"/>
  <c r="IKG97" i="16"/>
  <c r="IKH97" i="16"/>
  <c r="IKI97" i="16"/>
  <c r="IKJ97" i="16"/>
  <c r="IKK97" i="16"/>
  <c r="IKL97" i="16"/>
  <c r="IKM97" i="16"/>
  <c r="IKN97" i="16"/>
  <c r="IKO97" i="16"/>
  <c r="IKP97" i="16"/>
  <c r="IKQ97" i="16"/>
  <c r="IKR97" i="16"/>
  <c r="IKS97" i="16"/>
  <c r="IKT97" i="16"/>
  <c r="IKU97" i="16"/>
  <c r="IKV97" i="16"/>
  <c r="IKW97" i="16"/>
  <c r="IKX97" i="16"/>
  <c r="IKY97" i="16"/>
  <c r="IKZ97" i="16"/>
  <c r="ILA97" i="16"/>
  <c r="ILB97" i="16"/>
  <c r="ILC97" i="16"/>
  <c r="ILD97" i="16"/>
  <c r="ILE97" i="16"/>
  <c r="ILF97" i="16"/>
  <c r="ILG97" i="16"/>
  <c r="ILH97" i="16"/>
  <c r="ILI97" i="16"/>
  <c r="ILJ97" i="16"/>
  <c r="ILK97" i="16"/>
  <c r="ILL97" i="16"/>
  <c r="ILM97" i="16"/>
  <c r="ILN97" i="16"/>
  <c r="ILO97" i="16"/>
  <c r="ILP97" i="16"/>
  <c r="ILQ97" i="16"/>
  <c r="ILR97" i="16"/>
  <c r="ILS97" i="16"/>
  <c r="ILT97" i="16"/>
  <c r="ILU97" i="16"/>
  <c r="ILV97" i="16"/>
  <c r="ILW97" i="16"/>
  <c r="ILX97" i="16"/>
  <c r="ILY97" i="16"/>
  <c r="ILZ97" i="16"/>
  <c r="IMA97" i="16"/>
  <c r="IMB97" i="16"/>
  <c r="IMC97" i="16"/>
  <c r="IMD97" i="16"/>
  <c r="IME97" i="16"/>
  <c r="IMF97" i="16"/>
  <c r="IMG97" i="16"/>
  <c r="IMH97" i="16"/>
  <c r="IMI97" i="16"/>
  <c r="IMJ97" i="16"/>
  <c r="IMK97" i="16"/>
  <c r="IML97" i="16"/>
  <c r="IMM97" i="16"/>
  <c r="IMN97" i="16"/>
  <c r="IMO97" i="16"/>
  <c r="IMP97" i="16"/>
  <c r="IMQ97" i="16"/>
  <c r="IMR97" i="16"/>
  <c r="IMS97" i="16"/>
  <c r="IMT97" i="16"/>
  <c r="IMU97" i="16"/>
  <c r="IMV97" i="16"/>
  <c r="IMW97" i="16"/>
  <c r="IMX97" i="16"/>
  <c r="IMY97" i="16"/>
  <c r="IMZ97" i="16"/>
  <c r="INA97" i="16"/>
  <c r="INB97" i="16"/>
  <c r="INC97" i="16"/>
  <c r="IND97" i="16"/>
  <c r="INE97" i="16"/>
  <c r="INF97" i="16"/>
  <c r="ING97" i="16"/>
  <c r="INH97" i="16"/>
  <c r="INI97" i="16"/>
  <c r="INJ97" i="16"/>
  <c r="INK97" i="16"/>
  <c r="INL97" i="16"/>
  <c r="INM97" i="16"/>
  <c r="INN97" i="16"/>
  <c r="INO97" i="16"/>
  <c r="INP97" i="16"/>
  <c r="INQ97" i="16"/>
  <c r="INR97" i="16"/>
  <c r="INS97" i="16"/>
  <c r="INT97" i="16"/>
  <c r="INU97" i="16"/>
  <c r="INV97" i="16"/>
  <c r="INW97" i="16"/>
  <c r="INX97" i="16"/>
  <c r="INY97" i="16"/>
  <c r="INZ97" i="16"/>
  <c r="IOA97" i="16"/>
  <c r="IOB97" i="16"/>
  <c r="IOC97" i="16"/>
  <c r="IOD97" i="16"/>
  <c r="IOE97" i="16"/>
  <c r="IOF97" i="16"/>
  <c r="IOG97" i="16"/>
  <c r="IOH97" i="16"/>
  <c r="IOI97" i="16"/>
  <c r="IOJ97" i="16"/>
  <c r="IOK97" i="16"/>
  <c r="IOL97" i="16"/>
  <c r="IOM97" i="16"/>
  <c r="ION97" i="16"/>
  <c r="IOO97" i="16"/>
  <c r="IOP97" i="16"/>
  <c r="IOQ97" i="16"/>
  <c r="IOR97" i="16"/>
  <c r="IOS97" i="16"/>
  <c r="IOT97" i="16"/>
  <c r="IOU97" i="16"/>
  <c r="IOV97" i="16"/>
  <c r="IOW97" i="16"/>
  <c r="IOX97" i="16"/>
  <c r="IOY97" i="16"/>
  <c r="IOZ97" i="16"/>
  <c r="IPA97" i="16"/>
  <c r="IPB97" i="16"/>
  <c r="IPC97" i="16"/>
  <c r="IPD97" i="16"/>
  <c r="IPE97" i="16"/>
  <c r="IPF97" i="16"/>
  <c r="IPG97" i="16"/>
  <c r="IPH97" i="16"/>
  <c r="IPI97" i="16"/>
  <c r="IPJ97" i="16"/>
  <c r="IPK97" i="16"/>
  <c r="IPL97" i="16"/>
  <c r="IPM97" i="16"/>
  <c r="IPN97" i="16"/>
  <c r="IPO97" i="16"/>
  <c r="IPP97" i="16"/>
  <c r="IPQ97" i="16"/>
  <c r="IPR97" i="16"/>
  <c r="IPS97" i="16"/>
  <c r="IPT97" i="16"/>
  <c r="IPU97" i="16"/>
  <c r="IPV97" i="16"/>
  <c r="IPW97" i="16"/>
  <c r="IPX97" i="16"/>
  <c r="IPY97" i="16"/>
  <c r="IPZ97" i="16"/>
  <c r="IQA97" i="16"/>
  <c r="IQB97" i="16"/>
  <c r="IQC97" i="16"/>
  <c r="IQD97" i="16"/>
  <c r="IQE97" i="16"/>
  <c r="IQF97" i="16"/>
  <c r="IQG97" i="16"/>
  <c r="IQH97" i="16"/>
  <c r="IQI97" i="16"/>
  <c r="IQJ97" i="16"/>
  <c r="IQK97" i="16"/>
  <c r="IQL97" i="16"/>
  <c r="IQM97" i="16"/>
  <c r="IQN97" i="16"/>
  <c r="IQO97" i="16"/>
  <c r="IQP97" i="16"/>
  <c r="IQQ97" i="16"/>
  <c r="IQR97" i="16"/>
  <c r="IQS97" i="16"/>
  <c r="IQT97" i="16"/>
  <c r="IQU97" i="16"/>
  <c r="IQV97" i="16"/>
  <c r="IQW97" i="16"/>
  <c r="IQX97" i="16"/>
  <c r="IQY97" i="16"/>
  <c r="IQZ97" i="16"/>
  <c r="IRA97" i="16"/>
  <c r="IRB97" i="16"/>
  <c r="IRC97" i="16"/>
  <c r="IRD97" i="16"/>
  <c r="IRE97" i="16"/>
  <c r="IRF97" i="16"/>
  <c r="IRG97" i="16"/>
  <c r="IRH97" i="16"/>
  <c r="IRI97" i="16"/>
  <c r="IRJ97" i="16"/>
  <c r="IRK97" i="16"/>
  <c r="IRL97" i="16"/>
  <c r="IRM97" i="16"/>
  <c r="IRN97" i="16"/>
  <c r="IRO97" i="16"/>
  <c r="IRP97" i="16"/>
  <c r="IRQ97" i="16"/>
  <c r="IRR97" i="16"/>
  <c r="IRS97" i="16"/>
  <c r="IRT97" i="16"/>
  <c r="IRU97" i="16"/>
  <c r="IRV97" i="16"/>
  <c r="IRW97" i="16"/>
  <c r="IRX97" i="16"/>
  <c r="IRY97" i="16"/>
  <c r="IRZ97" i="16"/>
  <c r="ISA97" i="16"/>
  <c r="ISB97" i="16"/>
  <c r="ISC97" i="16"/>
  <c r="ISD97" i="16"/>
  <c r="ISE97" i="16"/>
  <c r="ISF97" i="16"/>
  <c r="ISG97" i="16"/>
  <c r="ISH97" i="16"/>
  <c r="ISI97" i="16"/>
  <c r="ISJ97" i="16"/>
  <c r="ISK97" i="16"/>
  <c r="ISL97" i="16"/>
  <c r="ISM97" i="16"/>
  <c r="ISN97" i="16"/>
  <c r="ISO97" i="16"/>
  <c r="ISP97" i="16"/>
  <c r="ISQ97" i="16"/>
  <c r="ISR97" i="16"/>
  <c r="ISS97" i="16"/>
  <c r="IST97" i="16"/>
  <c r="ISU97" i="16"/>
  <c r="ISV97" i="16"/>
  <c r="ISW97" i="16"/>
  <c r="ISX97" i="16"/>
  <c r="ISY97" i="16"/>
  <c r="ISZ97" i="16"/>
  <c r="ITA97" i="16"/>
  <c r="ITB97" i="16"/>
  <c r="ITC97" i="16"/>
  <c r="ITD97" i="16"/>
  <c r="ITE97" i="16"/>
  <c r="ITF97" i="16"/>
  <c r="ITG97" i="16"/>
  <c r="ITH97" i="16"/>
  <c r="ITI97" i="16"/>
  <c r="ITJ97" i="16"/>
  <c r="ITK97" i="16"/>
  <c r="ITL97" i="16"/>
  <c r="ITM97" i="16"/>
  <c r="ITN97" i="16"/>
  <c r="ITO97" i="16"/>
  <c r="ITP97" i="16"/>
  <c r="ITQ97" i="16"/>
  <c r="ITR97" i="16"/>
  <c r="ITS97" i="16"/>
  <c r="ITT97" i="16"/>
  <c r="ITU97" i="16"/>
  <c r="ITV97" i="16"/>
  <c r="ITW97" i="16"/>
  <c r="ITX97" i="16"/>
  <c r="ITY97" i="16"/>
  <c r="ITZ97" i="16"/>
  <c r="IUA97" i="16"/>
  <c r="IUB97" i="16"/>
  <c r="IUC97" i="16"/>
  <c r="IUD97" i="16"/>
  <c r="IUE97" i="16"/>
  <c r="IUF97" i="16"/>
  <c r="IUG97" i="16"/>
  <c r="IUH97" i="16"/>
  <c r="IUI97" i="16"/>
  <c r="IUJ97" i="16"/>
  <c r="IUK97" i="16"/>
  <c r="IUL97" i="16"/>
  <c r="IUM97" i="16"/>
  <c r="IUN97" i="16"/>
  <c r="IUO97" i="16"/>
  <c r="IUP97" i="16"/>
  <c r="IUQ97" i="16"/>
  <c r="IUR97" i="16"/>
  <c r="IUS97" i="16"/>
  <c r="IUT97" i="16"/>
  <c r="IUU97" i="16"/>
  <c r="IUV97" i="16"/>
  <c r="IUW97" i="16"/>
  <c r="IUX97" i="16"/>
  <c r="IUY97" i="16"/>
  <c r="IUZ97" i="16"/>
  <c r="IVA97" i="16"/>
  <c r="IVB97" i="16"/>
  <c r="IVC97" i="16"/>
  <c r="IVD97" i="16"/>
  <c r="IVE97" i="16"/>
  <c r="IVF97" i="16"/>
  <c r="IVG97" i="16"/>
  <c r="IVH97" i="16"/>
  <c r="IVI97" i="16"/>
  <c r="IVJ97" i="16"/>
  <c r="IVK97" i="16"/>
  <c r="IVL97" i="16"/>
  <c r="IVM97" i="16"/>
  <c r="IVN97" i="16"/>
  <c r="IVO97" i="16"/>
  <c r="IVP97" i="16"/>
  <c r="IVQ97" i="16"/>
  <c r="IVR97" i="16"/>
  <c r="IVS97" i="16"/>
  <c r="IVT97" i="16"/>
  <c r="IVU97" i="16"/>
  <c r="IVV97" i="16"/>
  <c r="IVW97" i="16"/>
  <c r="IVX97" i="16"/>
  <c r="IVY97" i="16"/>
  <c r="IVZ97" i="16"/>
  <c r="IWA97" i="16"/>
  <c r="IWB97" i="16"/>
  <c r="IWC97" i="16"/>
  <c r="IWD97" i="16"/>
  <c r="IWE97" i="16"/>
  <c r="IWF97" i="16"/>
  <c r="IWG97" i="16"/>
  <c r="IWH97" i="16"/>
  <c r="IWI97" i="16"/>
  <c r="IWJ97" i="16"/>
  <c r="IWK97" i="16"/>
  <c r="IWL97" i="16"/>
  <c r="IWM97" i="16"/>
  <c r="IWN97" i="16"/>
  <c r="IWO97" i="16"/>
  <c r="IWP97" i="16"/>
  <c r="IWQ97" i="16"/>
  <c r="IWR97" i="16"/>
  <c r="IWS97" i="16"/>
  <c r="IWT97" i="16"/>
  <c r="IWU97" i="16"/>
  <c r="IWV97" i="16"/>
  <c r="IWW97" i="16"/>
  <c r="IWX97" i="16"/>
  <c r="IWY97" i="16"/>
  <c r="IWZ97" i="16"/>
  <c r="IXA97" i="16"/>
  <c r="IXB97" i="16"/>
  <c r="IXC97" i="16"/>
  <c r="IXD97" i="16"/>
  <c r="IXE97" i="16"/>
  <c r="IXF97" i="16"/>
  <c r="IXG97" i="16"/>
  <c r="IXH97" i="16"/>
  <c r="IXI97" i="16"/>
  <c r="IXJ97" i="16"/>
  <c r="IXK97" i="16"/>
  <c r="IXL97" i="16"/>
  <c r="IXM97" i="16"/>
  <c r="IXN97" i="16"/>
  <c r="IXO97" i="16"/>
  <c r="IXP97" i="16"/>
  <c r="IXQ97" i="16"/>
  <c r="IXR97" i="16"/>
  <c r="IXS97" i="16"/>
  <c r="IXT97" i="16"/>
  <c r="IXU97" i="16"/>
  <c r="IXV97" i="16"/>
  <c r="IXW97" i="16"/>
  <c r="IXX97" i="16"/>
  <c r="IXY97" i="16"/>
  <c r="IXZ97" i="16"/>
  <c r="IYA97" i="16"/>
  <c r="IYB97" i="16"/>
  <c r="IYC97" i="16"/>
  <c r="IYD97" i="16"/>
  <c r="IYE97" i="16"/>
  <c r="IYF97" i="16"/>
  <c r="IYG97" i="16"/>
  <c r="IYH97" i="16"/>
  <c r="IYI97" i="16"/>
  <c r="IYJ97" i="16"/>
  <c r="IYK97" i="16"/>
  <c r="IYL97" i="16"/>
  <c r="IYM97" i="16"/>
  <c r="IYN97" i="16"/>
  <c r="IYO97" i="16"/>
  <c r="IYP97" i="16"/>
  <c r="IYQ97" i="16"/>
  <c r="IYR97" i="16"/>
  <c r="IYS97" i="16"/>
  <c r="IYT97" i="16"/>
  <c r="IYU97" i="16"/>
  <c r="IYV97" i="16"/>
  <c r="IYW97" i="16"/>
  <c r="IYX97" i="16"/>
  <c r="IYY97" i="16"/>
  <c r="IYZ97" i="16"/>
  <c r="IZA97" i="16"/>
  <c r="IZB97" i="16"/>
  <c r="IZC97" i="16"/>
  <c r="IZD97" i="16"/>
  <c r="IZE97" i="16"/>
  <c r="IZF97" i="16"/>
  <c r="IZG97" i="16"/>
  <c r="IZH97" i="16"/>
  <c r="IZI97" i="16"/>
  <c r="IZJ97" i="16"/>
  <c r="IZK97" i="16"/>
  <c r="IZL97" i="16"/>
  <c r="IZM97" i="16"/>
  <c r="IZN97" i="16"/>
  <c r="IZO97" i="16"/>
  <c r="IZP97" i="16"/>
  <c r="IZQ97" i="16"/>
  <c r="IZR97" i="16"/>
  <c r="IZS97" i="16"/>
  <c r="IZT97" i="16"/>
  <c r="IZU97" i="16"/>
  <c r="IZV97" i="16"/>
  <c r="IZW97" i="16"/>
  <c r="IZX97" i="16"/>
  <c r="IZY97" i="16"/>
  <c r="IZZ97" i="16"/>
  <c r="JAA97" i="16"/>
  <c r="JAB97" i="16"/>
  <c r="JAC97" i="16"/>
  <c r="JAD97" i="16"/>
  <c r="JAE97" i="16"/>
  <c r="JAF97" i="16"/>
  <c r="JAG97" i="16"/>
  <c r="JAH97" i="16"/>
  <c r="JAI97" i="16"/>
  <c r="JAJ97" i="16"/>
  <c r="JAK97" i="16"/>
  <c r="JAL97" i="16"/>
  <c r="JAM97" i="16"/>
  <c r="JAN97" i="16"/>
  <c r="JAO97" i="16"/>
  <c r="JAP97" i="16"/>
  <c r="JAQ97" i="16"/>
  <c r="JAR97" i="16"/>
  <c r="JAS97" i="16"/>
  <c r="JAT97" i="16"/>
  <c r="JAU97" i="16"/>
  <c r="JAV97" i="16"/>
  <c r="JAW97" i="16"/>
  <c r="JAX97" i="16"/>
  <c r="JAY97" i="16"/>
  <c r="JAZ97" i="16"/>
  <c r="JBA97" i="16"/>
  <c r="JBB97" i="16"/>
  <c r="JBC97" i="16"/>
  <c r="JBD97" i="16"/>
  <c r="JBE97" i="16"/>
  <c r="JBF97" i="16"/>
  <c r="JBG97" i="16"/>
  <c r="JBH97" i="16"/>
  <c r="JBI97" i="16"/>
  <c r="JBJ97" i="16"/>
  <c r="JBK97" i="16"/>
  <c r="JBL97" i="16"/>
  <c r="JBM97" i="16"/>
  <c r="JBN97" i="16"/>
  <c r="JBO97" i="16"/>
  <c r="JBP97" i="16"/>
  <c r="JBQ97" i="16"/>
  <c r="JBR97" i="16"/>
  <c r="JBS97" i="16"/>
  <c r="JBT97" i="16"/>
  <c r="JBU97" i="16"/>
  <c r="JBV97" i="16"/>
  <c r="JBW97" i="16"/>
  <c r="JBX97" i="16"/>
  <c r="JBY97" i="16"/>
  <c r="JBZ97" i="16"/>
  <c r="JCA97" i="16"/>
  <c r="JCB97" i="16"/>
  <c r="JCC97" i="16"/>
  <c r="JCD97" i="16"/>
  <c r="JCE97" i="16"/>
  <c r="JCF97" i="16"/>
  <c r="JCG97" i="16"/>
  <c r="JCH97" i="16"/>
  <c r="JCI97" i="16"/>
  <c r="JCJ97" i="16"/>
  <c r="JCK97" i="16"/>
  <c r="JCL97" i="16"/>
  <c r="JCM97" i="16"/>
  <c r="JCN97" i="16"/>
  <c r="JCO97" i="16"/>
  <c r="JCP97" i="16"/>
  <c r="JCQ97" i="16"/>
  <c r="JCR97" i="16"/>
  <c r="JCS97" i="16"/>
  <c r="JCT97" i="16"/>
  <c r="JCU97" i="16"/>
  <c r="JCV97" i="16"/>
  <c r="JCW97" i="16"/>
  <c r="JCX97" i="16"/>
  <c r="JCY97" i="16"/>
  <c r="JCZ97" i="16"/>
  <c r="JDA97" i="16"/>
  <c r="JDB97" i="16"/>
  <c r="JDC97" i="16"/>
  <c r="JDD97" i="16"/>
  <c r="JDE97" i="16"/>
  <c r="JDF97" i="16"/>
  <c r="JDG97" i="16"/>
  <c r="JDH97" i="16"/>
  <c r="JDI97" i="16"/>
  <c r="JDJ97" i="16"/>
  <c r="JDK97" i="16"/>
  <c r="JDL97" i="16"/>
  <c r="JDM97" i="16"/>
  <c r="JDN97" i="16"/>
  <c r="JDO97" i="16"/>
  <c r="JDP97" i="16"/>
  <c r="JDQ97" i="16"/>
  <c r="JDR97" i="16"/>
  <c r="JDS97" i="16"/>
  <c r="JDT97" i="16"/>
  <c r="JDU97" i="16"/>
  <c r="JDV97" i="16"/>
  <c r="JDW97" i="16"/>
  <c r="JDX97" i="16"/>
  <c r="JDY97" i="16"/>
  <c r="JDZ97" i="16"/>
  <c r="JEA97" i="16"/>
  <c r="JEB97" i="16"/>
  <c r="JEC97" i="16"/>
  <c r="JED97" i="16"/>
  <c r="JEE97" i="16"/>
  <c r="JEF97" i="16"/>
  <c r="JEG97" i="16"/>
  <c r="JEH97" i="16"/>
  <c r="JEI97" i="16"/>
  <c r="JEJ97" i="16"/>
  <c r="JEK97" i="16"/>
  <c r="JEL97" i="16"/>
  <c r="JEM97" i="16"/>
  <c r="JEN97" i="16"/>
  <c r="JEO97" i="16"/>
  <c r="JEP97" i="16"/>
  <c r="JEQ97" i="16"/>
  <c r="JER97" i="16"/>
  <c r="JES97" i="16"/>
  <c r="JET97" i="16"/>
  <c r="JEU97" i="16"/>
  <c r="JEV97" i="16"/>
  <c r="JEW97" i="16"/>
  <c r="JEX97" i="16"/>
  <c r="JEY97" i="16"/>
  <c r="JEZ97" i="16"/>
  <c r="JFA97" i="16"/>
  <c r="JFB97" i="16"/>
  <c r="JFC97" i="16"/>
  <c r="JFD97" i="16"/>
  <c r="JFE97" i="16"/>
  <c r="JFF97" i="16"/>
  <c r="JFG97" i="16"/>
  <c r="JFH97" i="16"/>
  <c r="JFI97" i="16"/>
  <c r="JFJ97" i="16"/>
  <c r="JFK97" i="16"/>
  <c r="JFL97" i="16"/>
  <c r="JFM97" i="16"/>
  <c r="JFN97" i="16"/>
  <c r="JFO97" i="16"/>
  <c r="JFP97" i="16"/>
  <c r="JFQ97" i="16"/>
  <c r="JFR97" i="16"/>
  <c r="JFS97" i="16"/>
  <c r="JFT97" i="16"/>
  <c r="JFU97" i="16"/>
  <c r="JFV97" i="16"/>
  <c r="JFW97" i="16"/>
  <c r="JFX97" i="16"/>
  <c r="JFY97" i="16"/>
  <c r="JFZ97" i="16"/>
  <c r="JGA97" i="16"/>
  <c r="JGB97" i="16"/>
  <c r="JGC97" i="16"/>
  <c r="JGD97" i="16"/>
  <c r="JGE97" i="16"/>
  <c r="JGF97" i="16"/>
  <c r="JGG97" i="16"/>
  <c r="JGH97" i="16"/>
  <c r="JGI97" i="16"/>
  <c r="JGJ97" i="16"/>
  <c r="JGK97" i="16"/>
  <c r="JGL97" i="16"/>
  <c r="JGM97" i="16"/>
  <c r="JGN97" i="16"/>
  <c r="JGO97" i="16"/>
  <c r="JGP97" i="16"/>
  <c r="JGQ97" i="16"/>
  <c r="JGR97" i="16"/>
  <c r="JGS97" i="16"/>
  <c r="JGT97" i="16"/>
  <c r="JGU97" i="16"/>
  <c r="JGV97" i="16"/>
  <c r="JGW97" i="16"/>
  <c r="JGX97" i="16"/>
  <c r="JGY97" i="16"/>
  <c r="JGZ97" i="16"/>
  <c r="JHA97" i="16"/>
  <c r="JHB97" i="16"/>
  <c r="JHC97" i="16"/>
  <c r="JHD97" i="16"/>
  <c r="JHE97" i="16"/>
  <c r="JHF97" i="16"/>
  <c r="JHG97" i="16"/>
  <c r="JHH97" i="16"/>
  <c r="JHI97" i="16"/>
  <c r="JHJ97" i="16"/>
  <c r="JHK97" i="16"/>
  <c r="JHL97" i="16"/>
  <c r="JHM97" i="16"/>
  <c r="JHN97" i="16"/>
  <c r="JHO97" i="16"/>
  <c r="JHP97" i="16"/>
  <c r="JHQ97" i="16"/>
  <c r="JHR97" i="16"/>
  <c r="JHS97" i="16"/>
  <c r="JHT97" i="16"/>
  <c r="JHU97" i="16"/>
  <c r="JHV97" i="16"/>
  <c r="JHW97" i="16"/>
  <c r="JHX97" i="16"/>
  <c r="JHY97" i="16"/>
  <c r="JHZ97" i="16"/>
  <c r="JIA97" i="16"/>
  <c r="JIB97" i="16"/>
  <c r="JIC97" i="16"/>
  <c r="JID97" i="16"/>
  <c r="JIE97" i="16"/>
  <c r="JIF97" i="16"/>
  <c r="JIG97" i="16"/>
  <c r="JIH97" i="16"/>
  <c r="JII97" i="16"/>
  <c r="JIJ97" i="16"/>
  <c r="JIK97" i="16"/>
  <c r="JIL97" i="16"/>
  <c r="JIM97" i="16"/>
  <c r="JIN97" i="16"/>
  <c r="JIO97" i="16"/>
  <c r="JIP97" i="16"/>
  <c r="JIQ97" i="16"/>
  <c r="JIR97" i="16"/>
  <c r="JIS97" i="16"/>
  <c r="JIT97" i="16"/>
  <c r="JIU97" i="16"/>
  <c r="JIV97" i="16"/>
  <c r="JIW97" i="16"/>
  <c r="JIX97" i="16"/>
  <c r="JIY97" i="16"/>
  <c r="JIZ97" i="16"/>
  <c r="JJA97" i="16"/>
  <c r="JJB97" i="16"/>
  <c r="JJC97" i="16"/>
  <c r="JJD97" i="16"/>
  <c r="JJE97" i="16"/>
  <c r="JJF97" i="16"/>
  <c r="JJG97" i="16"/>
  <c r="JJH97" i="16"/>
  <c r="JJI97" i="16"/>
  <c r="JJJ97" i="16"/>
  <c r="JJK97" i="16"/>
  <c r="JJL97" i="16"/>
  <c r="JJM97" i="16"/>
  <c r="JJN97" i="16"/>
  <c r="JJO97" i="16"/>
  <c r="JJP97" i="16"/>
  <c r="JJQ97" i="16"/>
  <c r="JJR97" i="16"/>
  <c r="JJS97" i="16"/>
  <c r="JJT97" i="16"/>
  <c r="JJU97" i="16"/>
  <c r="JJV97" i="16"/>
  <c r="JJW97" i="16"/>
  <c r="JJX97" i="16"/>
  <c r="JJY97" i="16"/>
  <c r="JJZ97" i="16"/>
  <c r="JKA97" i="16"/>
  <c r="JKB97" i="16"/>
  <c r="JKC97" i="16"/>
  <c r="JKD97" i="16"/>
  <c r="JKE97" i="16"/>
  <c r="JKF97" i="16"/>
  <c r="JKG97" i="16"/>
  <c r="JKH97" i="16"/>
  <c r="JKI97" i="16"/>
  <c r="JKJ97" i="16"/>
  <c r="JKK97" i="16"/>
  <c r="JKL97" i="16"/>
  <c r="JKM97" i="16"/>
  <c r="JKN97" i="16"/>
  <c r="JKO97" i="16"/>
  <c r="JKP97" i="16"/>
  <c r="JKQ97" i="16"/>
  <c r="JKR97" i="16"/>
  <c r="JKS97" i="16"/>
  <c r="JKT97" i="16"/>
  <c r="JKU97" i="16"/>
  <c r="JKV97" i="16"/>
  <c r="JKW97" i="16"/>
  <c r="JKX97" i="16"/>
  <c r="JKY97" i="16"/>
  <c r="JKZ97" i="16"/>
  <c r="JLA97" i="16"/>
  <c r="JLB97" i="16"/>
  <c r="JLC97" i="16"/>
  <c r="JLD97" i="16"/>
  <c r="JLE97" i="16"/>
  <c r="JLF97" i="16"/>
  <c r="JLG97" i="16"/>
  <c r="JLH97" i="16"/>
  <c r="JLI97" i="16"/>
  <c r="JLJ97" i="16"/>
  <c r="JLK97" i="16"/>
  <c r="JLL97" i="16"/>
  <c r="JLM97" i="16"/>
  <c r="JLN97" i="16"/>
  <c r="JLO97" i="16"/>
  <c r="JLP97" i="16"/>
  <c r="JLQ97" i="16"/>
  <c r="JLR97" i="16"/>
  <c r="JLS97" i="16"/>
  <c r="JLT97" i="16"/>
  <c r="JLU97" i="16"/>
  <c r="JLV97" i="16"/>
  <c r="JLW97" i="16"/>
  <c r="JLX97" i="16"/>
  <c r="JLY97" i="16"/>
  <c r="JLZ97" i="16"/>
  <c r="JMA97" i="16"/>
  <c r="JMB97" i="16"/>
  <c r="JMC97" i="16"/>
  <c r="JMD97" i="16"/>
  <c r="JME97" i="16"/>
  <c r="JMF97" i="16"/>
  <c r="JMG97" i="16"/>
  <c r="JMH97" i="16"/>
  <c r="JMI97" i="16"/>
  <c r="JMJ97" i="16"/>
  <c r="JMK97" i="16"/>
  <c r="JML97" i="16"/>
  <c r="JMM97" i="16"/>
  <c r="JMN97" i="16"/>
  <c r="JMO97" i="16"/>
  <c r="JMP97" i="16"/>
  <c r="JMQ97" i="16"/>
  <c r="JMR97" i="16"/>
  <c r="JMS97" i="16"/>
  <c r="JMT97" i="16"/>
  <c r="JMU97" i="16"/>
  <c r="JMV97" i="16"/>
  <c r="JMW97" i="16"/>
  <c r="JMX97" i="16"/>
  <c r="JMY97" i="16"/>
  <c r="JMZ97" i="16"/>
  <c r="JNA97" i="16"/>
  <c r="JNB97" i="16"/>
  <c r="JNC97" i="16"/>
  <c r="JND97" i="16"/>
  <c r="JNE97" i="16"/>
  <c r="JNF97" i="16"/>
  <c r="JNG97" i="16"/>
  <c r="JNH97" i="16"/>
  <c r="JNI97" i="16"/>
  <c r="JNJ97" i="16"/>
  <c r="JNK97" i="16"/>
  <c r="JNL97" i="16"/>
  <c r="JNM97" i="16"/>
  <c r="JNN97" i="16"/>
  <c r="JNO97" i="16"/>
  <c r="JNP97" i="16"/>
  <c r="JNQ97" i="16"/>
  <c r="JNR97" i="16"/>
  <c r="JNS97" i="16"/>
  <c r="JNT97" i="16"/>
  <c r="JNU97" i="16"/>
  <c r="JNV97" i="16"/>
  <c r="JNW97" i="16"/>
  <c r="JNX97" i="16"/>
  <c r="JNY97" i="16"/>
  <c r="JNZ97" i="16"/>
  <c r="JOA97" i="16"/>
  <c r="JOB97" i="16"/>
  <c r="JOC97" i="16"/>
  <c r="JOD97" i="16"/>
  <c r="JOE97" i="16"/>
  <c r="JOF97" i="16"/>
  <c r="JOG97" i="16"/>
  <c r="JOH97" i="16"/>
  <c r="JOI97" i="16"/>
  <c r="JOJ97" i="16"/>
  <c r="JOK97" i="16"/>
  <c r="JOL97" i="16"/>
  <c r="JOM97" i="16"/>
  <c r="JON97" i="16"/>
  <c r="JOO97" i="16"/>
  <c r="JOP97" i="16"/>
  <c r="JOQ97" i="16"/>
  <c r="JOR97" i="16"/>
  <c r="JOS97" i="16"/>
  <c r="JOT97" i="16"/>
  <c r="JOU97" i="16"/>
  <c r="JOV97" i="16"/>
  <c r="JOW97" i="16"/>
  <c r="JOX97" i="16"/>
  <c r="JOY97" i="16"/>
  <c r="JOZ97" i="16"/>
  <c r="JPA97" i="16"/>
  <c r="JPB97" i="16"/>
  <c r="JPC97" i="16"/>
  <c r="JPD97" i="16"/>
  <c r="JPE97" i="16"/>
  <c r="JPF97" i="16"/>
  <c r="JPG97" i="16"/>
  <c r="JPH97" i="16"/>
  <c r="JPI97" i="16"/>
  <c r="JPJ97" i="16"/>
  <c r="JPK97" i="16"/>
  <c r="JPL97" i="16"/>
  <c r="JPM97" i="16"/>
  <c r="JPN97" i="16"/>
  <c r="JPO97" i="16"/>
  <c r="JPP97" i="16"/>
  <c r="JPQ97" i="16"/>
  <c r="JPR97" i="16"/>
  <c r="JPS97" i="16"/>
  <c r="JPT97" i="16"/>
  <c r="JPU97" i="16"/>
  <c r="JPV97" i="16"/>
  <c r="JPW97" i="16"/>
  <c r="JPX97" i="16"/>
  <c r="JPY97" i="16"/>
  <c r="JPZ97" i="16"/>
  <c r="JQA97" i="16"/>
  <c r="JQB97" i="16"/>
  <c r="JQC97" i="16"/>
  <c r="JQD97" i="16"/>
  <c r="JQE97" i="16"/>
  <c r="JQF97" i="16"/>
  <c r="JQG97" i="16"/>
  <c r="JQH97" i="16"/>
  <c r="JQI97" i="16"/>
  <c r="JQJ97" i="16"/>
  <c r="JQK97" i="16"/>
  <c r="JQL97" i="16"/>
  <c r="JQM97" i="16"/>
  <c r="JQN97" i="16"/>
  <c r="JQO97" i="16"/>
  <c r="JQP97" i="16"/>
  <c r="JQQ97" i="16"/>
  <c r="JQR97" i="16"/>
  <c r="JQS97" i="16"/>
  <c r="JQT97" i="16"/>
  <c r="JQU97" i="16"/>
  <c r="JQV97" i="16"/>
  <c r="JQW97" i="16"/>
  <c r="JQX97" i="16"/>
  <c r="JQY97" i="16"/>
  <c r="JQZ97" i="16"/>
  <c r="JRA97" i="16"/>
  <c r="JRB97" i="16"/>
  <c r="JRC97" i="16"/>
  <c r="JRD97" i="16"/>
  <c r="JRE97" i="16"/>
  <c r="JRF97" i="16"/>
  <c r="JRG97" i="16"/>
  <c r="JRH97" i="16"/>
  <c r="JRI97" i="16"/>
  <c r="JRJ97" i="16"/>
  <c r="JRK97" i="16"/>
  <c r="JRL97" i="16"/>
  <c r="JRM97" i="16"/>
  <c r="JRN97" i="16"/>
  <c r="JRO97" i="16"/>
  <c r="JRP97" i="16"/>
  <c r="JRQ97" i="16"/>
  <c r="JRR97" i="16"/>
  <c r="JRS97" i="16"/>
  <c r="JRT97" i="16"/>
  <c r="JRU97" i="16"/>
  <c r="JRV97" i="16"/>
  <c r="JRW97" i="16"/>
  <c r="JRX97" i="16"/>
  <c r="JRY97" i="16"/>
  <c r="JRZ97" i="16"/>
  <c r="JSA97" i="16"/>
  <c r="JSB97" i="16"/>
  <c r="JSC97" i="16"/>
  <c r="JSD97" i="16"/>
  <c r="JSE97" i="16"/>
  <c r="JSF97" i="16"/>
  <c r="JSG97" i="16"/>
  <c r="JSH97" i="16"/>
  <c r="JSI97" i="16"/>
  <c r="JSJ97" i="16"/>
  <c r="JSK97" i="16"/>
  <c r="JSL97" i="16"/>
  <c r="JSM97" i="16"/>
  <c r="JSN97" i="16"/>
  <c r="JSO97" i="16"/>
  <c r="JSP97" i="16"/>
  <c r="JSQ97" i="16"/>
  <c r="JSR97" i="16"/>
  <c r="JSS97" i="16"/>
  <c r="JST97" i="16"/>
  <c r="JSU97" i="16"/>
  <c r="JSV97" i="16"/>
  <c r="JSW97" i="16"/>
  <c r="JSX97" i="16"/>
  <c r="JSY97" i="16"/>
  <c r="JSZ97" i="16"/>
  <c r="JTA97" i="16"/>
  <c r="JTB97" i="16"/>
  <c r="JTC97" i="16"/>
  <c r="JTD97" i="16"/>
  <c r="JTE97" i="16"/>
  <c r="JTF97" i="16"/>
  <c r="JTG97" i="16"/>
  <c r="JTH97" i="16"/>
  <c r="JTI97" i="16"/>
  <c r="JTJ97" i="16"/>
  <c r="JTK97" i="16"/>
  <c r="JTL97" i="16"/>
  <c r="JTM97" i="16"/>
  <c r="JTN97" i="16"/>
  <c r="JTO97" i="16"/>
  <c r="JTP97" i="16"/>
  <c r="JTQ97" i="16"/>
  <c r="JTR97" i="16"/>
  <c r="JTS97" i="16"/>
  <c r="JTT97" i="16"/>
  <c r="JTU97" i="16"/>
  <c r="JTV97" i="16"/>
  <c r="JTW97" i="16"/>
  <c r="JTX97" i="16"/>
  <c r="JTY97" i="16"/>
  <c r="JTZ97" i="16"/>
  <c r="JUA97" i="16"/>
  <c r="JUB97" i="16"/>
  <c r="JUC97" i="16"/>
  <c r="JUD97" i="16"/>
  <c r="JUE97" i="16"/>
  <c r="JUF97" i="16"/>
  <c r="JUG97" i="16"/>
  <c r="JUH97" i="16"/>
  <c r="JUI97" i="16"/>
  <c r="JUJ97" i="16"/>
  <c r="JUK97" i="16"/>
  <c r="JUL97" i="16"/>
  <c r="JUM97" i="16"/>
  <c r="JUN97" i="16"/>
  <c r="JUO97" i="16"/>
  <c r="JUP97" i="16"/>
  <c r="JUQ97" i="16"/>
  <c r="JUR97" i="16"/>
  <c r="JUS97" i="16"/>
  <c r="JUT97" i="16"/>
  <c r="JUU97" i="16"/>
  <c r="JUV97" i="16"/>
  <c r="JUW97" i="16"/>
  <c r="JUX97" i="16"/>
  <c r="JUY97" i="16"/>
  <c r="JUZ97" i="16"/>
  <c r="JVA97" i="16"/>
  <c r="JVB97" i="16"/>
  <c r="JVC97" i="16"/>
  <c r="JVD97" i="16"/>
  <c r="JVE97" i="16"/>
  <c r="JVF97" i="16"/>
  <c r="JVG97" i="16"/>
  <c r="JVH97" i="16"/>
  <c r="JVI97" i="16"/>
  <c r="JVJ97" i="16"/>
  <c r="JVK97" i="16"/>
  <c r="JVL97" i="16"/>
  <c r="JVM97" i="16"/>
  <c r="JVN97" i="16"/>
  <c r="JVO97" i="16"/>
  <c r="JVP97" i="16"/>
  <c r="JVQ97" i="16"/>
  <c r="JVR97" i="16"/>
  <c r="JVS97" i="16"/>
  <c r="JVT97" i="16"/>
  <c r="JVU97" i="16"/>
  <c r="JVV97" i="16"/>
  <c r="JVW97" i="16"/>
  <c r="JVX97" i="16"/>
  <c r="JVY97" i="16"/>
  <c r="JVZ97" i="16"/>
  <c r="JWA97" i="16"/>
  <c r="JWB97" i="16"/>
  <c r="JWC97" i="16"/>
  <c r="JWD97" i="16"/>
  <c r="JWE97" i="16"/>
  <c r="JWF97" i="16"/>
  <c r="JWG97" i="16"/>
  <c r="JWH97" i="16"/>
  <c r="JWI97" i="16"/>
  <c r="JWJ97" i="16"/>
  <c r="JWK97" i="16"/>
  <c r="JWL97" i="16"/>
  <c r="JWM97" i="16"/>
  <c r="JWN97" i="16"/>
  <c r="JWO97" i="16"/>
  <c r="JWP97" i="16"/>
  <c r="JWQ97" i="16"/>
  <c r="JWR97" i="16"/>
  <c r="JWS97" i="16"/>
  <c r="JWT97" i="16"/>
  <c r="JWU97" i="16"/>
  <c r="JWV97" i="16"/>
  <c r="JWW97" i="16"/>
  <c r="JWX97" i="16"/>
  <c r="JWY97" i="16"/>
  <c r="JWZ97" i="16"/>
  <c r="JXA97" i="16"/>
  <c r="JXB97" i="16"/>
  <c r="JXC97" i="16"/>
  <c r="JXD97" i="16"/>
  <c r="JXE97" i="16"/>
  <c r="JXF97" i="16"/>
  <c r="JXG97" i="16"/>
  <c r="JXH97" i="16"/>
  <c r="JXI97" i="16"/>
  <c r="JXJ97" i="16"/>
  <c r="JXK97" i="16"/>
  <c r="JXL97" i="16"/>
  <c r="JXM97" i="16"/>
  <c r="JXN97" i="16"/>
  <c r="JXO97" i="16"/>
  <c r="JXP97" i="16"/>
  <c r="JXQ97" i="16"/>
  <c r="JXR97" i="16"/>
  <c r="JXS97" i="16"/>
  <c r="JXT97" i="16"/>
  <c r="JXU97" i="16"/>
  <c r="JXV97" i="16"/>
  <c r="JXW97" i="16"/>
  <c r="JXX97" i="16"/>
  <c r="JXY97" i="16"/>
  <c r="JXZ97" i="16"/>
  <c r="JYA97" i="16"/>
  <c r="JYB97" i="16"/>
  <c r="JYC97" i="16"/>
  <c r="JYD97" i="16"/>
  <c r="JYE97" i="16"/>
  <c r="JYF97" i="16"/>
  <c r="JYG97" i="16"/>
  <c r="JYH97" i="16"/>
  <c r="JYI97" i="16"/>
  <c r="JYJ97" i="16"/>
  <c r="JYK97" i="16"/>
  <c r="JYL97" i="16"/>
  <c r="JYM97" i="16"/>
  <c r="JYN97" i="16"/>
  <c r="JYO97" i="16"/>
  <c r="JYP97" i="16"/>
  <c r="JYQ97" i="16"/>
  <c r="JYR97" i="16"/>
  <c r="JYS97" i="16"/>
  <c r="JYT97" i="16"/>
  <c r="JYU97" i="16"/>
  <c r="JYV97" i="16"/>
  <c r="JYW97" i="16"/>
  <c r="JYX97" i="16"/>
  <c r="JYY97" i="16"/>
  <c r="JYZ97" i="16"/>
  <c r="JZA97" i="16"/>
  <c r="JZB97" i="16"/>
  <c r="JZC97" i="16"/>
  <c r="JZD97" i="16"/>
  <c r="JZE97" i="16"/>
  <c r="JZF97" i="16"/>
  <c r="JZG97" i="16"/>
  <c r="JZH97" i="16"/>
  <c r="JZI97" i="16"/>
  <c r="JZJ97" i="16"/>
  <c r="JZK97" i="16"/>
  <c r="JZL97" i="16"/>
  <c r="JZM97" i="16"/>
  <c r="JZN97" i="16"/>
  <c r="JZO97" i="16"/>
  <c r="JZP97" i="16"/>
  <c r="JZQ97" i="16"/>
  <c r="JZR97" i="16"/>
  <c r="JZS97" i="16"/>
  <c r="JZT97" i="16"/>
  <c r="JZU97" i="16"/>
  <c r="JZV97" i="16"/>
  <c r="JZW97" i="16"/>
  <c r="JZX97" i="16"/>
  <c r="JZY97" i="16"/>
  <c r="JZZ97" i="16"/>
  <c r="KAA97" i="16"/>
  <c r="KAB97" i="16"/>
  <c r="KAC97" i="16"/>
  <c r="KAD97" i="16"/>
  <c r="KAE97" i="16"/>
  <c r="KAF97" i="16"/>
  <c r="KAG97" i="16"/>
  <c r="KAH97" i="16"/>
  <c r="KAI97" i="16"/>
  <c r="KAJ97" i="16"/>
  <c r="KAK97" i="16"/>
  <c r="KAL97" i="16"/>
  <c r="KAM97" i="16"/>
  <c r="KAN97" i="16"/>
  <c r="KAO97" i="16"/>
  <c r="KAP97" i="16"/>
  <c r="KAQ97" i="16"/>
  <c r="KAR97" i="16"/>
  <c r="KAS97" i="16"/>
  <c r="KAT97" i="16"/>
  <c r="KAU97" i="16"/>
  <c r="KAV97" i="16"/>
  <c r="KAW97" i="16"/>
  <c r="KAX97" i="16"/>
  <c r="KAY97" i="16"/>
  <c r="KAZ97" i="16"/>
  <c r="KBA97" i="16"/>
  <c r="KBB97" i="16"/>
  <c r="KBC97" i="16"/>
  <c r="KBD97" i="16"/>
  <c r="KBE97" i="16"/>
  <c r="KBF97" i="16"/>
  <c r="KBG97" i="16"/>
  <c r="KBH97" i="16"/>
  <c r="KBI97" i="16"/>
  <c r="KBJ97" i="16"/>
  <c r="KBK97" i="16"/>
  <c r="KBL97" i="16"/>
  <c r="KBM97" i="16"/>
  <c r="KBN97" i="16"/>
  <c r="KBO97" i="16"/>
  <c r="KBP97" i="16"/>
  <c r="KBQ97" i="16"/>
  <c r="KBR97" i="16"/>
  <c r="KBS97" i="16"/>
  <c r="KBT97" i="16"/>
  <c r="KBU97" i="16"/>
  <c r="KBV97" i="16"/>
  <c r="KBW97" i="16"/>
  <c r="KBX97" i="16"/>
  <c r="KBY97" i="16"/>
  <c r="KBZ97" i="16"/>
  <c r="KCA97" i="16"/>
  <c r="KCB97" i="16"/>
  <c r="KCC97" i="16"/>
  <c r="KCD97" i="16"/>
  <c r="KCE97" i="16"/>
  <c r="KCF97" i="16"/>
  <c r="KCG97" i="16"/>
  <c r="KCH97" i="16"/>
  <c r="KCI97" i="16"/>
  <c r="KCJ97" i="16"/>
  <c r="KCK97" i="16"/>
  <c r="KCL97" i="16"/>
  <c r="KCM97" i="16"/>
  <c r="KCN97" i="16"/>
  <c r="KCO97" i="16"/>
  <c r="KCP97" i="16"/>
  <c r="KCQ97" i="16"/>
  <c r="KCR97" i="16"/>
  <c r="KCS97" i="16"/>
  <c r="KCT97" i="16"/>
  <c r="KCU97" i="16"/>
  <c r="KCV97" i="16"/>
  <c r="KCW97" i="16"/>
  <c r="KCX97" i="16"/>
  <c r="KCY97" i="16"/>
  <c r="KCZ97" i="16"/>
  <c r="KDA97" i="16"/>
  <c r="KDB97" i="16"/>
  <c r="KDC97" i="16"/>
  <c r="KDD97" i="16"/>
  <c r="KDE97" i="16"/>
  <c r="KDF97" i="16"/>
  <c r="KDG97" i="16"/>
  <c r="KDH97" i="16"/>
  <c r="KDI97" i="16"/>
  <c r="KDJ97" i="16"/>
  <c r="KDK97" i="16"/>
  <c r="KDL97" i="16"/>
  <c r="KDM97" i="16"/>
  <c r="KDN97" i="16"/>
  <c r="KDO97" i="16"/>
  <c r="KDP97" i="16"/>
  <c r="KDQ97" i="16"/>
  <c r="KDR97" i="16"/>
  <c r="KDS97" i="16"/>
  <c r="KDT97" i="16"/>
  <c r="KDU97" i="16"/>
  <c r="KDV97" i="16"/>
  <c r="KDW97" i="16"/>
  <c r="KDX97" i="16"/>
  <c r="KDY97" i="16"/>
  <c r="KDZ97" i="16"/>
  <c r="KEA97" i="16"/>
  <c r="KEB97" i="16"/>
  <c r="KEC97" i="16"/>
  <c r="KED97" i="16"/>
  <c r="KEE97" i="16"/>
  <c r="KEF97" i="16"/>
  <c r="KEG97" i="16"/>
  <c r="KEH97" i="16"/>
  <c r="KEI97" i="16"/>
  <c r="KEJ97" i="16"/>
  <c r="KEK97" i="16"/>
  <c r="KEL97" i="16"/>
  <c r="KEM97" i="16"/>
  <c r="KEN97" i="16"/>
  <c r="KEO97" i="16"/>
  <c r="KEP97" i="16"/>
  <c r="KEQ97" i="16"/>
  <c r="KER97" i="16"/>
  <c r="KES97" i="16"/>
  <c r="KET97" i="16"/>
  <c r="KEU97" i="16"/>
  <c r="KEV97" i="16"/>
  <c r="KEW97" i="16"/>
  <c r="KEX97" i="16"/>
  <c r="KEY97" i="16"/>
  <c r="KEZ97" i="16"/>
  <c r="KFA97" i="16"/>
  <c r="KFB97" i="16"/>
  <c r="KFC97" i="16"/>
  <c r="KFD97" i="16"/>
  <c r="KFE97" i="16"/>
  <c r="KFF97" i="16"/>
  <c r="KFG97" i="16"/>
  <c r="KFH97" i="16"/>
  <c r="KFI97" i="16"/>
  <c r="KFJ97" i="16"/>
  <c r="KFK97" i="16"/>
  <c r="KFL97" i="16"/>
  <c r="KFM97" i="16"/>
  <c r="KFN97" i="16"/>
  <c r="KFO97" i="16"/>
  <c r="KFP97" i="16"/>
  <c r="KFQ97" i="16"/>
  <c r="KFR97" i="16"/>
  <c r="KFS97" i="16"/>
  <c r="KFT97" i="16"/>
  <c r="KFU97" i="16"/>
  <c r="KFV97" i="16"/>
  <c r="KFW97" i="16"/>
  <c r="KFX97" i="16"/>
  <c r="KFY97" i="16"/>
  <c r="KFZ97" i="16"/>
  <c r="KGA97" i="16"/>
  <c r="KGB97" i="16"/>
  <c r="KGC97" i="16"/>
  <c r="KGD97" i="16"/>
  <c r="KGE97" i="16"/>
  <c r="KGF97" i="16"/>
  <c r="KGG97" i="16"/>
  <c r="KGH97" i="16"/>
  <c r="KGI97" i="16"/>
  <c r="KGJ97" i="16"/>
  <c r="KGK97" i="16"/>
  <c r="KGL97" i="16"/>
  <c r="KGM97" i="16"/>
  <c r="KGN97" i="16"/>
  <c r="KGO97" i="16"/>
  <c r="KGP97" i="16"/>
  <c r="KGQ97" i="16"/>
  <c r="KGR97" i="16"/>
  <c r="KGS97" i="16"/>
  <c r="KGT97" i="16"/>
  <c r="KGU97" i="16"/>
  <c r="KGV97" i="16"/>
  <c r="KGW97" i="16"/>
  <c r="KGX97" i="16"/>
  <c r="KGY97" i="16"/>
  <c r="KGZ97" i="16"/>
  <c r="KHA97" i="16"/>
  <c r="KHB97" i="16"/>
  <c r="KHC97" i="16"/>
  <c r="KHD97" i="16"/>
  <c r="KHE97" i="16"/>
  <c r="KHF97" i="16"/>
  <c r="KHG97" i="16"/>
  <c r="KHH97" i="16"/>
  <c r="KHI97" i="16"/>
  <c r="KHJ97" i="16"/>
  <c r="KHK97" i="16"/>
  <c r="KHL97" i="16"/>
  <c r="KHM97" i="16"/>
  <c r="KHN97" i="16"/>
  <c r="KHO97" i="16"/>
  <c r="KHP97" i="16"/>
  <c r="KHQ97" i="16"/>
  <c r="KHR97" i="16"/>
  <c r="KHS97" i="16"/>
  <c r="KHT97" i="16"/>
  <c r="KHU97" i="16"/>
  <c r="KHV97" i="16"/>
  <c r="KHW97" i="16"/>
  <c r="KHX97" i="16"/>
  <c r="KHY97" i="16"/>
  <c r="KHZ97" i="16"/>
  <c r="KIA97" i="16"/>
  <c r="KIB97" i="16"/>
  <c r="KIC97" i="16"/>
  <c r="KID97" i="16"/>
  <c r="KIE97" i="16"/>
  <c r="KIF97" i="16"/>
  <c r="KIG97" i="16"/>
  <c r="KIH97" i="16"/>
  <c r="KII97" i="16"/>
  <c r="KIJ97" i="16"/>
  <c r="KIK97" i="16"/>
  <c r="KIL97" i="16"/>
  <c r="KIM97" i="16"/>
  <c r="KIN97" i="16"/>
  <c r="KIO97" i="16"/>
  <c r="KIP97" i="16"/>
  <c r="KIQ97" i="16"/>
  <c r="KIR97" i="16"/>
  <c r="KIS97" i="16"/>
  <c r="KIT97" i="16"/>
  <c r="KIU97" i="16"/>
  <c r="KIV97" i="16"/>
  <c r="KIW97" i="16"/>
  <c r="KIX97" i="16"/>
  <c r="KIY97" i="16"/>
  <c r="KIZ97" i="16"/>
  <c r="KJA97" i="16"/>
  <c r="KJB97" i="16"/>
  <c r="KJC97" i="16"/>
  <c r="KJD97" i="16"/>
  <c r="KJE97" i="16"/>
  <c r="KJF97" i="16"/>
  <c r="KJG97" i="16"/>
  <c r="KJH97" i="16"/>
  <c r="KJI97" i="16"/>
  <c r="KJJ97" i="16"/>
  <c r="KJK97" i="16"/>
  <c r="KJL97" i="16"/>
  <c r="KJM97" i="16"/>
  <c r="KJN97" i="16"/>
  <c r="KJO97" i="16"/>
  <c r="KJP97" i="16"/>
  <c r="KJQ97" i="16"/>
  <c r="KJR97" i="16"/>
  <c r="KJS97" i="16"/>
  <c r="KJT97" i="16"/>
  <c r="KJU97" i="16"/>
  <c r="KJV97" i="16"/>
  <c r="KJW97" i="16"/>
  <c r="KJX97" i="16"/>
  <c r="KJY97" i="16"/>
  <c r="KJZ97" i="16"/>
  <c r="KKA97" i="16"/>
  <c r="KKB97" i="16"/>
  <c r="KKC97" i="16"/>
  <c r="KKD97" i="16"/>
  <c r="KKE97" i="16"/>
  <c r="KKF97" i="16"/>
  <c r="KKG97" i="16"/>
  <c r="KKH97" i="16"/>
  <c r="KKI97" i="16"/>
  <c r="KKJ97" i="16"/>
  <c r="KKK97" i="16"/>
  <c r="KKL97" i="16"/>
  <c r="KKM97" i="16"/>
  <c r="KKN97" i="16"/>
  <c r="KKO97" i="16"/>
  <c r="KKP97" i="16"/>
  <c r="KKQ97" i="16"/>
  <c r="KKR97" i="16"/>
  <c r="KKS97" i="16"/>
  <c r="KKT97" i="16"/>
  <c r="KKU97" i="16"/>
  <c r="KKV97" i="16"/>
  <c r="KKW97" i="16"/>
  <c r="KKX97" i="16"/>
  <c r="KKY97" i="16"/>
  <c r="KKZ97" i="16"/>
  <c r="KLA97" i="16"/>
  <c r="KLB97" i="16"/>
  <c r="KLC97" i="16"/>
  <c r="KLD97" i="16"/>
  <c r="KLE97" i="16"/>
  <c r="KLF97" i="16"/>
  <c r="KLG97" i="16"/>
  <c r="KLH97" i="16"/>
  <c r="KLI97" i="16"/>
  <c r="KLJ97" i="16"/>
  <c r="KLK97" i="16"/>
  <c r="KLL97" i="16"/>
  <c r="KLM97" i="16"/>
  <c r="KLN97" i="16"/>
  <c r="KLO97" i="16"/>
  <c r="KLP97" i="16"/>
  <c r="KLQ97" i="16"/>
  <c r="KLR97" i="16"/>
  <c r="KLS97" i="16"/>
  <c r="KLT97" i="16"/>
  <c r="KLU97" i="16"/>
  <c r="KLV97" i="16"/>
  <c r="KLW97" i="16"/>
  <c r="KLX97" i="16"/>
  <c r="KLY97" i="16"/>
  <c r="KLZ97" i="16"/>
  <c r="KMA97" i="16"/>
  <c r="KMB97" i="16"/>
  <c r="KMC97" i="16"/>
  <c r="KMD97" i="16"/>
  <c r="KME97" i="16"/>
  <c r="KMF97" i="16"/>
  <c r="KMG97" i="16"/>
  <c r="KMH97" i="16"/>
  <c r="KMI97" i="16"/>
  <c r="KMJ97" i="16"/>
  <c r="KMK97" i="16"/>
  <c r="KML97" i="16"/>
  <c r="KMM97" i="16"/>
  <c r="KMN97" i="16"/>
  <c r="KMO97" i="16"/>
  <c r="KMP97" i="16"/>
  <c r="KMQ97" i="16"/>
  <c r="KMR97" i="16"/>
  <c r="KMS97" i="16"/>
  <c r="KMT97" i="16"/>
  <c r="KMU97" i="16"/>
  <c r="KMV97" i="16"/>
  <c r="KMW97" i="16"/>
  <c r="KMX97" i="16"/>
  <c r="KMY97" i="16"/>
  <c r="KMZ97" i="16"/>
  <c r="KNA97" i="16"/>
  <c r="KNB97" i="16"/>
  <c r="KNC97" i="16"/>
  <c r="KND97" i="16"/>
  <c r="KNE97" i="16"/>
  <c r="KNF97" i="16"/>
  <c r="KNG97" i="16"/>
  <c r="KNH97" i="16"/>
  <c r="KNI97" i="16"/>
  <c r="KNJ97" i="16"/>
  <c r="KNK97" i="16"/>
  <c r="KNL97" i="16"/>
  <c r="KNM97" i="16"/>
  <c r="KNN97" i="16"/>
  <c r="KNO97" i="16"/>
  <c r="KNP97" i="16"/>
  <c r="KNQ97" i="16"/>
  <c r="KNR97" i="16"/>
  <c r="KNS97" i="16"/>
  <c r="KNT97" i="16"/>
  <c r="KNU97" i="16"/>
  <c r="KNV97" i="16"/>
  <c r="KNW97" i="16"/>
  <c r="KNX97" i="16"/>
  <c r="KNY97" i="16"/>
  <c r="KNZ97" i="16"/>
  <c r="KOA97" i="16"/>
  <c r="KOB97" i="16"/>
  <c r="KOC97" i="16"/>
  <c r="KOD97" i="16"/>
  <c r="KOE97" i="16"/>
  <c r="KOF97" i="16"/>
  <c r="KOG97" i="16"/>
  <c r="KOH97" i="16"/>
  <c r="KOI97" i="16"/>
  <c r="KOJ97" i="16"/>
  <c r="KOK97" i="16"/>
  <c r="KOL97" i="16"/>
  <c r="KOM97" i="16"/>
  <c r="KON97" i="16"/>
  <c r="KOO97" i="16"/>
  <c r="KOP97" i="16"/>
  <c r="KOQ97" i="16"/>
  <c r="KOR97" i="16"/>
  <c r="KOS97" i="16"/>
  <c r="KOT97" i="16"/>
  <c r="KOU97" i="16"/>
  <c r="KOV97" i="16"/>
  <c r="KOW97" i="16"/>
  <c r="KOX97" i="16"/>
  <c r="KOY97" i="16"/>
  <c r="KOZ97" i="16"/>
  <c r="KPA97" i="16"/>
  <c r="KPB97" i="16"/>
  <c r="KPC97" i="16"/>
  <c r="KPD97" i="16"/>
  <c r="KPE97" i="16"/>
  <c r="KPF97" i="16"/>
  <c r="KPG97" i="16"/>
  <c r="KPH97" i="16"/>
  <c r="KPI97" i="16"/>
  <c r="KPJ97" i="16"/>
  <c r="KPK97" i="16"/>
  <c r="KPL97" i="16"/>
  <c r="KPM97" i="16"/>
  <c r="KPN97" i="16"/>
  <c r="KPO97" i="16"/>
  <c r="KPP97" i="16"/>
  <c r="KPQ97" i="16"/>
  <c r="KPR97" i="16"/>
  <c r="KPS97" i="16"/>
  <c r="KPT97" i="16"/>
  <c r="KPU97" i="16"/>
  <c r="KPV97" i="16"/>
  <c r="KPW97" i="16"/>
  <c r="KPX97" i="16"/>
  <c r="KPY97" i="16"/>
  <c r="KPZ97" i="16"/>
  <c r="KQA97" i="16"/>
  <c r="KQB97" i="16"/>
  <c r="KQC97" i="16"/>
  <c r="KQD97" i="16"/>
  <c r="KQE97" i="16"/>
  <c r="KQF97" i="16"/>
  <c r="KQG97" i="16"/>
  <c r="KQH97" i="16"/>
  <c r="KQI97" i="16"/>
  <c r="KQJ97" i="16"/>
  <c r="KQK97" i="16"/>
  <c r="KQL97" i="16"/>
  <c r="KQM97" i="16"/>
  <c r="KQN97" i="16"/>
  <c r="KQO97" i="16"/>
  <c r="KQP97" i="16"/>
  <c r="KQQ97" i="16"/>
  <c r="KQR97" i="16"/>
  <c r="KQS97" i="16"/>
  <c r="KQT97" i="16"/>
  <c r="KQU97" i="16"/>
  <c r="KQV97" i="16"/>
  <c r="KQW97" i="16"/>
  <c r="KQX97" i="16"/>
  <c r="KQY97" i="16"/>
  <c r="KQZ97" i="16"/>
  <c r="KRA97" i="16"/>
  <c r="KRB97" i="16"/>
  <c r="KRC97" i="16"/>
  <c r="KRD97" i="16"/>
  <c r="KRE97" i="16"/>
  <c r="KRF97" i="16"/>
  <c r="KRG97" i="16"/>
  <c r="KRH97" i="16"/>
  <c r="KRI97" i="16"/>
  <c r="KRJ97" i="16"/>
  <c r="KRK97" i="16"/>
  <c r="KRL97" i="16"/>
  <c r="KRM97" i="16"/>
  <c r="KRN97" i="16"/>
  <c r="KRO97" i="16"/>
  <c r="KRP97" i="16"/>
  <c r="KRQ97" i="16"/>
  <c r="KRR97" i="16"/>
  <c r="KRS97" i="16"/>
  <c r="KRT97" i="16"/>
  <c r="KRU97" i="16"/>
  <c r="KRV97" i="16"/>
  <c r="KRW97" i="16"/>
  <c r="KRX97" i="16"/>
  <c r="KRY97" i="16"/>
  <c r="KRZ97" i="16"/>
  <c r="KSA97" i="16"/>
  <c r="KSB97" i="16"/>
  <c r="KSC97" i="16"/>
  <c r="KSD97" i="16"/>
  <c r="KSE97" i="16"/>
  <c r="KSF97" i="16"/>
  <c r="KSG97" i="16"/>
  <c r="KSH97" i="16"/>
  <c r="KSI97" i="16"/>
  <c r="KSJ97" i="16"/>
  <c r="KSK97" i="16"/>
  <c r="KSL97" i="16"/>
  <c r="KSM97" i="16"/>
  <c r="KSN97" i="16"/>
  <c r="KSO97" i="16"/>
  <c r="KSP97" i="16"/>
  <c r="KSQ97" i="16"/>
  <c r="KSR97" i="16"/>
  <c r="KSS97" i="16"/>
  <c r="KST97" i="16"/>
  <c r="KSU97" i="16"/>
  <c r="KSV97" i="16"/>
  <c r="KSW97" i="16"/>
  <c r="KSX97" i="16"/>
  <c r="KSY97" i="16"/>
  <c r="KSZ97" i="16"/>
  <c r="KTA97" i="16"/>
  <c r="KTB97" i="16"/>
  <c r="KTC97" i="16"/>
  <c r="KTD97" i="16"/>
  <c r="KTE97" i="16"/>
  <c r="KTF97" i="16"/>
  <c r="KTG97" i="16"/>
  <c r="KTH97" i="16"/>
  <c r="KTI97" i="16"/>
  <c r="KTJ97" i="16"/>
  <c r="KTK97" i="16"/>
  <c r="KTL97" i="16"/>
  <c r="KTM97" i="16"/>
  <c r="KTN97" i="16"/>
  <c r="KTO97" i="16"/>
  <c r="KTP97" i="16"/>
  <c r="KTQ97" i="16"/>
  <c r="KTR97" i="16"/>
  <c r="KTS97" i="16"/>
  <c r="KTT97" i="16"/>
  <c r="KTU97" i="16"/>
  <c r="KTV97" i="16"/>
  <c r="KTW97" i="16"/>
  <c r="KTX97" i="16"/>
  <c r="KTY97" i="16"/>
  <c r="KTZ97" i="16"/>
  <c r="KUA97" i="16"/>
  <c r="KUB97" i="16"/>
  <c r="KUC97" i="16"/>
  <c r="KUD97" i="16"/>
  <c r="KUE97" i="16"/>
  <c r="KUF97" i="16"/>
  <c r="KUG97" i="16"/>
  <c r="KUH97" i="16"/>
  <c r="KUI97" i="16"/>
  <c r="KUJ97" i="16"/>
  <c r="KUK97" i="16"/>
  <c r="KUL97" i="16"/>
  <c r="KUM97" i="16"/>
  <c r="KUN97" i="16"/>
  <c r="KUO97" i="16"/>
  <c r="KUP97" i="16"/>
  <c r="KUQ97" i="16"/>
  <c r="KUR97" i="16"/>
  <c r="KUS97" i="16"/>
  <c r="KUT97" i="16"/>
  <c r="KUU97" i="16"/>
  <c r="KUV97" i="16"/>
  <c r="KUW97" i="16"/>
  <c r="KUX97" i="16"/>
  <c r="KUY97" i="16"/>
  <c r="KUZ97" i="16"/>
  <c r="KVA97" i="16"/>
  <c r="KVB97" i="16"/>
  <c r="KVC97" i="16"/>
  <c r="KVD97" i="16"/>
  <c r="KVE97" i="16"/>
  <c r="KVF97" i="16"/>
  <c r="KVG97" i="16"/>
  <c r="KVH97" i="16"/>
  <c r="KVI97" i="16"/>
  <c r="KVJ97" i="16"/>
  <c r="KVK97" i="16"/>
  <c r="KVL97" i="16"/>
  <c r="KVM97" i="16"/>
  <c r="KVN97" i="16"/>
  <c r="KVO97" i="16"/>
  <c r="KVP97" i="16"/>
  <c r="KVQ97" i="16"/>
  <c r="KVR97" i="16"/>
  <c r="KVS97" i="16"/>
  <c r="KVT97" i="16"/>
  <c r="KVU97" i="16"/>
  <c r="KVV97" i="16"/>
  <c r="KVW97" i="16"/>
  <c r="KVX97" i="16"/>
  <c r="KVY97" i="16"/>
  <c r="KVZ97" i="16"/>
  <c r="KWA97" i="16"/>
  <c r="KWB97" i="16"/>
  <c r="KWC97" i="16"/>
  <c r="KWD97" i="16"/>
  <c r="KWE97" i="16"/>
  <c r="KWF97" i="16"/>
  <c r="KWG97" i="16"/>
  <c r="KWH97" i="16"/>
  <c r="KWI97" i="16"/>
  <c r="KWJ97" i="16"/>
  <c r="KWK97" i="16"/>
  <c r="KWL97" i="16"/>
  <c r="KWM97" i="16"/>
  <c r="KWN97" i="16"/>
  <c r="KWO97" i="16"/>
  <c r="KWP97" i="16"/>
  <c r="KWQ97" i="16"/>
  <c r="KWR97" i="16"/>
  <c r="KWS97" i="16"/>
  <c r="KWT97" i="16"/>
  <c r="KWU97" i="16"/>
  <c r="KWV97" i="16"/>
  <c r="KWW97" i="16"/>
  <c r="KWX97" i="16"/>
  <c r="KWY97" i="16"/>
  <c r="KWZ97" i="16"/>
  <c r="KXA97" i="16"/>
  <c r="KXB97" i="16"/>
  <c r="KXC97" i="16"/>
  <c r="KXD97" i="16"/>
  <c r="KXE97" i="16"/>
  <c r="KXF97" i="16"/>
  <c r="KXG97" i="16"/>
  <c r="KXH97" i="16"/>
  <c r="KXI97" i="16"/>
  <c r="KXJ97" i="16"/>
  <c r="KXK97" i="16"/>
  <c r="KXL97" i="16"/>
  <c r="KXM97" i="16"/>
  <c r="KXN97" i="16"/>
  <c r="KXO97" i="16"/>
  <c r="KXP97" i="16"/>
  <c r="KXQ97" i="16"/>
  <c r="KXR97" i="16"/>
  <c r="KXS97" i="16"/>
  <c r="KXT97" i="16"/>
  <c r="KXU97" i="16"/>
  <c r="KXV97" i="16"/>
  <c r="KXW97" i="16"/>
  <c r="KXX97" i="16"/>
  <c r="KXY97" i="16"/>
  <c r="KXZ97" i="16"/>
  <c r="KYA97" i="16"/>
  <c r="KYB97" i="16"/>
  <c r="KYC97" i="16"/>
  <c r="KYD97" i="16"/>
  <c r="KYE97" i="16"/>
  <c r="KYF97" i="16"/>
  <c r="KYG97" i="16"/>
  <c r="KYH97" i="16"/>
  <c r="KYI97" i="16"/>
  <c r="KYJ97" i="16"/>
  <c r="KYK97" i="16"/>
  <c r="KYL97" i="16"/>
  <c r="KYM97" i="16"/>
  <c r="KYN97" i="16"/>
  <c r="KYO97" i="16"/>
  <c r="KYP97" i="16"/>
  <c r="KYQ97" i="16"/>
  <c r="KYR97" i="16"/>
  <c r="KYS97" i="16"/>
  <c r="KYT97" i="16"/>
  <c r="KYU97" i="16"/>
  <c r="KYV97" i="16"/>
  <c r="KYW97" i="16"/>
  <c r="KYX97" i="16"/>
  <c r="KYY97" i="16"/>
  <c r="KYZ97" i="16"/>
  <c r="KZA97" i="16"/>
  <c r="KZB97" i="16"/>
  <c r="KZC97" i="16"/>
  <c r="KZD97" i="16"/>
  <c r="KZE97" i="16"/>
  <c r="KZF97" i="16"/>
  <c r="KZG97" i="16"/>
  <c r="KZH97" i="16"/>
  <c r="KZI97" i="16"/>
  <c r="KZJ97" i="16"/>
  <c r="KZK97" i="16"/>
  <c r="KZL97" i="16"/>
  <c r="KZM97" i="16"/>
  <c r="KZN97" i="16"/>
  <c r="KZO97" i="16"/>
  <c r="KZP97" i="16"/>
  <c r="KZQ97" i="16"/>
  <c r="KZR97" i="16"/>
  <c r="KZS97" i="16"/>
  <c r="KZT97" i="16"/>
  <c r="KZU97" i="16"/>
  <c r="KZV97" i="16"/>
  <c r="KZW97" i="16"/>
  <c r="KZX97" i="16"/>
  <c r="KZY97" i="16"/>
  <c r="KZZ97" i="16"/>
  <c r="LAA97" i="16"/>
  <c r="LAB97" i="16"/>
  <c r="LAC97" i="16"/>
  <c r="LAD97" i="16"/>
  <c r="LAE97" i="16"/>
  <c r="LAF97" i="16"/>
  <c r="LAG97" i="16"/>
  <c r="LAH97" i="16"/>
  <c r="LAI97" i="16"/>
  <c r="LAJ97" i="16"/>
  <c r="LAK97" i="16"/>
  <c r="LAL97" i="16"/>
  <c r="LAM97" i="16"/>
  <c r="LAN97" i="16"/>
  <c r="LAO97" i="16"/>
  <c r="LAP97" i="16"/>
  <c r="LAQ97" i="16"/>
  <c r="LAR97" i="16"/>
  <c r="LAS97" i="16"/>
  <c r="LAT97" i="16"/>
  <c r="LAU97" i="16"/>
  <c r="LAV97" i="16"/>
  <c r="LAW97" i="16"/>
  <c r="LAX97" i="16"/>
  <c r="LAY97" i="16"/>
  <c r="LAZ97" i="16"/>
  <c r="LBA97" i="16"/>
  <c r="LBB97" i="16"/>
  <c r="LBC97" i="16"/>
  <c r="LBD97" i="16"/>
  <c r="LBE97" i="16"/>
  <c r="LBF97" i="16"/>
  <c r="LBG97" i="16"/>
  <c r="LBH97" i="16"/>
  <c r="LBI97" i="16"/>
  <c r="LBJ97" i="16"/>
  <c r="LBK97" i="16"/>
  <c r="LBL97" i="16"/>
  <c r="LBM97" i="16"/>
  <c r="LBN97" i="16"/>
  <c r="LBO97" i="16"/>
  <c r="LBP97" i="16"/>
  <c r="LBQ97" i="16"/>
  <c r="LBR97" i="16"/>
  <c r="LBS97" i="16"/>
  <c r="LBT97" i="16"/>
  <c r="LBU97" i="16"/>
  <c r="LBV97" i="16"/>
  <c r="LBW97" i="16"/>
  <c r="LBX97" i="16"/>
  <c r="LBY97" i="16"/>
  <c r="LBZ97" i="16"/>
  <c r="LCA97" i="16"/>
  <c r="LCB97" i="16"/>
  <c r="LCC97" i="16"/>
  <c r="LCD97" i="16"/>
  <c r="LCE97" i="16"/>
  <c r="LCF97" i="16"/>
  <c r="LCG97" i="16"/>
  <c r="LCH97" i="16"/>
  <c r="LCI97" i="16"/>
  <c r="LCJ97" i="16"/>
  <c r="LCK97" i="16"/>
  <c r="LCL97" i="16"/>
  <c r="LCM97" i="16"/>
  <c r="LCN97" i="16"/>
  <c r="LCO97" i="16"/>
  <c r="LCP97" i="16"/>
  <c r="LCQ97" i="16"/>
  <c r="LCR97" i="16"/>
  <c r="LCS97" i="16"/>
  <c r="LCT97" i="16"/>
  <c r="LCU97" i="16"/>
  <c r="LCV97" i="16"/>
  <c r="LCW97" i="16"/>
  <c r="LCX97" i="16"/>
  <c r="LCY97" i="16"/>
  <c r="LCZ97" i="16"/>
  <c r="LDA97" i="16"/>
  <c r="LDB97" i="16"/>
  <c r="LDC97" i="16"/>
  <c r="LDD97" i="16"/>
  <c r="LDE97" i="16"/>
  <c r="LDF97" i="16"/>
  <c r="LDG97" i="16"/>
  <c r="LDH97" i="16"/>
  <c r="LDI97" i="16"/>
  <c r="LDJ97" i="16"/>
  <c r="LDK97" i="16"/>
  <c r="LDL97" i="16"/>
  <c r="LDM97" i="16"/>
  <c r="LDN97" i="16"/>
  <c r="LDO97" i="16"/>
  <c r="LDP97" i="16"/>
  <c r="LDQ97" i="16"/>
  <c r="LDR97" i="16"/>
  <c r="LDS97" i="16"/>
  <c r="LDT97" i="16"/>
  <c r="LDU97" i="16"/>
  <c r="LDV97" i="16"/>
  <c r="LDW97" i="16"/>
  <c r="LDX97" i="16"/>
  <c r="LDY97" i="16"/>
  <c r="LDZ97" i="16"/>
  <c r="LEA97" i="16"/>
  <c r="LEB97" i="16"/>
  <c r="LEC97" i="16"/>
  <c r="LED97" i="16"/>
  <c r="LEE97" i="16"/>
  <c r="LEF97" i="16"/>
  <c r="LEG97" i="16"/>
  <c r="LEH97" i="16"/>
  <c r="LEI97" i="16"/>
  <c r="LEJ97" i="16"/>
  <c r="LEK97" i="16"/>
  <c r="LEL97" i="16"/>
  <c r="LEM97" i="16"/>
  <c r="LEN97" i="16"/>
  <c r="LEO97" i="16"/>
  <c r="LEP97" i="16"/>
  <c r="LEQ97" i="16"/>
  <c r="LER97" i="16"/>
  <c r="LES97" i="16"/>
  <c r="LET97" i="16"/>
  <c r="LEU97" i="16"/>
  <c r="LEV97" i="16"/>
  <c r="LEW97" i="16"/>
  <c r="LEX97" i="16"/>
  <c r="LEY97" i="16"/>
  <c r="LEZ97" i="16"/>
  <c r="LFA97" i="16"/>
  <c r="LFB97" i="16"/>
  <c r="LFC97" i="16"/>
  <c r="LFD97" i="16"/>
  <c r="LFE97" i="16"/>
  <c r="LFF97" i="16"/>
  <c r="LFG97" i="16"/>
  <c r="LFH97" i="16"/>
  <c r="LFI97" i="16"/>
  <c r="LFJ97" i="16"/>
  <c r="LFK97" i="16"/>
  <c r="LFL97" i="16"/>
  <c r="LFM97" i="16"/>
  <c r="LFN97" i="16"/>
  <c r="LFO97" i="16"/>
  <c r="LFP97" i="16"/>
  <c r="LFQ97" i="16"/>
  <c r="LFR97" i="16"/>
  <c r="LFS97" i="16"/>
  <c r="LFT97" i="16"/>
  <c r="LFU97" i="16"/>
  <c r="LFV97" i="16"/>
  <c r="LFW97" i="16"/>
  <c r="LFX97" i="16"/>
  <c r="LFY97" i="16"/>
  <c r="LFZ97" i="16"/>
  <c r="LGA97" i="16"/>
  <c r="LGB97" i="16"/>
  <c r="LGC97" i="16"/>
  <c r="LGD97" i="16"/>
  <c r="LGE97" i="16"/>
  <c r="LGF97" i="16"/>
  <c r="LGG97" i="16"/>
  <c r="LGH97" i="16"/>
  <c r="LGI97" i="16"/>
  <c r="LGJ97" i="16"/>
  <c r="LGK97" i="16"/>
  <c r="LGL97" i="16"/>
  <c r="LGM97" i="16"/>
  <c r="LGN97" i="16"/>
  <c r="LGO97" i="16"/>
  <c r="LGP97" i="16"/>
  <c r="LGQ97" i="16"/>
  <c r="LGR97" i="16"/>
  <c r="LGS97" i="16"/>
  <c r="LGT97" i="16"/>
  <c r="LGU97" i="16"/>
  <c r="LGV97" i="16"/>
  <c r="LGW97" i="16"/>
  <c r="LGX97" i="16"/>
  <c r="LGY97" i="16"/>
  <c r="LGZ97" i="16"/>
  <c r="LHA97" i="16"/>
  <c r="LHB97" i="16"/>
  <c r="LHC97" i="16"/>
  <c r="LHD97" i="16"/>
  <c r="LHE97" i="16"/>
  <c r="LHF97" i="16"/>
  <c r="LHG97" i="16"/>
  <c r="LHH97" i="16"/>
  <c r="LHI97" i="16"/>
  <c r="LHJ97" i="16"/>
  <c r="LHK97" i="16"/>
  <c r="LHL97" i="16"/>
  <c r="LHM97" i="16"/>
  <c r="LHN97" i="16"/>
  <c r="LHO97" i="16"/>
  <c r="LHP97" i="16"/>
  <c r="LHQ97" i="16"/>
  <c r="LHR97" i="16"/>
  <c r="LHS97" i="16"/>
  <c r="LHT97" i="16"/>
  <c r="LHU97" i="16"/>
  <c r="LHV97" i="16"/>
  <c r="LHW97" i="16"/>
  <c r="LHX97" i="16"/>
  <c r="LHY97" i="16"/>
  <c r="LHZ97" i="16"/>
  <c r="LIA97" i="16"/>
  <c r="LIB97" i="16"/>
  <c r="LIC97" i="16"/>
  <c r="LID97" i="16"/>
  <c r="LIE97" i="16"/>
  <c r="LIF97" i="16"/>
  <c r="LIG97" i="16"/>
  <c r="LIH97" i="16"/>
  <c r="LII97" i="16"/>
  <c r="LIJ97" i="16"/>
  <c r="LIK97" i="16"/>
  <c r="LIL97" i="16"/>
  <c r="LIM97" i="16"/>
  <c r="LIN97" i="16"/>
  <c r="LIO97" i="16"/>
  <c r="LIP97" i="16"/>
  <c r="LIQ97" i="16"/>
  <c r="LIR97" i="16"/>
  <c r="LIS97" i="16"/>
  <c r="LIT97" i="16"/>
  <c r="LIU97" i="16"/>
  <c r="LIV97" i="16"/>
  <c r="LIW97" i="16"/>
  <c r="LIX97" i="16"/>
  <c r="LIY97" i="16"/>
  <c r="LIZ97" i="16"/>
  <c r="LJA97" i="16"/>
  <c r="LJB97" i="16"/>
  <c r="LJC97" i="16"/>
  <c r="LJD97" i="16"/>
  <c r="LJE97" i="16"/>
  <c r="LJF97" i="16"/>
  <c r="LJG97" i="16"/>
  <c r="LJH97" i="16"/>
  <c r="LJI97" i="16"/>
  <c r="LJJ97" i="16"/>
  <c r="LJK97" i="16"/>
  <c r="LJL97" i="16"/>
  <c r="LJM97" i="16"/>
  <c r="LJN97" i="16"/>
  <c r="LJO97" i="16"/>
  <c r="LJP97" i="16"/>
  <c r="LJQ97" i="16"/>
  <c r="LJR97" i="16"/>
  <c r="LJS97" i="16"/>
  <c r="LJT97" i="16"/>
  <c r="LJU97" i="16"/>
  <c r="LJV97" i="16"/>
  <c r="LJW97" i="16"/>
  <c r="LJX97" i="16"/>
  <c r="LJY97" i="16"/>
  <c r="LJZ97" i="16"/>
  <c r="LKA97" i="16"/>
  <c r="LKB97" i="16"/>
  <c r="LKC97" i="16"/>
  <c r="LKD97" i="16"/>
  <c r="LKE97" i="16"/>
  <c r="LKF97" i="16"/>
  <c r="LKG97" i="16"/>
  <c r="LKH97" i="16"/>
  <c r="LKI97" i="16"/>
  <c r="LKJ97" i="16"/>
  <c r="LKK97" i="16"/>
  <c r="LKL97" i="16"/>
  <c r="LKM97" i="16"/>
  <c r="LKN97" i="16"/>
  <c r="LKO97" i="16"/>
  <c r="LKP97" i="16"/>
  <c r="LKQ97" i="16"/>
  <c r="LKR97" i="16"/>
  <c r="LKS97" i="16"/>
  <c r="LKT97" i="16"/>
  <c r="LKU97" i="16"/>
  <c r="LKV97" i="16"/>
  <c r="LKW97" i="16"/>
  <c r="LKX97" i="16"/>
  <c r="LKY97" i="16"/>
  <c r="LKZ97" i="16"/>
  <c r="LLA97" i="16"/>
  <c r="LLB97" i="16"/>
  <c r="LLC97" i="16"/>
  <c r="LLD97" i="16"/>
  <c r="LLE97" i="16"/>
  <c r="LLF97" i="16"/>
  <c r="LLG97" i="16"/>
  <c r="LLH97" i="16"/>
  <c r="LLI97" i="16"/>
  <c r="LLJ97" i="16"/>
  <c r="LLK97" i="16"/>
  <c r="LLL97" i="16"/>
  <c r="LLM97" i="16"/>
  <c r="LLN97" i="16"/>
  <c r="LLO97" i="16"/>
  <c r="LLP97" i="16"/>
  <c r="LLQ97" i="16"/>
  <c r="LLR97" i="16"/>
  <c r="LLS97" i="16"/>
  <c r="LLT97" i="16"/>
  <c r="LLU97" i="16"/>
  <c r="LLV97" i="16"/>
  <c r="LLW97" i="16"/>
  <c r="LLX97" i="16"/>
  <c r="LLY97" i="16"/>
  <c r="LLZ97" i="16"/>
  <c r="LMA97" i="16"/>
  <c r="LMB97" i="16"/>
  <c r="LMC97" i="16"/>
  <c r="LMD97" i="16"/>
  <c r="LME97" i="16"/>
  <c r="LMF97" i="16"/>
  <c r="LMG97" i="16"/>
  <c r="LMH97" i="16"/>
  <c r="LMI97" i="16"/>
  <c r="LMJ97" i="16"/>
  <c r="LMK97" i="16"/>
  <c r="LML97" i="16"/>
  <c r="LMM97" i="16"/>
  <c r="LMN97" i="16"/>
  <c r="LMO97" i="16"/>
  <c r="LMP97" i="16"/>
  <c r="LMQ97" i="16"/>
  <c r="LMR97" i="16"/>
  <c r="LMS97" i="16"/>
  <c r="LMT97" i="16"/>
  <c r="LMU97" i="16"/>
  <c r="LMV97" i="16"/>
  <c r="LMW97" i="16"/>
  <c r="LMX97" i="16"/>
  <c r="LMY97" i="16"/>
  <c r="LMZ97" i="16"/>
  <c r="LNA97" i="16"/>
  <c r="LNB97" i="16"/>
  <c r="LNC97" i="16"/>
  <c r="LND97" i="16"/>
  <c r="LNE97" i="16"/>
  <c r="LNF97" i="16"/>
  <c r="LNG97" i="16"/>
  <c r="LNH97" i="16"/>
  <c r="LNI97" i="16"/>
  <c r="LNJ97" i="16"/>
  <c r="LNK97" i="16"/>
  <c r="LNL97" i="16"/>
  <c r="LNM97" i="16"/>
  <c r="LNN97" i="16"/>
  <c r="LNO97" i="16"/>
  <c r="LNP97" i="16"/>
  <c r="LNQ97" i="16"/>
  <c r="LNR97" i="16"/>
  <c r="LNS97" i="16"/>
  <c r="LNT97" i="16"/>
  <c r="LNU97" i="16"/>
  <c r="LNV97" i="16"/>
  <c r="LNW97" i="16"/>
  <c r="LNX97" i="16"/>
  <c r="LNY97" i="16"/>
  <c r="LNZ97" i="16"/>
  <c r="LOA97" i="16"/>
  <c r="LOB97" i="16"/>
  <c r="LOC97" i="16"/>
  <c r="LOD97" i="16"/>
  <c r="LOE97" i="16"/>
  <c r="LOF97" i="16"/>
  <c r="LOG97" i="16"/>
  <c r="LOH97" i="16"/>
  <c r="LOI97" i="16"/>
  <c r="LOJ97" i="16"/>
  <c r="LOK97" i="16"/>
  <c r="LOL97" i="16"/>
  <c r="LOM97" i="16"/>
  <c r="LON97" i="16"/>
  <c r="LOO97" i="16"/>
  <c r="LOP97" i="16"/>
  <c r="LOQ97" i="16"/>
  <c r="LOR97" i="16"/>
  <c r="LOS97" i="16"/>
  <c r="LOT97" i="16"/>
  <c r="LOU97" i="16"/>
  <c r="LOV97" i="16"/>
  <c r="LOW97" i="16"/>
  <c r="LOX97" i="16"/>
  <c r="LOY97" i="16"/>
  <c r="LOZ97" i="16"/>
  <c r="LPA97" i="16"/>
  <c r="LPB97" i="16"/>
  <c r="LPC97" i="16"/>
  <c r="LPD97" i="16"/>
  <c r="LPE97" i="16"/>
  <c r="LPF97" i="16"/>
  <c r="LPG97" i="16"/>
  <c r="LPH97" i="16"/>
  <c r="LPI97" i="16"/>
  <c r="LPJ97" i="16"/>
  <c r="LPK97" i="16"/>
  <c r="LPL97" i="16"/>
  <c r="LPM97" i="16"/>
  <c r="LPN97" i="16"/>
  <c r="LPO97" i="16"/>
  <c r="LPP97" i="16"/>
  <c r="LPQ97" i="16"/>
  <c r="LPR97" i="16"/>
  <c r="LPS97" i="16"/>
  <c r="LPT97" i="16"/>
  <c r="LPU97" i="16"/>
  <c r="LPV97" i="16"/>
  <c r="LPW97" i="16"/>
  <c r="LPX97" i="16"/>
  <c r="LPY97" i="16"/>
  <c r="LPZ97" i="16"/>
  <c r="LQA97" i="16"/>
  <c r="LQB97" i="16"/>
  <c r="LQC97" i="16"/>
  <c r="LQD97" i="16"/>
  <c r="LQE97" i="16"/>
  <c r="LQF97" i="16"/>
  <c r="LQG97" i="16"/>
  <c r="LQH97" i="16"/>
  <c r="LQI97" i="16"/>
  <c r="LQJ97" i="16"/>
  <c r="LQK97" i="16"/>
  <c r="LQL97" i="16"/>
  <c r="LQM97" i="16"/>
  <c r="LQN97" i="16"/>
  <c r="LQO97" i="16"/>
  <c r="LQP97" i="16"/>
  <c r="LQQ97" i="16"/>
  <c r="LQR97" i="16"/>
  <c r="LQS97" i="16"/>
  <c r="LQT97" i="16"/>
  <c r="LQU97" i="16"/>
  <c r="LQV97" i="16"/>
  <c r="LQW97" i="16"/>
  <c r="LQX97" i="16"/>
  <c r="LQY97" i="16"/>
  <c r="LQZ97" i="16"/>
  <c r="LRA97" i="16"/>
  <c r="LRB97" i="16"/>
  <c r="LRC97" i="16"/>
  <c r="LRD97" i="16"/>
  <c r="LRE97" i="16"/>
  <c r="LRF97" i="16"/>
  <c r="LRG97" i="16"/>
  <c r="LRH97" i="16"/>
  <c r="LRI97" i="16"/>
  <c r="LRJ97" i="16"/>
  <c r="LRK97" i="16"/>
  <c r="LRL97" i="16"/>
  <c r="LRM97" i="16"/>
  <c r="LRN97" i="16"/>
  <c r="LRO97" i="16"/>
  <c r="LRP97" i="16"/>
  <c r="LRQ97" i="16"/>
  <c r="LRR97" i="16"/>
  <c r="LRS97" i="16"/>
  <c r="LRT97" i="16"/>
  <c r="LRU97" i="16"/>
  <c r="LRV97" i="16"/>
  <c r="LRW97" i="16"/>
  <c r="LRX97" i="16"/>
  <c r="LRY97" i="16"/>
  <c r="LRZ97" i="16"/>
  <c r="LSA97" i="16"/>
  <c r="LSB97" i="16"/>
  <c r="LSC97" i="16"/>
  <c r="LSD97" i="16"/>
  <c r="LSE97" i="16"/>
  <c r="LSF97" i="16"/>
  <c r="LSG97" i="16"/>
  <c r="LSH97" i="16"/>
  <c r="LSI97" i="16"/>
  <c r="LSJ97" i="16"/>
  <c r="LSK97" i="16"/>
  <c r="LSL97" i="16"/>
  <c r="LSM97" i="16"/>
  <c r="LSN97" i="16"/>
  <c r="LSO97" i="16"/>
  <c r="LSP97" i="16"/>
  <c r="LSQ97" i="16"/>
  <c r="LSR97" i="16"/>
  <c r="LSS97" i="16"/>
  <c r="LST97" i="16"/>
  <c r="LSU97" i="16"/>
  <c r="LSV97" i="16"/>
  <c r="LSW97" i="16"/>
  <c r="LSX97" i="16"/>
  <c r="LSY97" i="16"/>
  <c r="LSZ97" i="16"/>
  <c r="LTA97" i="16"/>
  <c r="LTB97" i="16"/>
  <c r="LTC97" i="16"/>
  <c r="LTD97" i="16"/>
  <c r="LTE97" i="16"/>
  <c r="LTF97" i="16"/>
  <c r="LTG97" i="16"/>
  <c r="LTH97" i="16"/>
  <c r="LTI97" i="16"/>
  <c r="LTJ97" i="16"/>
  <c r="LTK97" i="16"/>
  <c r="LTL97" i="16"/>
  <c r="LTM97" i="16"/>
  <c r="LTN97" i="16"/>
  <c r="LTO97" i="16"/>
  <c r="LTP97" i="16"/>
  <c r="LTQ97" i="16"/>
  <c r="LTR97" i="16"/>
  <c r="LTS97" i="16"/>
  <c r="LTT97" i="16"/>
  <c r="LTU97" i="16"/>
  <c r="LTV97" i="16"/>
  <c r="LTW97" i="16"/>
  <c r="LTX97" i="16"/>
  <c r="LTY97" i="16"/>
  <c r="LTZ97" i="16"/>
  <c r="LUA97" i="16"/>
  <c r="LUB97" i="16"/>
  <c r="LUC97" i="16"/>
  <c r="LUD97" i="16"/>
  <c r="LUE97" i="16"/>
  <c r="LUF97" i="16"/>
  <c r="LUG97" i="16"/>
  <c r="LUH97" i="16"/>
  <c r="LUI97" i="16"/>
  <c r="LUJ97" i="16"/>
  <c r="LUK97" i="16"/>
  <c r="LUL97" i="16"/>
  <c r="LUM97" i="16"/>
  <c r="LUN97" i="16"/>
  <c r="LUO97" i="16"/>
  <c r="LUP97" i="16"/>
  <c r="LUQ97" i="16"/>
  <c r="LUR97" i="16"/>
  <c r="LUS97" i="16"/>
  <c r="LUT97" i="16"/>
  <c r="LUU97" i="16"/>
  <c r="LUV97" i="16"/>
  <c r="LUW97" i="16"/>
  <c r="LUX97" i="16"/>
  <c r="LUY97" i="16"/>
  <c r="LUZ97" i="16"/>
  <c r="LVA97" i="16"/>
  <c r="LVB97" i="16"/>
  <c r="LVC97" i="16"/>
  <c r="LVD97" i="16"/>
  <c r="LVE97" i="16"/>
  <c r="LVF97" i="16"/>
  <c r="LVG97" i="16"/>
  <c r="LVH97" i="16"/>
  <c r="LVI97" i="16"/>
  <c r="LVJ97" i="16"/>
  <c r="LVK97" i="16"/>
  <c r="LVL97" i="16"/>
  <c r="LVM97" i="16"/>
  <c r="LVN97" i="16"/>
  <c r="LVO97" i="16"/>
  <c r="LVP97" i="16"/>
  <c r="LVQ97" i="16"/>
  <c r="LVR97" i="16"/>
  <c r="LVS97" i="16"/>
  <c r="LVT97" i="16"/>
  <c r="LVU97" i="16"/>
  <c r="LVV97" i="16"/>
  <c r="LVW97" i="16"/>
  <c r="LVX97" i="16"/>
  <c r="LVY97" i="16"/>
  <c r="LVZ97" i="16"/>
  <c r="LWA97" i="16"/>
  <c r="LWB97" i="16"/>
  <c r="LWC97" i="16"/>
  <c r="LWD97" i="16"/>
  <c r="LWE97" i="16"/>
  <c r="LWF97" i="16"/>
  <c r="LWG97" i="16"/>
  <c r="LWH97" i="16"/>
  <c r="LWI97" i="16"/>
  <c r="LWJ97" i="16"/>
  <c r="LWK97" i="16"/>
  <c r="LWL97" i="16"/>
  <c r="LWM97" i="16"/>
  <c r="LWN97" i="16"/>
  <c r="LWO97" i="16"/>
  <c r="LWP97" i="16"/>
  <c r="LWQ97" i="16"/>
  <c r="LWR97" i="16"/>
  <c r="LWS97" i="16"/>
  <c r="LWT97" i="16"/>
  <c r="LWU97" i="16"/>
  <c r="LWV97" i="16"/>
  <c r="LWW97" i="16"/>
  <c r="LWX97" i="16"/>
  <c r="LWY97" i="16"/>
  <c r="LWZ97" i="16"/>
  <c r="LXA97" i="16"/>
  <c r="LXB97" i="16"/>
  <c r="LXC97" i="16"/>
  <c r="LXD97" i="16"/>
  <c r="LXE97" i="16"/>
  <c r="LXF97" i="16"/>
  <c r="LXG97" i="16"/>
  <c r="LXH97" i="16"/>
  <c r="LXI97" i="16"/>
  <c r="LXJ97" i="16"/>
  <c r="LXK97" i="16"/>
  <c r="LXL97" i="16"/>
  <c r="LXM97" i="16"/>
  <c r="LXN97" i="16"/>
  <c r="LXO97" i="16"/>
  <c r="LXP97" i="16"/>
  <c r="LXQ97" i="16"/>
  <c r="LXR97" i="16"/>
  <c r="LXS97" i="16"/>
  <c r="LXT97" i="16"/>
  <c r="LXU97" i="16"/>
  <c r="LXV97" i="16"/>
  <c r="LXW97" i="16"/>
  <c r="LXX97" i="16"/>
  <c r="LXY97" i="16"/>
  <c r="LXZ97" i="16"/>
  <c r="LYA97" i="16"/>
  <c r="LYB97" i="16"/>
  <c r="LYC97" i="16"/>
  <c r="LYD97" i="16"/>
  <c r="LYE97" i="16"/>
  <c r="LYF97" i="16"/>
  <c r="LYG97" i="16"/>
  <c r="LYH97" i="16"/>
  <c r="LYI97" i="16"/>
  <c r="LYJ97" i="16"/>
  <c r="LYK97" i="16"/>
  <c r="LYL97" i="16"/>
  <c r="LYM97" i="16"/>
  <c r="LYN97" i="16"/>
  <c r="LYO97" i="16"/>
  <c r="LYP97" i="16"/>
  <c r="LYQ97" i="16"/>
  <c r="LYR97" i="16"/>
  <c r="LYS97" i="16"/>
  <c r="LYT97" i="16"/>
  <c r="LYU97" i="16"/>
  <c r="LYV97" i="16"/>
  <c r="LYW97" i="16"/>
  <c r="LYX97" i="16"/>
  <c r="LYY97" i="16"/>
  <c r="LYZ97" i="16"/>
  <c r="LZA97" i="16"/>
  <c r="LZB97" i="16"/>
  <c r="LZC97" i="16"/>
  <c r="LZD97" i="16"/>
  <c r="LZE97" i="16"/>
  <c r="LZF97" i="16"/>
  <c r="LZG97" i="16"/>
  <c r="LZH97" i="16"/>
  <c r="LZI97" i="16"/>
  <c r="LZJ97" i="16"/>
  <c r="LZK97" i="16"/>
  <c r="LZL97" i="16"/>
  <c r="LZM97" i="16"/>
  <c r="LZN97" i="16"/>
  <c r="LZO97" i="16"/>
  <c r="LZP97" i="16"/>
  <c r="LZQ97" i="16"/>
  <c r="LZR97" i="16"/>
  <c r="LZS97" i="16"/>
  <c r="LZT97" i="16"/>
  <c r="LZU97" i="16"/>
  <c r="LZV97" i="16"/>
  <c r="LZW97" i="16"/>
  <c r="LZX97" i="16"/>
  <c r="LZY97" i="16"/>
  <c r="LZZ97" i="16"/>
  <c r="MAA97" i="16"/>
  <c r="MAB97" i="16"/>
  <c r="MAC97" i="16"/>
  <c r="MAD97" i="16"/>
  <c r="MAE97" i="16"/>
  <c r="MAF97" i="16"/>
  <c r="MAG97" i="16"/>
  <c r="MAH97" i="16"/>
  <c r="MAI97" i="16"/>
  <c r="MAJ97" i="16"/>
  <c r="MAK97" i="16"/>
  <c r="MAL97" i="16"/>
  <c r="MAM97" i="16"/>
  <c r="MAN97" i="16"/>
  <c r="MAO97" i="16"/>
  <c r="MAP97" i="16"/>
  <c r="MAQ97" i="16"/>
  <c r="MAR97" i="16"/>
  <c r="MAS97" i="16"/>
  <c r="MAT97" i="16"/>
  <c r="MAU97" i="16"/>
  <c r="MAV97" i="16"/>
  <c r="MAW97" i="16"/>
  <c r="MAX97" i="16"/>
  <c r="MAY97" i="16"/>
  <c r="MAZ97" i="16"/>
  <c r="MBA97" i="16"/>
  <c r="MBB97" i="16"/>
  <c r="MBC97" i="16"/>
  <c r="MBD97" i="16"/>
  <c r="MBE97" i="16"/>
  <c r="MBF97" i="16"/>
  <c r="MBG97" i="16"/>
  <c r="MBH97" i="16"/>
  <c r="MBI97" i="16"/>
  <c r="MBJ97" i="16"/>
  <c r="MBK97" i="16"/>
  <c r="MBL97" i="16"/>
  <c r="MBM97" i="16"/>
  <c r="MBN97" i="16"/>
  <c r="MBO97" i="16"/>
  <c r="MBP97" i="16"/>
  <c r="MBQ97" i="16"/>
  <c r="MBR97" i="16"/>
  <c r="MBS97" i="16"/>
  <c r="MBT97" i="16"/>
  <c r="MBU97" i="16"/>
  <c r="MBV97" i="16"/>
  <c r="MBW97" i="16"/>
  <c r="MBX97" i="16"/>
  <c r="MBY97" i="16"/>
  <c r="MBZ97" i="16"/>
  <c r="MCA97" i="16"/>
  <c r="MCB97" i="16"/>
  <c r="MCC97" i="16"/>
  <c r="MCD97" i="16"/>
  <c r="MCE97" i="16"/>
  <c r="MCF97" i="16"/>
  <c r="MCG97" i="16"/>
  <c r="MCH97" i="16"/>
  <c r="MCI97" i="16"/>
  <c r="MCJ97" i="16"/>
  <c r="MCK97" i="16"/>
  <c r="MCL97" i="16"/>
  <c r="MCM97" i="16"/>
  <c r="MCN97" i="16"/>
  <c r="MCO97" i="16"/>
  <c r="MCP97" i="16"/>
  <c r="MCQ97" i="16"/>
  <c r="MCR97" i="16"/>
  <c r="MCS97" i="16"/>
  <c r="MCT97" i="16"/>
  <c r="MCU97" i="16"/>
  <c r="MCV97" i="16"/>
  <c r="MCW97" i="16"/>
  <c r="MCX97" i="16"/>
  <c r="MCY97" i="16"/>
  <c r="MCZ97" i="16"/>
  <c r="MDA97" i="16"/>
  <c r="MDB97" i="16"/>
  <c r="MDC97" i="16"/>
  <c r="MDD97" i="16"/>
  <c r="MDE97" i="16"/>
  <c r="MDF97" i="16"/>
  <c r="MDG97" i="16"/>
  <c r="MDH97" i="16"/>
  <c r="MDI97" i="16"/>
  <c r="MDJ97" i="16"/>
  <c r="MDK97" i="16"/>
  <c r="MDL97" i="16"/>
  <c r="MDM97" i="16"/>
  <c r="MDN97" i="16"/>
  <c r="MDO97" i="16"/>
  <c r="MDP97" i="16"/>
  <c r="MDQ97" i="16"/>
  <c r="MDR97" i="16"/>
  <c r="MDS97" i="16"/>
  <c r="MDT97" i="16"/>
  <c r="MDU97" i="16"/>
  <c r="MDV97" i="16"/>
  <c r="MDW97" i="16"/>
  <c r="MDX97" i="16"/>
  <c r="MDY97" i="16"/>
  <c r="MDZ97" i="16"/>
  <c r="MEA97" i="16"/>
  <c r="MEB97" i="16"/>
  <c r="MEC97" i="16"/>
  <c r="MED97" i="16"/>
  <c r="MEE97" i="16"/>
  <c r="MEF97" i="16"/>
  <c r="MEG97" i="16"/>
  <c r="MEH97" i="16"/>
  <c r="MEI97" i="16"/>
  <c r="MEJ97" i="16"/>
  <c r="MEK97" i="16"/>
  <c r="MEL97" i="16"/>
  <c r="MEM97" i="16"/>
  <c r="MEN97" i="16"/>
  <c r="MEO97" i="16"/>
  <c r="MEP97" i="16"/>
  <c r="MEQ97" i="16"/>
  <c r="MER97" i="16"/>
  <c r="MES97" i="16"/>
  <c r="MET97" i="16"/>
  <c r="MEU97" i="16"/>
  <c r="MEV97" i="16"/>
  <c r="MEW97" i="16"/>
  <c r="MEX97" i="16"/>
  <c r="MEY97" i="16"/>
  <c r="MEZ97" i="16"/>
  <c r="MFA97" i="16"/>
  <c r="MFB97" i="16"/>
  <c r="MFC97" i="16"/>
  <c r="MFD97" i="16"/>
  <c r="MFE97" i="16"/>
  <c r="MFF97" i="16"/>
  <c r="MFG97" i="16"/>
  <c r="MFH97" i="16"/>
  <c r="MFI97" i="16"/>
  <c r="MFJ97" i="16"/>
  <c r="MFK97" i="16"/>
  <c r="MFL97" i="16"/>
  <c r="MFM97" i="16"/>
  <c r="MFN97" i="16"/>
  <c r="MFO97" i="16"/>
  <c r="MFP97" i="16"/>
  <c r="MFQ97" i="16"/>
  <c r="MFR97" i="16"/>
  <c r="MFS97" i="16"/>
  <c r="MFT97" i="16"/>
  <c r="MFU97" i="16"/>
  <c r="MFV97" i="16"/>
  <c r="MFW97" i="16"/>
  <c r="MFX97" i="16"/>
  <c r="MFY97" i="16"/>
  <c r="MFZ97" i="16"/>
  <c r="MGA97" i="16"/>
  <c r="MGB97" i="16"/>
  <c r="MGC97" i="16"/>
  <c r="MGD97" i="16"/>
  <c r="MGE97" i="16"/>
  <c r="MGF97" i="16"/>
  <c r="MGG97" i="16"/>
  <c r="MGH97" i="16"/>
  <c r="MGI97" i="16"/>
  <c r="MGJ97" i="16"/>
  <c r="MGK97" i="16"/>
  <c r="MGL97" i="16"/>
  <c r="MGM97" i="16"/>
  <c r="MGN97" i="16"/>
  <c r="MGO97" i="16"/>
  <c r="MGP97" i="16"/>
  <c r="MGQ97" i="16"/>
  <c r="MGR97" i="16"/>
  <c r="MGS97" i="16"/>
  <c r="MGT97" i="16"/>
  <c r="MGU97" i="16"/>
  <c r="MGV97" i="16"/>
  <c r="MGW97" i="16"/>
  <c r="MGX97" i="16"/>
  <c r="MGY97" i="16"/>
  <c r="MGZ97" i="16"/>
  <c r="MHA97" i="16"/>
  <c r="MHB97" i="16"/>
  <c r="MHC97" i="16"/>
  <c r="MHD97" i="16"/>
  <c r="MHE97" i="16"/>
  <c r="MHF97" i="16"/>
  <c r="MHG97" i="16"/>
  <c r="MHH97" i="16"/>
  <c r="MHI97" i="16"/>
  <c r="MHJ97" i="16"/>
  <c r="MHK97" i="16"/>
  <c r="MHL97" i="16"/>
  <c r="MHM97" i="16"/>
  <c r="MHN97" i="16"/>
  <c r="MHO97" i="16"/>
  <c r="MHP97" i="16"/>
  <c r="MHQ97" i="16"/>
  <c r="MHR97" i="16"/>
  <c r="MHS97" i="16"/>
  <c r="MHT97" i="16"/>
  <c r="MHU97" i="16"/>
  <c r="MHV97" i="16"/>
  <c r="MHW97" i="16"/>
  <c r="MHX97" i="16"/>
  <c r="MHY97" i="16"/>
  <c r="MHZ97" i="16"/>
  <c r="MIA97" i="16"/>
  <c r="MIB97" i="16"/>
  <c r="MIC97" i="16"/>
  <c r="MID97" i="16"/>
  <c r="MIE97" i="16"/>
  <c r="MIF97" i="16"/>
  <c r="MIG97" i="16"/>
  <c r="MIH97" i="16"/>
  <c r="MII97" i="16"/>
  <c r="MIJ97" i="16"/>
  <c r="MIK97" i="16"/>
  <c r="MIL97" i="16"/>
  <c r="MIM97" i="16"/>
  <c r="MIN97" i="16"/>
  <c r="MIO97" i="16"/>
  <c r="MIP97" i="16"/>
  <c r="MIQ97" i="16"/>
  <c r="MIR97" i="16"/>
  <c r="MIS97" i="16"/>
  <c r="MIT97" i="16"/>
  <c r="MIU97" i="16"/>
  <c r="MIV97" i="16"/>
  <c r="MIW97" i="16"/>
  <c r="MIX97" i="16"/>
  <c r="MIY97" i="16"/>
  <c r="MIZ97" i="16"/>
  <c r="MJA97" i="16"/>
  <c r="MJB97" i="16"/>
  <c r="MJC97" i="16"/>
  <c r="MJD97" i="16"/>
  <c r="MJE97" i="16"/>
  <c r="MJF97" i="16"/>
  <c r="MJG97" i="16"/>
  <c r="MJH97" i="16"/>
  <c r="MJI97" i="16"/>
  <c r="MJJ97" i="16"/>
  <c r="MJK97" i="16"/>
  <c r="MJL97" i="16"/>
  <c r="MJM97" i="16"/>
  <c r="MJN97" i="16"/>
  <c r="MJO97" i="16"/>
  <c r="MJP97" i="16"/>
  <c r="MJQ97" i="16"/>
  <c r="MJR97" i="16"/>
  <c r="MJS97" i="16"/>
  <c r="MJT97" i="16"/>
  <c r="MJU97" i="16"/>
  <c r="MJV97" i="16"/>
  <c r="MJW97" i="16"/>
  <c r="MJX97" i="16"/>
  <c r="MJY97" i="16"/>
  <c r="MJZ97" i="16"/>
  <c r="MKA97" i="16"/>
  <c r="MKB97" i="16"/>
  <c r="MKC97" i="16"/>
  <c r="MKD97" i="16"/>
  <c r="MKE97" i="16"/>
  <c r="MKF97" i="16"/>
  <c r="MKG97" i="16"/>
  <c r="MKH97" i="16"/>
  <c r="MKI97" i="16"/>
  <c r="MKJ97" i="16"/>
  <c r="MKK97" i="16"/>
  <c r="MKL97" i="16"/>
  <c r="MKM97" i="16"/>
  <c r="MKN97" i="16"/>
  <c r="MKO97" i="16"/>
  <c r="MKP97" i="16"/>
  <c r="MKQ97" i="16"/>
  <c r="MKR97" i="16"/>
  <c r="MKS97" i="16"/>
  <c r="MKT97" i="16"/>
  <c r="MKU97" i="16"/>
  <c r="MKV97" i="16"/>
  <c r="MKW97" i="16"/>
  <c r="MKX97" i="16"/>
  <c r="MKY97" i="16"/>
  <c r="MKZ97" i="16"/>
  <c r="MLA97" i="16"/>
  <c r="MLB97" i="16"/>
  <c r="MLC97" i="16"/>
  <c r="MLD97" i="16"/>
  <c r="MLE97" i="16"/>
  <c r="MLF97" i="16"/>
  <c r="MLG97" i="16"/>
  <c r="MLH97" i="16"/>
  <c r="MLI97" i="16"/>
  <c r="MLJ97" i="16"/>
  <c r="MLK97" i="16"/>
  <c r="MLL97" i="16"/>
  <c r="MLM97" i="16"/>
  <c r="MLN97" i="16"/>
  <c r="MLO97" i="16"/>
  <c r="MLP97" i="16"/>
  <c r="MLQ97" i="16"/>
  <c r="MLR97" i="16"/>
  <c r="MLS97" i="16"/>
  <c r="MLT97" i="16"/>
  <c r="MLU97" i="16"/>
  <c r="MLV97" i="16"/>
  <c r="MLW97" i="16"/>
  <c r="MLX97" i="16"/>
  <c r="MLY97" i="16"/>
  <c r="MLZ97" i="16"/>
  <c r="MMA97" i="16"/>
  <c r="MMB97" i="16"/>
  <c r="MMC97" i="16"/>
  <c r="MMD97" i="16"/>
  <c r="MME97" i="16"/>
  <c r="MMF97" i="16"/>
  <c r="MMG97" i="16"/>
  <c r="MMH97" i="16"/>
  <c r="MMI97" i="16"/>
  <c r="MMJ97" i="16"/>
  <c r="MMK97" i="16"/>
  <c r="MML97" i="16"/>
  <c r="MMM97" i="16"/>
  <c r="MMN97" i="16"/>
  <c r="MMO97" i="16"/>
  <c r="MMP97" i="16"/>
  <c r="MMQ97" i="16"/>
  <c r="MMR97" i="16"/>
  <c r="MMS97" i="16"/>
  <c r="MMT97" i="16"/>
  <c r="MMU97" i="16"/>
  <c r="MMV97" i="16"/>
  <c r="MMW97" i="16"/>
  <c r="MMX97" i="16"/>
  <c r="MMY97" i="16"/>
  <c r="MMZ97" i="16"/>
  <c r="MNA97" i="16"/>
  <c r="MNB97" i="16"/>
  <c r="MNC97" i="16"/>
  <c r="MND97" i="16"/>
  <c r="MNE97" i="16"/>
  <c r="MNF97" i="16"/>
  <c r="MNG97" i="16"/>
  <c r="MNH97" i="16"/>
  <c r="MNI97" i="16"/>
  <c r="MNJ97" i="16"/>
  <c r="MNK97" i="16"/>
  <c r="MNL97" i="16"/>
  <c r="MNM97" i="16"/>
  <c r="MNN97" i="16"/>
  <c r="MNO97" i="16"/>
  <c r="MNP97" i="16"/>
  <c r="MNQ97" i="16"/>
  <c r="MNR97" i="16"/>
  <c r="MNS97" i="16"/>
  <c r="MNT97" i="16"/>
  <c r="MNU97" i="16"/>
  <c r="MNV97" i="16"/>
  <c r="MNW97" i="16"/>
  <c r="MNX97" i="16"/>
  <c r="MNY97" i="16"/>
  <c r="MNZ97" i="16"/>
  <c r="MOA97" i="16"/>
  <c r="MOB97" i="16"/>
  <c r="MOC97" i="16"/>
  <c r="MOD97" i="16"/>
  <c r="MOE97" i="16"/>
  <c r="MOF97" i="16"/>
  <c r="MOG97" i="16"/>
  <c r="MOH97" i="16"/>
  <c r="MOI97" i="16"/>
  <c r="MOJ97" i="16"/>
  <c r="MOK97" i="16"/>
  <c r="MOL97" i="16"/>
  <c r="MOM97" i="16"/>
  <c r="MON97" i="16"/>
  <c r="MOO97" i="16"/>
  <c r="MOP97" i="16"/>
  <c r="MOQ97" i="16"/>
  <c r="MOR97" i="16"/>
  <c r="MOS97" i="16"/>
  <c r="MOT97" i="16"/>
  <c r="MOU97" i="16"/>
  <c r="MOV97" i="16"/>
  <c r="MOW97" i="16"/>
  <c r="MOX97" i="16"/>
  <c r="MOY97" i="16"/>
  <c r="MOZ97" i="16"/>
  <c r="MPA97" i="16"/>
  <c r="MPB97" i="16"/>
  <c r="MPC97" i="16"/>
  <c r="MPD97" i="16"/>
  <c r="MPE97" i="16"/>
  <c r="MPF97" i="16"/>
  <c r="MPG97" i="16"/>
  <c r="MPH97" i="16"/>
  <c r="MPI97" i="16"/>
  <c r="MPJ97" i="16"/>
  <c r="MPK97" i="16"/>
  <c r="MPL97" i="16"/>
  <c r="MPM97" i="16"/>
  <c r="MPN97" i="16"/>
  <c r="MPO97" i="16"/>
  <c r="MPP97" i="16"/>
  <c r="MPQ97" i="16"/>
  <c r="MPR97" i="16"/>
  <c r="MPS97" i="16"/>
  <c r="MPT97" i="16"/>
  <c r="MPU97" i="16"/>
  <c r="MPV97" i="16"/>
  <c r="MPW97" i="16"/>
  <c r="MPX97" i="16"/>
  <c r="MPY97" i="16"/>
  <c r="MPZ97" i="16"/>
  <c r="MQA97" i="16"/>
  <c r="MQB97" i="16"/>
  <c r="MQC97" i="16"/>
  <c r="MQD97" i="16"/>
  <c r="MQE97" i="16"/>
  <c r="MQF97" i="16"/>
  <c r="MQG97" i="16"/>
  <c r="MQH97" i="16"/>
  <c r="MQI97" i="16"/>
  <c r="MQJ97" i="16"/>
  <c r="MQK97" i="16"/>
  <c r="MQL97" i="16"/>
  <c r="MQM97" i="16"/>
  <c r="MQN97" i="16"/>
  <c r="MQO97" i="16"/>
  <c r="MQP97" i="16"/>
  <c r="MQQ97" i="16"/>
  <c r="MQR97" i="16"/>
  <c r="MQS97" i="16"/>
  <c r="MQT97" i="16"/>
  <c r="MQU97" i="16"/>
  <c r="MQV97" i="16"/>
  <c r="MQW97" i="16"/>
  <c r="MQX97" i="16"/>
  <c r="MQY97" i="16"/>
  <c r="MQZ97" i="16"/>
  <c r="MRA97" i="16"/>
  <c r="MRB97" i="16"/>
  <c r="MRC97" i="16"/>
  <c r="MRD97" i="16"/>
  <c r="MRE97" i="16"/>
  <c r="MRF97" i="16"/>
  <c r="MRG97" i="16"/>
  <c r="MRH97" i="16"/>
  <c r="MRI97" i="16"/>
  <c r="MRJ97" i="16"/>
  <c r="MRK97" i="16"/>
  <c r="MRL97" i="16"/>
  <c r="MRM97" i="16"/>
  <c r="MRN97" i="16"/>
  <c r="MRO97" i="16"/>
  <c r="MRP97" i="16"/>
  <c r="MRQ97" i="16"/>
  <c r="MRR97" i="16"/>
  <c r="MRS97" i="16"/>
  <c r="MRT97" i="16"/>
  <c r="MRU97" i="16"/>
  <c r="MRV97" i="16"/>
  <c r="MRW97" i="16"/>
  <c r="MRX97" i="16"/>
  <c r="MRY97" i="16"/>
  <c r="MRZ97" i="16"/>
  <c r="MSA97" i="16"/>
  <c r="MSB97" i="16"/>
  <c r="MSC97" i="16"/>
  <c r="MSD97" i="16"/>
  <c r="MSE97" i="16"/>
  <c r="MSF97" i="16"/>
  <c r="MSG97" i="16"/>
  <c r="MSH97" i="16"/>
  <c r="MSI97" i="16"/>
  <c r="MSJ97" i="16"/>
  <c r="MSK97" i="16"/>
  <c r="MSL97" i="16"/>
  <c r="MSM97" i="16"/>
  <c r="MSN97" i="16"/>
  <c r="MSO97" i="16"/>
  <c r="MSP97" i="16"/>
  <c r="MSQ97" i="16"/>
  <c r="MSR97" i="16"/>
  <c r="MSS97" i="16"/>
  <c r="MST97" i="16"/>
  <c r="MSU97" i="16"/>
  <c r="MSV97" i="16"/>
  <c r="MSW97" i="16"/>
  <c r="MSX97" i="16"/>
  <c r="MSY97" i="16"/>
  <c r="MSZ97" i="16"/>
  <c r="MTA97" i="16"/>
  <c r="MTB97" i="16"/>
  <c r="MTC97" i="16"/>
  <c r="MTD97" i="16"/>
  <c r="MTE97" i="16"/>
  <c r="MTF97" i="16"/>
  <c r="MTG97" i="16"/>
  <c r="MTH97" i="16"/>
  <c r="MTI97" i="16"/>
  <c r="MTJ97" i="16"/>
  <c r="MTK97" i="16"/>
  <c r="MTL97" i="16"/>
  <c r="MTM97" i="16"/>
  <c r="MTN97" i="16"/>
  <c r="MTO97" i="16"/>
  <c r="MTP97" i="16"/>
  <c r="MTQ97" i="16"/>
  <c r="MTR97" i="16"/>
  <c r="MTS97" i="16"/>
  <c r="MTT97" i="16"/>
  <c r="MTU97" i="16"/>
  <c r="MTV97" i="16"/>
  <c r="MTW97" i="16"/>
  <c r="MTX97" i="16"/>
  <c r="MTY97" i="16"/>
  <c r="MTZ97" i="16"/>
  <c r="MUA97" i="16"/>
  <c r="MUB97" i="16"/>
  <c r="MUC97" i="16"/>
  <c r="MUD97" i="16"/>
  <c r="MUE97" i="16"/>
  <c r="MUF97" i="16"/>
  <c r="MUG97" i="16"/>
  <c r="MUH97" i="16"/>
  <c r="MUI97" i="16"/>
  <c r="MUJ97" i="16"/>
  <c r="MUK97" i="16"/>
  <c r="MUL97" i="16"/>
  <c r="MUM97" i="16"/>
  <c r="MUN97" i="16"/>
  <c r="MUO97" i="16"/>
  <c r="MUP97" i="16"/>
  <c r="MUQ97" i="16"/>
  <c r="MUR97" i="16"/>
  <c r="MUS97" i="16"/>
  <c r="MUT97" i="16"/>
  <c r="MUU97" i="16"/>
  <c r="MUV97" i="16"/>
  <c r="MUW97" i="16"/>
  <c r="MUX97" i="16"/>
  <c r="MUY97" i="16"/>
  <c r="MUZ97" i="16"/>
  <c r="MVA97" i="16"/>
  <c r="MVB97" i="16"/>
  <c r="MVC97" i="16"/>
  <c r="MVD97" i="16"/>
  <c r="MVE97" i="16"/>
  <c r="MVF97" i="16"/>
  <c r="MVG97" i="16"/>
  <c r="MVH97" i="16"/>
  <c r="MVI97" i="16"/>
  <c r="MVJ97" i="16"/>
  <c r="MVK97" i="16"/>
  <c r="MVL97" i="16"/>
  <c r="MVM97" i="16"/>
  <c r="MVN97" i="16"/>
  <c r="MVO97" i="16"/>
  <c r="MVP97" i="16"/>
  <c r="MVQ97" i="16"/>
  <c r="MVR97" i="16"/>
  <c r="MVS97" i="16"/>
  <c r="MVT97" i="16"/>
  <c r="MVU97" i="16"/>
  <c r="MVV97" i="16"/>
  <c r="MVW97" i="16"/>
  <c r="MVX97" i="16"/>
  <c r="MVY97" i="16"/>
  <c r="MVZ97" i="16"/>
  <c r="MWA97" i="16"/>
  <c r="MWB97" i="16"/>
  <c r="MWC97" i="16"/>
  <c r="MWD97" i="16"/>
  <c r="MWE97" i="16"/>
  <c r="MWF97" i="16"/>
  <c r="MWG97" i="16"/>
  <c r="MWH97" i="16"/>
  <c r="MWI97" i="16"/>
  <c r="MWJ97" i="16"/>
  <c r="MWK97" i="16"/>
  <c r="MWL97" i="16"/>
  <c r="MWM97" i="16"/>
  <c r="MWN97" i="16"/>
  <c r="MWO97" i="16"/>
  <c r="MWP97" i="16"/>
  <c r="MWQ97" i="16"/>
  <c r="MWR97" i="16"/>
  <c r="MWS97" i="16"/>
  <c r="MWT97" i="16"/>
  <c r="MWU97" i="16"/>
  <c r="MWV97" i="16"/>
  <c r="MWW97" i="16"/>
  <c r="MWX97" i="16"/>
  <c r="MWY97" i="16"/>
  <c r="MWZ97" i="16"/>
  <c r="MXA97" i="16"/>
  <c r="MXB97" i="16"/>
  <c r="MXC97" i="16"/>
  <c r="MXD97" i="16"/>
  <c r="MXE97" i="16"/>
  <c r="MXF97" i="16"/>
  <c r="MXG97" i="16"/>
  <c r="MXH97" i="16"/>
  <c r="MXI97" i="16"/>
  <c r="MXJ97" i="16"/>
  <c r="MXK97" i="16"/>
  <c r="MXL97" i="16"/>
  <c r="MXM97" i="16"/>
  <c r="MXN97" i="16"/>
  <c r="MXO97" i="16"/>
  <c r="MXP97" i="16"/>
  <c r="MXQ97" i="16"/>
  <c r="MXR97" i="16"/>
  <c r="MXS97" i="16"/>
  <c r="MXT97" i="16"/>
  <c r="MXU97" i="16"/>
  <c r="MXV97" i="16"/>
  <c r="MXW97" i="16"/>
  <c r="MXX97" i="16"/>
  <c r="MXY97" i="16"/>
  <c r="MXZ97" i="16"/>
  <c r="MYA97" i="16"/>
  <c r="MYB97" i="16"/>
  <c r="MYC97" i="16"/>
  <c r="MYD97" i="16"/>
  <c r="MYE97" i="16"/>
  <c r="MYF97" i="16"/>
  <c r="MYG97" i="16"/>
  <c r="MYH97" i="16"/>
  <c r="MYI97" i="16"/>
  <c r="MYJ97" i="16"/>
  <c r="MYK97" i="16"/>
  <c r="MYL97" i="16"/>
  <c r="MYM97" i="16"/>
  <c r="MYN97" i="16"/>
  <c r="MYO97" i="16"/>
  <c r="MYP97" i="16"/>
  <c r="MYQ97" i="16"/>
  <c r="MYR97" i="16"/>
  <c r="MYS97" i="16"/>
  <c r="MYT97" i="16"/>
  <c r="MYU97" i="16"/>
  <c r="MYV97" i="16"/>
  <c r="MYW97" i="16"/>
  <c r="MYX97" i="16"/>
  <c r="MYY97" i="16"/>
  <c r="MYZ97" i="16"/>
  <c r="MZA97" i="16"/>
  <c r="MZB97" i="16"/>
  <c r="MZC97" i="16"/>
  <c r="MZD97" i="16"/>
  <c r="MZE97" i="16"/>
  <c r="MZF97" i="16"/>
  <c r="MZG97" i="16"/>
  <c r="MZH97" i="16"/>
  <c r="MZI97" i="16"/>
  <c r="MZJ97" i="16"/>
  <c r="MZK97" i="16"/>
  <c r="MZL97" i="16"/>
  <c r="MZM97" i="16"/>
  <c r="MZN97" i="16"/>
  <c r="MZO97" i="16"/>
  <c r="MZP97" i="16"/>
  <c r="MZQ97" i="16"/>
  <c r="MZR97" i="16"/>
  <c r="MZS97" i="16"/>
  <c r="MZT97" i="16"/>
  <c r="MZU97" i="16"/>
  <c r="MZV97" i="16"/>
  <c r="MZW97" i="16"/>
  <c r="MZX97" i="16"/>
  <c r="MZY97" i="16"/>
  <c r="MZZ97" i="16"/>
  <c r="NAA97" i="16"/>
  <c r="NAB97" i="16"/>
  <c r="NAC97" i="16"/>
  <c r="NAD97" i="16"/>
  <c r="NAE97" i="16"/>
  <c r="NAF97" i="16"/>
  <c r="NAG97" i="16"/>
  <c r="NAH97" i="16"/>
  <c r="NAI97" i="16"/>
  <c r="NAJ97" i="16"/>
  <c r="NAK97" i="16"/>
  <c r="NAL97" i="16"/>
  <c r="NAM97" i="16"/>
  <c r="NAN97" i="16"/>
  <c r="NAO97" i="16"/>
  <c r="NAP97" i="16"/>
  <c r="NAQ97" i="16"/>
  <c r="NAR97" i="16"/>
  <c r="NAS97" i="16"/>
  <c r="NAT97" i="16"/>
  <c r="NAU97" i="16"/>
  <c r="NAV97" i="16"/>
  <c r="NAW97" i="16"/>
  <c r="NAX97" i="16"/>
  <c r="NAY97" i="16"/>
  <c r="NAZ97" i="16"/>
  <c r="NBA97" i="16"/>
  <c r="NBB97" i="16"/>
  <c r="NBC97" i="16"/>
  <c r="NBD97" i="16"/>
  <c r="NBE97" i="16"/>
  <c r="NBF97" i="16"/>
  <c r="NBG97" i="16"/>
  <c r="NBH97" i="16"/>
  <c r="NBI97" i="16"/>
  <c r="NBJ97" i="16"/>
  <c r="NBK97" i="16"/>
  <c r="NBL97" i="16"/>
  <c r="NBM97" i="16"/>
  <c r="NBN97" i="16"/>
  <c r="NBO97" i="16"/>
  <c r="NBP97" i="16"/>
  <c r="NBQ97" i="16"/>
  <c r="NBR97" i="16"/>
  <c r="NBS97" i="16"/>
  <c r="NBT97" i="16"/>
  <c r="NBU97" i="16"/>
  <c r="NBV97" i="16"/>
  <c r="NBW97" i="16"/>
  <c r="NBX97" i="16"/>
  <c r="NBY97" i="16"/>
  <c r="NBZ97" i="16"/>
  <c r="NCA97" i="16"/>
  <c r="NCB97" i="16"/>
  <c r="NCC97" i="16"/>
  <c r="NCD97" i="16"/>
  <c r="NCE97" i="16"/>
  <c r="NCF97" i="16"/>
  <c r="NCG97" i="16"/>
  <c r="NCH97" i="16"/>
  <c r="NCI97" i="16"/>
  <c r="NCJ97" i="16"/>
  <c r="NCK97" i="16"/>
  <c r="NCL97" i="16"/>
  <c r="NCM97" i="16"/>
  <c r="NCN97" i="16"/>
  <c r="NCO97" i="16"/>
  <c r="NCP97" i="16"/>
  <c r="NCQ97" i="16"/>
  <c r="NCR97" i="16"/>
  <c r="NCS97" i="16"/>
  <c r="NCT97" i="16"/>
  <c r="NCU97" i="16"/>
  <c r="NCV97" i="16"/>
  <c r="NCW97" i="16"/>
  <c r="NCX97" i="16"/>
  <c r="NCY97" i="16"/>
  <c r="NCZ97" i="16"/>
  <c r="NDA97" i="16"/>
  <c r="NDB97" i="16"/>
  <c r="NDC97" i="16"/>
  <c r="NDD97" i="16"/>
  <c r="NDE97" i="16"/>
  <c r="NDF97" i="16"/>
  <c r="NDG97" i="16"/>
  <c r="NDH97" i="16"/>
  <c r="NDI97" i="16"/>
  <c r="NDJ97" i="16"/>
  <c r="NDK97" i="16"/>
  <c r="NDL97" i="16"/>
  <c r="NDM97" i="16"/>
  <c r="NDN97" i="16"/>
  <c r="NDO97" i="16"/>
  <c r="NDP97" i="16"/>
  <c r="NDQ97" i="16"/>
  <c r="NDR97" i="16"/>
  <c r="NDS97" i="16"/>
  <c r="NDT97" i="16"/>
  <c r="NDU97" i="16"/>
  <c r="NDV97" i="16"/>
  <c r="NDW97" i="16"/>
  <c r="NDX97" i="16"/>
  <c r="NDY97" i="16"/>
  <c r="NDZ97" i="16"/>
  <c r="NEA97" i="16"/>
  <c r="NEB97" i="16"/>
  <c r="NEC97" i="16"/>
  <c r="NED97" i="16"/>
  <c r="NEE97" i="16"/>
  <c r="NEF97" i="16"/>
  <c r="NEG97" i="16"/>
  <c r="NEH97" i="16"/>
  <c r="NEI97" i="16"/>
  <c r="NEJ97" i="16"/>
  <c r="NEK97" i="16"/>
  <c r="NEL97" i="16"/>
  <c r="NEM97" i="16"/>
  <c r="NEN97" i="16"/>
  <c r="NEO97" i="16"/>
  <c r="NEP97" i="16"/>
  <c r="NEQ97" i="16"/>
  <c r="NER97" i="16"/>
  <c r="NES97" i="16"/>
  <c r="NET97" i="16"/>
  <c r="NEU97" i="16"/>
  <c r="NEV97" i="16"/>
  <c r="NEW97" i="16"/>
  <c r="NEX97" i="16"/>
  <c r="NEY97" i="16"/>
  <c r="NEZ97" i="16"/>
  <c r="NFA97" i="16"/>
  <c r="NFB97" i="16"/>
  <c r="NFC97" i="16"/>
  <c r="NFD97" i="16"/>
  <c r="NFE97" i="16"/>
  <c r="NFF97" i="16"/>
  <c r="NFG97" i="16"/>
  <c r="NFH97" i="16"/>
  <c r="NFI97" i="16"/>
  <c r="NFJ97" i="16"/>
  <c r="NFK97" i="16"/>
  <c r="NFL97" i="16"/>
  <c r="NFM97" i="16"/>
  <c r="NFN97" i="16"/>
  <c r="NFO97" i="16"/>
  <c r="NFP97" i="16"/>
  <c r="NFQ97" i="16"/>
  <c r="NFR97" i="16"/>
  <c r="NFS97" i="16"/>
  <c r="NFT97" i="16"/>
  <c r="NFU97" i="16"/>
  <c r="NFV97" i="16"/>
  <c r="NFW97" i="16"/>
  <c r="NFX97" i="16"/>
  <c r="NFY97" i="16"/>
  <c r="NFZ97" i="16"/>
  <c r="NGA97" i="16"/>
  <c r="NGB97" i="16"/>
  <c r="NGC97" i="16"/>
  <c r="NGD97" i="16"/>
  <c r="NGE97" i="16"/>
  <c r="NGF97" i="16"/>
  <c r="NGG97" i="16"/>
  <c r="NGH97" i="16"/>
  <c r="NGI97" i="16"/>
  <c r="NGJ97" i="16"/>
  <c r="NGK97" i="16"/>
  <c r="NGL97" i="16"/>
  <c r="NGM97" i="16"/>
  <c r="NGN97" i="16"/>
  <c r="NGO97" i="16"/>
  <c r="NGP97" i="16"/>
  <c r="NGQ97" i="16"/>
  <c r="NGR97" i="16"/>
  <c r="NGS97" i="16"/>
  <c r="NGT97" i="16"/>
  <c r="NGU97" i="16"/>
  <c r="NGV97" i="16"/>
  <c r="NGW97" i="16"/>
  <c r="NGX97" i="16"/>
  <c r="NGY97" i="16"/>
  <c r="NGZ97" i="16"/>
  <c r="NHA97" i="16"/>
  <c r="NHB97" i="16"/>
  <c r="NHC97" i="16"/>
  <c r="NHD97" i="16"/>
  <c r="NHE97" i="16"/>
  <c r="NHF97" i="16"/>
  <c r="NHG97" i="16"/>
  <c r="NHH97" i="16"/>
  <c r="NHI97" i="16"/>
  <c r="NHJ97" i="16"/>
  <c r="NHK97" i="16"/>
  <c r="NHL97" i="16"/>
  <c r="NHM97" i="16"/>
  <c r="NHN97" i="16"/>
  <c r="NHO97" i="16"/>
  <c r="NHP97" i="16"/>
  <c r="NHQ97" i="16"/>
  <c r="NHR97" i="16"/>
  <c r="NHS97" i="16"/>
  <c r="NHT97" i="16"/>
  <c r="NHU97" i="16"/>
  <c r="NHV97" i="16"/>
  <c r="NHW97" i="16"/>
  <c r="NHX97" i="16"/>
  <c r="NHY97" i="16"/>
  <c r="NHZ97" i="16"/>
  <c r="NIA97" i="16"/>
  <c r="NIB97" i="16"/>
  <c r="NIC97" i="16"/>
  <c r="NID97" i="16"/>
  <c r="NIE97" i="16"/>
  <c r="NIF97" i="16"/>
  <c r="NIG97" i="16"/>
  <c r="NIH97" i="16"/>
  <c r="NII97" i="16"/>
  <c r="NIJ97" i="16"/>
  <c r="NIK97" i="16"/>
  <c r="NIL97" i="16"/>
  <c r="NIM97" i="16"/>
  <c r="NIN97" i="16"/>
  <c r="NIO97" i="16"/>
  <c r="NIP97" i="16"/>
  <c r="NIQ97" i="16"/>
  <c r="NIR97" i="16"/>
  <c r="NIS97" i="16"/>
  <c r="NIT97" i="16"/>
  <c r="NIU97" i="16"/>
  <c r="NIV97" i="16"/>
  <c r="NIW97" i="16"/>
  <c r="NIX97" i="16"/>
  <c r="NIY97" i="16"/>
  <c r="NIZ97" i="16"/>
  <c r="NJA97" i="16"/>
  <c r="NJB97" i="16"/>
  <c r="NJC97" i="16"/>
  <c r="NJD97" i="16"/>
  <c r="NJE97" i="16"/>
  <c r="NJF97" i="16"/>
  <c r="NJG97" i="16"/>
  <c r="NJH97" i="16"/>
  <c r="NJI97" i="16"/>
  <c r="NJJ97" i="16"/>
  <c r="NJK97" i="16"/>
  <c r="NJL97" i="16"/>
  <c r="NJM97" i="16"/>
  <c r="NJN97" i="16"/>
  <c r="NJO97" i="16"/>
  <c r="NJP97" i="16"/>
  <c r="NJQ97" i="16"/>
  <c r="NJR97" i="16"/>
  <c r="NJS97" i="16"/>
  <c r="NJT97" i="16"/>
  <c r="NJU97" i="16"/>
  <c r="NJV97" i="16"/>
  <c r="NJW97" i="16"/>
  <c r="NJX97" i="16"/>
  <c r="NJY97" i="16"/>
  <c r="NJZ97" i="16"/>
  <c r="NKA97" i="16"/>
  <c r="NKB97" i="16"/>
  <c r="NKC97" i="16"/>
  <c r="NKD97" i="16"/>
  <c r="NKE97" i="16"/>
  <c r="NKF97" i="16"/>
  <c r="NKG97" i="16"/>
  <c r="NKH97" i="16"/>
  <c r="NKI97" i="16"/>
  <c r="NKJ97" i="16"/>
  <c r="NKK97" i="16"/>
  <c r="NKL97" i="16"/>
  <c r="NKM97" i="16"/>
  <c r="NKN97" i="16"/>
  <c r="NKO97" i="16"/>
  <c r="NKP97" i="16"/>
  <c r="NKQ97" i="16"/>
  <c r="NKR97" i="16"/>
  <c r="NKS97" i="16"/>
  <c r="NKT97" i="16"/>
  <c r="NKU97" i="16"/>
  <c r="NKV97" i="16"/>
  <c r="NKW97" i="16"/>
  <c r="NKX97" i="16"/>
  <c r="NKY97" i="16"/>
  <c r="NKZ97" i="16"/>
  <c r="NLA97" i="16"/>
  <c r="NLB97" i="16"/>
  <c r="NLC97" i="16"/>
  <c r="NLD97" i="16"/>
  <c r="NLE97" i="16"/>
  <c r="NLF97" i="16"/>
  <c r="NLG97" i="16"/>
  <c r="NLH97" i="16"/>
  <c r="NLI97" i="16"/>
  <c r="NLJ97" i="16"/>
  <c r="NLK97" i="16"/>
  <c r="NLL97" i="16"/>
  <c r="NLM97" i="16"/>
  <c r="NLN97" i="16"/>
  <c r="NLO97" i="16"/>
  <c r="NLP97" i="16"/>
  <c r="NLQ97" i="16"/>
  <c r="NLR97" i="16"/>
  <c r="NLS97" i="16"/>
  <c r="NLT97" i="16"/>
  <c r="NLU97" i="16"/>
  <c r="NLV97" i="16"/>
  <c r="NLW97" i="16"/>
  <c r="NLX97" i="16"/>
  <c r="NLY97" i="16"/>
  <c r="NLZ97" i="16"/>
  <c r="NMA97" i="16"/>
  <c r="NMB97" i="16"/>
  <c r="NMC97" i="16"/>
  <c r="NMD97" i="16"/>
  <c r="NME97" i="16"/>
  <c r="NMF97" i="16"/>
  <c r="NMG97" i="16"/>
  <c r="NMH97" i="16"/>
  <c r="NMI97" i="16"/>
  <c r="NMJ97" i="16"/>
  <c r="NMK97" i="16"/>
  <c r="NML97" i="16"/>
  <c r="NMM97" i="16"/>
  <c r="NMN97" i="16"/>
  <c r="NMO97" i="16"/>
  <c r="NMP97" i="16"/>
  <c r="NMQ97" i="16"/>
  <c r="NMR97" i="16"/>
  <c r="NMS97" i="16"/>
  <c r="NMT97" i="16"/>
  <c r="NMU97" i="16"/>
  <c r="NMV97" i="16"/>
  <c r="NMW97" i="16"/>
  <c r="NMX97" i="16"/>
  <c r="NMY97" i="16"/>
  <c r="NMZ97" i="16"/>
  <c r="NNA97" i="16"/>
  <c r="NNB97" i="16"/>
  <c r="NNC97" i="16"/>
  <c r="NND97" i="16"/>
  <c r="NNE97" i="16"/>
  <c r="NNF97" i="16"/>
  <c r="NNG97" i="16"/>
  <c r="NNH97" i="16"/>
  <c r="NNI97" i="16"/>
  <c r="NNJ97" i="16"/>
  <c r="NNK97" i="16"/>
  <c r="NNL97" i="16"/>
  <c r="NNM97" i="16"/>
  <c r="NNN97" i="16"/>
  <c r="NNO97" i="16"/>
  <c r="NNP97" i="16"/>
  <c r="NNQ97" i="16"/>
  <c r="NNR97" i="16"/>
  <c r="NNS97" i="16"/>
  <c r="NNT97" i="16"/>
  <c r="NNU97" i="16"/>
  <c r="NNV97" i="16"/>
  <c r="NNW97" i="16"/>
  <c r="NNX97" i="16"/>
  <c r="NNY97" i="16"/>
  <c r="NNZ97" i="16"/>
  <c r="NOA97" i="16"/>
  <c r="NOB97" i="16"/>
  <c r="NOC97" i="16"/>
  <c r="NOD97" i="16"/>
  <c r="NOE97" i="16"/>
  <c r="NOF97" i="16"/>
  <c r="NOG97" i="16"/>
  <c r="NOH97" i="16"/>
  <c r="NOI97" i="16"/>
  <c r="NOJ97" i="16"/>
  <c r="NOK97" i="16"/>
  <c r="NOL97" i="16"/>
  <c r="NOM97" i="16"/>
  <c r="NON97" i="16"/>
  <c r="NOO97" i="16"/>
  <c r="NOP97" i="16"/>
  <c r="NOQ97" i="16"/>
  <c r="NOR97" i="16"/>
  <c r="NOS97" i="16"/>
  <c r="NOT97" i="16"/>
  <c r="NOU97" i="16"/>
  <c r="NOV97" i="16"/>
  <c r="NOW97" i="16"/>
  <c r="NOX97" i="16"/>
  <c r="NOY97" i="16"/>
  <c r="NOZ97" i="16"/>
  <c r="NPA97" i="16"/>
  <c r="NPB97" i="16"/>
  <c r="NPC97" i="16"/>
  <c r="NPD97" i="16"/>
  <c r="NPE97" i="16"/>
  <c r="NPF97" i="16"/>
  <c r="NPG97" i="16"/>
  <c r="NPH97" i="16"/>
  <c r="NPI97" i="16"/>
  <c r="NPJ97" i="16"/>
  <c r="NPK97" i="16"/>
  <c r="NPL97" i="16"/>
  <c r="NPM97" i="16"/>
  <c r="NPN97" i="16"/>
  <c r="NPO97" i="16"/>
  <c r="NPP97" i="16"/>
  <c r="NPQ97" i="16"/>
  <c r="NPR97" i="16"/>
  <c r="NPS97" i="16"/>
  <c r="NPT97" i="16"/>
  <c r="NPU97" i="16"/>
  <c r="NPV97" i="16"/>
  <c r="NPW97" i="16"/>
  <c r="NPX97" i="16"/>
  <c r="NPY97" i="16"/>
  <c r="NPZ97" i="16"/>
  <c r="NQA97" i="16"/>
  <c r="NQB97" i="16"/>
  <c r="NQC97" i="16"/>
  <c r="NQD97" i="16"/>
  <c r="NQE97" i="16"/>
  <c r="NQF97" i="16"/>
  <c r="NQG97" i="16"/>
  <c r="NQH97" i="16"/>
  <c r="NQI97" i="16"/>
  <c r="NQJ97" i="16"/>
  <c r="NQK97" i="16"/>
  <c r="NQL97" i="16"/>
  <c r="NQM97" i="16"/>
  <c r="NQN97" i="16"/>
  <c r="NQO97" i="16"/>
  <c r="NQP97" i="16"/>
  <c r="NQQ97" i="16"/>
  <c r="NQR97" i="16"/>
  <c r="NQS97" i="16"/>
  <c r="NQT97" i="16"/>
  <c r="NQU97" i="16"/>
  <c r="NQV97" i="16"/>
  <c r="NQW97" i="16"/>
  <c r="NQX97" i="16"/>
  <c r="NQY97" i="16"/>
  <c r="NQZ97" i="16"/>
  <c r="NRA97" i="16"/>
  <c r="NRB97" i="16"/>
  <c r="NRC97" i="16"/>
  <c r="NRD97" i="16"/>
  <c r="NRE97" i="16"/>
  <c r="NRF97" i="16"/>
  <c r="NRG97" i="16"/>
  <c r="NRH97" i="16"/>
  <c r="NRI97" i="16"/>
  <c r="NRJ97" i="16"/>
  <c r="NRK97" i="16"/>
  <c r="NRL97" i="16"/>
  <c r="NRM97" i="16"/>
  <c r="NRN97" i="16"/>
  <c r="NRO97" i="16"/>
  <c r="NRP97" i="16"/>
  <c r="NRQ97" i="16"/>
  <c r="NRR97" i="16"/>
  <c r="NRS97" i="16"/>
  <c r="NRT97" i="16"/>
  <c r="NRU97" i="16"/>
  <c r="NRV97" i="16"/>
  <c r="NRW97" i="16"/>
  <c r="NRX97" i="16"/>
  <c r="NRY97" i="16"/>
  <c r="NRZ97" i="16"/>
  <c r="NSA97" i="16"/>
  <c r="NSB97" i="16"/>
  <c r="NSC97" i="16"/>
  <c r="NSD97" i="16"/>
  <c r="NSE97" i="16"/>
  <c r="NSF97" i="16"/>
  <c r="NSG97" i="16"/>
  <c r="NSH97" i="16"/>
  <c r="NSI97" i="16"/>
  <c r="NSJ97" i="16"/>
  <c r="NSK97" i="16"/>
  <c r="NSL97" i="16"/>
  <c r="NSM97" i="16"/>
  <c r="NSN97" i="16"/>
  <c r="NSO97" i="16"/>
  <c r="NSP97" i="16"/>
  <c r="NSQ97" i="16"/>
  <c r="NSR97" i="16"/>
  <c r="NSS97" i="16"/>
  <c r="NST97" i="16"/>
  <c r="NSU97" i="16"/>
  <c r="NSV97" i="16"/>
  <c r="NSW97" i="16"/>
  <c r="NSX97" i="16"/>
  <c r="NSY97" i="16"/>
  <c r="NSZ97" i="16"/>
  <c r="NTA97" i="16"/>
  <c r="NTB97" i="16"/>
  <c r="NTC97" i="16"/>
  <c r="NTD97" i="16"/>
  <c r="NTE97" i="16"/>
  <c r="NTF97" i="16"/>
  <c r="NTG97" i="16"/>
  <c r="NTH97" i="16"/>
  <c r="NTI97" i="16"/>
  <c r="NTJ97" i="16"/>
  <c r="NTK97" i="16"/>
  <c r="NTL97" i="16"/>
  <c r="NTM97" i="16"/>
  <c r="NTN97" i="16"/>
  <c r="NTO97" i="16"/>
  <c r="NTP97" i="16"/>
  <c r="NTQ97" i="16"/>
  <c r="NTR97" i="16"/>
  <c r="NTS97" i="16"/>
  <c r="NTT97" i="16"/>
  <c r="NTU97" i="16"/>
  <c r="NTV97" i="16"/>
  <c r="NTW97" i="16"/>
  <c r="NTX97" i="16"/>
  <c r="NTY97" i="16"/>
  <c r="NTZ97" i="16"/>
  <c r="NUA97" i="16"/>
  <c r="NUB97" i="16"/>
  <c r="NUC97" i="16"/>
  <c r="NUD97" i="16"/>
  <c r="NUE97" i="16"/>
  <c r="NUF97" i="16"/>
  <c r="NUG97" i="16"/>
  <c r="NUH97" i="16"/>
  <c r="NUI97" i="16"/>
  <c r="NUJ97" i="16"/>
  <c r="NUK97" i="16"/>
  <c r="NUL97" i="16"/>
  <c r="NUM97" i="16"/>
  <c r="NUN97" i="16"/>
  <c r="NUO97" i="16"/>
  <c r="NUP97" i="16"/>
  <c r="NUQ97" i="16"/>
  <c r="NUR97" i="16"/>
  <c r="NUS97" i="16"/>
  <c r="NUT97" i="16"/>
  <c r="NUU97" i="16"/>
  <c r="NUV97" i="16"/>
  <c r="NUW97" i="16"/>
  <c r="NUX97" i="16"/>
  <c r="NUY97" i="16"/>
  <c r="NUZ97" i="16"/>
  <c r="NVA97" i="16"/>
  <c r="NVB97" i="16"/>
  <c r="NVC97" i="16"/>
  <c r="NVD97" i="16"/>
  <c r="NVE97" i="16"/>
  <c r="NVF97" i="16"/>
  <c r="NVG97" i="16"/>
  <c r="NVH97" i="16"/>
  <c r="NVI97" i="16"/>
  <c r="NVJ97" i="16"/>
  <c r="NVK97" i="16"/>
  <c r="NVL97" i="16"/>
  <c r="NVM97" i="16"/>
  <c r="NVN97" i="16"/>
  <c r="NVO97" i="16"/>
  <c r="NVP97" i="16"/>
  <c r="NVQ97" i="16"/>
  <c r="NVR97" i="16"/>
  <c r="NVS97" i="16"/>
  <c r="NVT97" i="16"/>
  <c r="NVU97" i="16"/>
  <c r="NVV97" i="16"/>
  <c r="NVW97" i="16"/>
  <c r="NVX97" i="16"/>
  <c r="NVY97" i="16"/>
  <c r="NVZ97" i="16"/>
  <c r="NWA97" i="16"/>
  <c r="NWB97" i="16"/>
  <c r="NWC97" i="16"/>
  <c r="NWD97" i="16"/>
  <c r="NWE97" i="16"/>
  <c r="NWF97" i="16"/>
  <c r="NWG97" i="16"/>
  <c r="NWH97" i="16"/>
  <c r="NWI97" i="16"/>
  <c r="NWJ97" i="16"/>
  <c r="NWK97" i="16"/>
  <c r="NWL97" i="16"/>
  <c r="NWM97" i="16"/>
  <c r="NWN97" i="16"/>
  <c r="NWO97" i="16"/>
  <c r="NWP97" i="16"/>
  <c r="NWQ97" i="16"/>
  <c r="NWR97" i="16"/>
  <c r="NWS97" i="16"/>
  <c r="NWT97" i="16"/>
  <c r="NWU97" i="16"/>
  <c r="NWV97" i="16"/>
  <c r="NWW97" i="16"/>
  <c r="NWX97" i="16"/>
  <c r="NWY97" i="16"/>
  <c r="NWZ97" i="16"/>
  <c r="NXA97" i="16"/>
  <c r="NXB97" i="16"/>
  <c r="NXC97" i="16"/>
  <c r="NXD97" i="16"/>
  <c r="NXE97" i="16"/>
  <c r="NXF97" i="16"/>
  <c r="NXG97" i="16"/>
  <c r="NXH97" i="16"/>
  <c r="NXI97" i="16"/>
  <c r="NXJ97" i="16"/>
  <c r="NXK97" i="16"/>
  <c r="NXL97" i="16"/>
  <c r="NXM97" i="16"/>
  <c r="NXN97" i="16"/>
  <c r="NXO97" i="16"/>
  <c r="NXP97" i="16"/>
  <c r="NXQ97" i="16"/>
  <c r="NXR97" i="16"/>
  <c r="NXS97" i="16"/>
  <c r="NXT97" i="16"/>
  <c r="NXU97" i="16"/>
  <c r="NXV97" i="16"/>
  <c r="NXW97" i="16"/>
  <c r="NXX97" i="16"/>
  <c r="NXY97" i="16"/>
  <c r="NXZ97" i="16"/>
  <c r="NYA97" i="16"/>
  <c r="NYB97" i="16"/>
  <c r="NYC97" i="16"/>
  <c r="NYD97" i="16"/>
  <c r="NYE97" i="16"/>
  <c r="NYF97" i="16"/>
  <c r="NYG97" i="16"/>
  <c r="NYH97" i="16"/>
  <c r="NYI97" i="16"/>
  <c r="NYJ97" i="16"/>
  <c r="NYK97" i="16"/>
  <c r="NYL97" i="16"/>
  <c r="NYM97" i="16"/>
  <c r="NYN97" i="16"/>
  <c r="NYO97" i="16"/>
  <c r="NYP97" i="16"/>
  <c r="NYQ97" i="16"/>
  <c r="NYR97" i="16"/>
  <c r="NYS97" i="16"/>
  <c r="NYT97" i="16"/>
  <c r="NYU97" i="16"/>
  <c r="NYV97" i="16"/>
  <c r="NYW97" i="16"/>
  <c r="NYX97" i="16"/>
  <c r="NYY97" i="16"/>
  <c r="NYZ97" i="16"/>
  <c r="NZA97" i="16"/>
  <c r="NZB97" i="16"/>
  <c r="NZC97" i="16"/>
  <c r="NZD97" i="16"/>
  <c r="NZE97" i="16"/>
  <c r="NZF97" i="16"/>
  <c r="NZG97" i="16"/>
  <c r="NZH97" i="16"/>
  <c r="NZI97" i="16"/>
  <c r="NZJ97" i="16"/>
  <c r="NZK97" i="16"/>
  <c r="NZL97" i="16"/>
  <c r="NZM97" i="16"/>
  <c r="NZN97" i="16"/>
  <c r="NZO97" i="16"/>
  <c r="NZP97" i="16"/>
  <c r="NZQ97" i="16"/>
  <c r="NZR97" i="16"/>
  <c r="NZS97" i="16"/>
  <c r="NZT97" i="16"/>
  <c r="NZU97" i="16"/>
  <c r="NZV97" i="16"/>
  <c r="NZW97" i="16"/>
  <c r="NZX97" i="16"/>
  <c r="NZY97" i="16"/>
  <c r="NZZ97" i="16"/>
  <c r="OAA97" i="16"/>
  <c r="OAB97" i="16"/>
  <c r="OAC97" i="16"/>
  <c r="OAD97" i="16"/>
  <c r="OAE97" i="16"/>
  <c r="OAF97" i="16"/>
  <c r="OAG97" i="16"/>
  <c r="OAH97" i="16"/>
  <c r="OAI97" i="16"/>
  <c r="OAJ97" i="16"/>
  <c r="OAK97" i="16"/>
  <c r="OAL97" i="16"/>
  <c r="OAM97" i="16"/>
  <c r="OAN97" i="16"/>
  <c r="OAO97" i="16"/>
  <c r="OAP97" i="16"/>
  <c r="OAQ97" i="16"/>
  <c r="OAR97" i="16"/>
  <c r="OAS97" i="16"/>
  <c r="OAT97" i="16"/>
  <c r="OAU97" i="16"/>
  <c r="OAV97" i="16"/>
  <c r="OAW97" i="16"/>
  <c r="OAX97" i="16"/>
  <c r="OAY97" i="16"/>
  <c r="OAZ97" i="16"/>
  <c r="OBA97" i="16"/>
  <c r="OBB97" i="16"/>
  <c r="OBC97" i="16"/>
  <c r="OBD97" i="16"/>
  <c r="OBE97" i="16"/>
  <c r="OBF97" i="16"/>
  <c r="OBG97" i="16"/>
  <c r="OBH97" i="16"/>
  <c r="OBI97" i="16"/>
  <c r="OBJ97" i="16"/>
  <c r="OBK97" i="16"/>
  <c r="OBL97" i="16"/>
  <c r="OBM97" i="16"/>
  <c r="OBN97" i="16"/>
  <c r="OBO97" i="16"/>
  <c r="OBP97" i="16"/>
  <c r="OBQ97" i="16"/>
  <c r="OBR97" i="16"/>
  <c r="OBS97" i="16"/>
  <c r="OBT97" i="16"/>
  <c r="OBU97" i="16"/>
  <c r="OBV97" i="16"/>
  <c r="OBW97" i="16"/>
  <c r="OBX97" i="16"/>
  <c r="OBY97" i="16"/>
  <c r="OBZ97" i="16"/>
  <c r="OCA97" i="16"/>
  <c r="OCB97" i="16"/>
  <c r="OCC97" i="16"/>
  <c r="OCD97" i="16"/>
  <c r="OCE97" i="16"/>
  <c r="OCF97" i="16"/>
  <c r="OCG97" i="16"/>
  <c r="OCH97" i="16"/>
  <c r="OCI97" i="16"/>
  <c r="OCJ97" i="16"/>
  <c r="OCK97" i="16"/>
  <c r="OCL97" i="16"/>
  <c r="OCM97" i="16"/>
  <c r="OCN97" i="16"/>
  <c r="OCO97" i="16"/>
  <c r="OCP97" i="16"/>
  <c r="OCQ97" i="16"/>
  <c r="OCR97" i="16"/>
  <c r="OCS97" i="16"/>
  <c r="OCT97" i="16"/>
  <c r="OCU97" i="16"/>
  <c r="OCV97" i="16"/>
  <c r="OCW97" i="16"/>
  <c r="OCX97" i="16"/>
  <c r="OCY97" i="16"/>
  <c r="OCZ97" i="16"/>
  <c r="ODA97" i="16"/>
  <c r="ODB97" i="16"/>
  <c r="ODC97" i="16"/>
  <c r="ODD97" i="16"/>
  <c r="ODE97" i="16"/>
  <c r="ODF97" i="16"/>
  <c r="ODG97" i="16"/>
  <c r="ODH97" i="16"/>
  <c r="ODI97" i="16"/>
  <c r="ODJ97" i="16"/>
  <c r="ODK97" i="16"/>
  <c r="ODL97" i="16"/>
  <c r="ODM97" i="16"/>
  <c r="ODN97" i="16"/>
  <c r="ODO97" i="16"/>
  <c r="ODP97" i="16"/>
  <c r="ODQ97" i="16"/>
  <c r="ODR97" i="16"/>
  <c r="ODS97" i="16"/>
  <c r="ODT97" i="16"/>
  <c r="ODU97" i="16"/>
  <c r="ODV97" i="16"/>
  <c r="ODW97" i="16"/>
  <c r="ODX97" i="16"/>
  <c r="ODY97" i="16"/>
  <c r="ODZ97" i="16"/>
  <c r="OEA97" i="16"/>
  <c r="OEB97" i="16"/>
  <c r="OEC97" i="16"/>
  <c r="OED97" i="16"/>
  <c r="OEE97" i="16"/>
  <c r="OEF97" i="16"/>
  <c r="OEG97" i="16"/>
  <c r="OEH97" i="16"/>
  <c r="OEI97" i="16"/>
  <c r="OEJ97" i="16"/>
  <c r="OEK97" i="16"/>
  <c r="OEL97" i="16"/>
  <c r="OEM97" i="16"/>
  <c r="OEN97" i="16"/>
  <c r="OEO97" i="16"/>
  <c r="OEP97" i="16"/>
  <c r="OEQ97" i="16"/>
  <c r="OER97" i="16"/>
  <c r="OES97" i="16"/>
  <c r="OET97" i="16"/>
  <c r="OEU97" i="16"/>
  <c r="OEV97" i="16"/>
  <c r="OEW97" i="16"/>
  <c r="OEX97" i="16"/>
  <c r="OEY97" i="16"/>
  <c r="OEZ97" i="16"/>
  <c r="OFA97" i="16"/>
  <c r="OFB97" i="16"/>
  <c r="OFC97" i="16"/>
  <c r="OFD97" i="16"/>
  <c r="OFE97" i="16"/>
  <c r="OFF97" i="16"/>
  <c r="OFG97" i="16"/>
  <c r="OFH97" i="16"/>
  <c r="OFI97" i="16"/>
  <c r="OFJ97" i="16"/>
  <c r="OFK97" i="16"/>
  <c r="OFL97" i="16"/>
  <c r="OFM97" i="16"/>
  <c r="OFN97" i="16"/>
  <c r="OFO97" i="16"/>
  <c r="OFP97" i="16"/>
  <c r="OFQ97" i="16"/>
  <c r="OFR97" i="16"/>
  <c r="OFS97" i="16"/>
  <c r="OFT97" i="16"/>
  <c r="OFU97" i="16"/>
  <c r="OFV97" i="16"/>
  <c r="OFW97" i="16"/>
  <c r="OFX97" i="16"/>
  <c r="OFY97" i="16"/>
  <c r="OFZ97" i="16"/>
  <c r="OGA97" i="16"/>
  <c r="OGB97" i="16"/>
  <c r="OGC97" i="16"/>
  <c r="OGD97" i="16"/>
  <c r="OGE97" i="16"/>
  <c r="OGF97" i="16"/>
  <c r="OGG97" i="16"/>
  <c r="OGH97" i="16"/>
  <c r="OGI97" i="16"/>
  <c r="OGJ97" i="16"/>
  <c r="OGK97" i="16"/>
  <c r="OGL97" i="16"/>
  <c r="OGM97" i="16"/>
  <c r="OGN97" i="16"/>
  <c r="OGO97" i="16"/>
  <c r="OGP97" i="16"/>
  <c r="OGQ97" i="16"/>
  <c r="OGR97" i="16"/>
  <c r="OGS97" i="16"/>
  <c r="OGT97" i="16"/>
  <c r="OGU97" i="16"/>
  <c r="OGV97" i="16"/>
  <c r="OGW97" i="16"/>
  <c r="OGX97" i="16"/>
  <c r="OGY97" i="16"/>
  <c r="OGZ97" i="16"/>
  <c r="OHA97" i="16"/>
  <c r="OHB97" i="16"/>
  <c r="OHC97" i="16"/>
  <c r="OHD97" i="16"/>
  <c r="OHE97" i="16"/>
  <c r="OHF97" i="16"/>
  <c r="OHG97" i="16"/>
  <c r="OHH97" i="16"/>
  <c r="OHI97" i="16"/>
  <c r="OHJ97" i="16"/>
  <c r="OHK97" i="16"/>
  <c r="OHL97" i="16"/>
  <c r="OHM97" i="16"/>
  <c r="OHN97" i="16"/>
  <c r="OHO97" i="16"/>
  <c r="OHP97" i="16"/>
  <c r="OHQ97" i="16"/>
  <c r="OHR97" i="16"/>
  <c r="OHS97" i="16"/>
  <c r="OHT97" i="16"/>
  <c r="OHU97" i="16"/>
  <c r="OHV97" i="16"/>
  <c r="OHW97" i="16"/>
  <c r="OHX97" i="16"/>
  <c r="OHY97" i="16"/>
  <c r="OHZ97" i="16"/>
  <c r="OIA97" i="16"/>
  <c r="OIB97" i="16"/>
  <c r="OIC97" i="16"/>
  <c r="OID97" i="16"/>
  <c r="OIE97" i="16"/>
  <c r="OIF97" i="16"/>
  <c r="OIG97" i="16"/>
  <c r="OIH97" i="16"/>
  <c r="OII97" i="16"/>
  <c r="OIJ97" i="16"/>
  <c r="OIK97" i="16"/>
  <c r="OIL97" i="16"/>
  <c r="OIM97" i="16"/>
  <c r="OIN97" i="16"/>
  <c r="OIO97" i="16"/>
  <c r="OIP97" i="16"/>
  <c r="OIQ97" i="16"/>
  <c r="OIR97" i="16"/>
  <c r="OIS97" i="16"/>
  <c r="OIT97" i="16"/>
  <c r="OIU97" i="16"/>
  <c r="OIV97" i="16"/>
  <c r="OIW97" i="16"/>
  <c r="OIX97" i="16"/>
  <c r="OIY97" i="16"/>
  <c r="OIZ97" i="16"/>
  <c r="OJA97" i="16"/>
  <c r="OJB97" i="16"/>
  <c r="OJC97" i="16"/>
  <c r="OJD97" i="16"/>
  <c r="OJE97" i="16"/>
  <c r="OJF97" i="16"/>
  <c r="OJG97" i="16"/>
  <c r="OJH97" i="16"/>
  <c r="OJI97" i="16"/>
  <c r="OJJ97" i="16"/>
  <c r="OJK97" i="16"/>
  <c r="OJL97" i="16"/>
  <c r="OJM97" i="16"/>
  <c r="OJN97" i="16"/>
  <c r="OJO97" i="16"/>
  <c r="OJP97" i="16"/>
  <c r="OJQ97" i="16"/>
  <c r="OJR97" i="16"/>
  <c r="OJS97" i="16"/>
  <c r="OJT97" i="16"/>
  <c r="OJU97" i="16"/>
  <c r="OJV97" i="16"/>
  <c r="OJW97" i="16"/>
  <c r="OJX97" i="16"/>
  <c r="OJY97" i="16"/>
  <c r="OJZ97" i="16"/>
  <c r="OKA97" i="16"/>
  <c r="OKB97" i="16"/>
  <c r="OKC97" i="16"/>
  <c r="OKD97" i="16"/>
  <c r="OKE97" i="16"/>
  <c r="OKF97" i="16"/>
  <c r="OKG97" i="16"/>
  <c r="OKH97" i="16"/>
  <c r="OKI97" i="16"/>
  <c r="OKJ97" i="16"/>
  <c r="OKK97" i="16"/>
  <c r="OKL97" i="16"/>
  <c r="OKM97" i="16"/>
  <c r="OKN97" i="16"/>
  <c r="OKO97" i="16"/>
  <c r="OKP97" i="16"/>
  <c r="OKQ97" i="16"/>
  <c r="OKR97" i="16"/>
  <c r="OKS97" i="16"/>
  <c r="OKT97" i="16"/>
  <c r="OKU97" i="16"/>
  <c r="OKV97" i="16"/>
  <c r="OKW97" i="16"/>
  <c r="OKX97" i="16"/>
  <c r="OKY97" i="16"/>
  <c r="OKZ97" i="16"/>
  <c r="OLA97" i="16"/>
  <c r="OLB97" i="16"/>
  <c r="OLC97" i="16"/>
  <c r="OLD97" i="16"/>
  <c r="OLE97" i="16"/>
  <c r="OLF97" i="16"/>
  <c r="OLG97" i="16"/>
  <c r="OLH97" i="16"/>
  <c r="OLI97" i="16"/>
  <c r="OLJ97" i="16"/>
  <c r="OLK97" i="16"/>
  <c r="OLL97" i="16"/>
  <c r="OLM97" i="16"/>
  <c r="OLN97" i="16"/>
  <c r="OLO97" i="16"/>
  <c r="OLP97" i="16"/>
  <c r="OLQ97" i="16"/>
  <c r="OLR97" i="16"/>
  <c r="OLS97" i="16"/>
  <c r="OLT97" i="16"/>
  <c r="OLU97" i="16"/>
  <c r="OLV97" i="16"/>
  <c r="OLW97" i="16"/>
  <c r="OLX97" i="16"/>
  <c r="OLY97" i="16"/>
  <c r="OLZ97" i="16"/>
  <c r="OMA97" i="16"/>
  <c r="OMB97" i="16"/>
  <c r="OMC97" i="16"/>
  <c r="OMD97" i="16"/>
  <c r="OME97" i="16"/>
  <c r="OMF97" i="16"/>
  <c r="OMG97" i="16"/>
  <c r="OMH97" i="16"/>
  <c r="OMI97" i="16"/>
  <c r="OMJ97" i="16"/>
  <c r="OMK97" i="16"/>
  <c r="OML97" i="16"/>
  <c r="OMM97" i="16"/>
  <c r="OMN97" i="16"/>
  <c r="OMO97" i="16"/>
  <c r="OMP97" i="16"/>
  <c r="OMQ97" i="16"/>
  <c r="OMR97" i="16"/>
  <c r="OMS97" i="16"/>
  <c r="OMT97" i="16"/>
  <c r="OMU97" i="16"/>
  <c r="OMV97" i="16"/>
  <c r="OMW97" i="16"/>
  <c r="OMX97" i="16"/>
  <c r="OMY97" i="16"/>
  <c r="OMZ97" i="16"/>
  <c r="ONA97" i="16"/>
  <c r="ONB97" i="16"/>
  <c r="ONC97" i="16"/>
  <c r="OND97" i="16"/>
  <c r="ONE97" i="16"/>
  <c r="ONF97" i="16"/>
  <c r="ONG97" i="16"/>
  <c r="ONH97" i="16"/>
  <c r="ONI97" i="16"/>
  <c r="ONJ97" i="16"/>
  <c r="ONK97" i="16"/>
  <c r="ONL97" i="16"/>
  <c r="ONM97" i="16"/>
  <c r="ONN97" i="16"/>
  <c r="ONO97" i="16"/>
  <c r="ONP97" i="16"/>
  <c r="ONQ97" i="16"/>
  <c r="ONR97" i="16"/>
  <c r="ONS97" i="16"/>
  <c r="ONT97" i="16"/>
  <c r="ONU97" i="16"/>
  <c r="ONV97" i="16"/>
  <c r="ONW97" i="16"/>
  <c r="ONX97" i="16"/>
  <c r="ONY97" i="16"/>
  <c r="ONZ97" i="16"/>
  <c r="OOA97" i="16"/>
  <c r="OOB97" i="16"/>
  <c r="OOC97" i="16"/>
  <c r="OOD97" i="16"/>
  <c r="OOE97" i="16"/>
  <c r="OOF97" i="16"/>
  <c r="OOG97" i="16"/>
  <c r="OOH97" i="16"/>
  <c r="OOI97" i="16"/>
  <c r="OOJ97" i="16"/>
  <c r="OOK97" i="16"/>
  <c r="OOL97" i="16"/>
  <c r="OOM97" i="16"/>
  <c r="OON97" i="16"/>
  <c r="OOO97" i="16"/>
  <c r="OOP97" i="16"/>
  <c r="OOQ97" i="16"/>
  <c r="OOR97" i="16"/>
  <c r="OOS97" i="16"/>
  <c r="OOT97" i="16"/>
  <c r="OOU97" i="16"/>
  <c r="OOV97" i="16"/>
  <c r="OOW97" i="16"/>
  <c r="OOX97" i="16"/>
  <c r="OOY97" i="16"/>
  <c r="OOZ97" i="16"/>
  <c r="OPA97" i="16"/>
  <c r="OPB97" i="16"/>
  <c r="OPC97" i="16"/>
  <c r="OPD97" i="16"/>
  <c r="OPE97" i="16"/>
  <c r="OPF97" i="16"/>
  <c r="OPG97" i="16"/>
  <c r="OPH97" i="16"/>
  <c r="OPI97" i="16"/>
  <c r="OPJ97" i="16"/>
  <c r="OPK97" i="16"/>
  <c r="OPL97" i="16"/>
  <c r="OPM97" i="16"/>
  <c r="OPN97" i="16"/>
  <c r="OPO97" i="16"/>
  <c r="OPP97" i="16"/>
  <c r="OPQ97" i="16"/>
  <c r="OPR97" i="16"/>
  <c r="OPS97" i="16"/>
  <c r="OPT97" i="16"/>
  <c r="OPU97" i="16"/>
  <c r="OPV97" i="16"/>
  <c r="OPW97" i="16"/>
  <c r="OPX97" i="16"/>
  <c r="OPY97" i="16"/>
  <c r="OPZ97" i="16"/>
  <c r="OQA97" i="16"/>
  <c r="OQB97" i="16"/>
  <c r="OQC97" i="16"/>
  <c r="OQD97" i="16"/>
  <c r="OQE97" i="16"/>
  <c r="OQF97" i="16"/>
  <c r="OQG97" i="16"/>
  <c r="OQH97" i="16"/>
  <c r="OQI97" i="16"/>
  <c r="OQJ97" i="16"/>
  <c r="OQK97" i="16"/>
  <c r="OQL97" i="16"/>
  <c r="OQM97" i="16"/>
  <c r="OQN97" i="16"/>
  <c r="OQO97" i="16"/>
  <c r="OQP97" i="16"/>
  <c r="OQQ97" i="16"/>
  <c r="OQR97" i="16"/>
  <c r="OQS97" i="16"/>
  <c r="OQT97" i="16"/>
  <c r="OQU97" i="16"/>
  <c r="OQV97" i="16"/>
  <c r="OQW97" i="16"/>
  <c r="OQX97" i="16"/>
  <c r="OQY97" i="16"/>
  <c r="OQZ97" i="16"/>
  <c r="ORA97" i="16"/>
  <c r="ORB97" i="16"/>
  <c r="ORC97" i="16"/>
  <c r="ORD97" i="16"/>
  <c r="ORE97" i="16"/>
  <c r="ORF97" i="16"/>
  <c r="ORG97" i="16"/>
  <c r="ORH97" i="16"/>
  <c r="ORI97" i="16"/>
  <c r="ORJ97" i="16"/>
  <c r="ORK97" i="16"/>
  <c r="ORL97" i="16"/>
  <c r="ORM97" i="16"/>
  <c r="ORN97" i="16"/>
  <c r="ORO97" i="16"/>
  <c r="ORP97" i="16"/>
  <c r="ORQ97" i="16"/>
  <c r="ORR97" i="16"/>
  <c r="ORS97" i="16"/>
  <c r="ORT97" i="16"/>
  <c r="ORU97" i="16"/>
  <c r="ORV97" i="16"/>
  <c r="ORW97" i="16"/>
  <c r="ORX97" i="16"/>
  <c r="ORY97" i="16"/>
  <c r="ORZ97" i="16"/>
  <c r="OSA97" i="16"/>
  <c r="OSB97" i="16"/>
  <c r="OSC97" i="16"/>
  <c r="OSD97" i="16"/>
  <c r="OSE97" i="16"/>
  <c r="OSF97" i="16"/>
  <c r="OSG97" i="16"/>
  <c r="OSH97" i="16"/>
  <c r="OSI97" i="16"/>
  <c r="OSJ97" i="16"/>
  <c r="OSK97" i="16"/>
  <c r="OSL97" i="16"/>
  <c r="OSM97" i="16"/>
  <c r="OSN97" i="16"/>
  <c r="OSO97" i="16"/>
  <c r="OSP97" i="16"/>
  <c r="OSQ97" i="16"/>
  <c r="OSR97" i="16"/>
  <c r="OSS97" i="16"/>
  <c r="OST97" i="16"/>
  <c r="OSU97" i="16"/>
  <c r="OSV97" i="16"/>
  <c r="OSW97" i="16"/>
  <c r="OSX97" i="16"/>
  <c r="OSY97" i="16"/>
  <c r="OSZ97" i="16"/>
  <c r="OTA97" i="16"/>
  <c r="OTB97" i="16"/>
  <c r="OTC97" i="16"/>
  <c r="OTD97" i="16"/>
  <c r="OTE97" i="16"/>
  <c r="OTF97" i="16"/>
  <c r="OTG97" i="16"/>
  <c r="OTH97" i="16"/>
  <c r="OTI97" i="16"/>
  <c r="OTJ97" i="16"/>
  <c r="OTK97" i="16"/>
  <c r="OTL97" i="16"/>
  <c r="OTM97" i="16"/>
  <c r="OTN97" i="16"/>
  <c r="OTO97" i="16"/>
  <c r="OTP97" i="16"/>
  <c r="OTQ97" i="16"/>
  <c r="OTR97" i="16"/>
  <c r="OTS97" i="16"/>
  <c r="OTT97" i="16"/>
  <c r="OTU97" i="16"/>
  <c r="OTV97" i="16"/>
  <c r="OTW97" i="16"/>
  <c r="OTX97" i="16"/>
  <c r="OTY97" i="16"/>
  <c r="OTZ97" i="16"/>
  <c r="OUA97" i="16"/>
  <c r="OUB97" i="16"/>
  <c r="OUC97" i="16"/>
  <c r="OUD97" i="16"/>
  <c r="OUE97" i="16"/>
  <c r="OUF97" i="16"/>
  <c r="OUG97" i="16"/>
  <c r="OUH97" i="16"/>
  <c r="OUI97" i="16"/>
  <c r="OUJ97" i="16"/>
  <c r="OUK97" i="16"/>
  <c r="OUL97" i="16"/>
  <c r="OUM97" i="16"/>
  <c r="OUN97" i="16"/>
  <c r="OUO97" i="16"/>
  <c r="OUP97" i="16"/>
  <c r="OUQ97" i="16"/>
  <c r="OUR97" i="16"/>
  <c r="OUS97" i="16"/>
  <c r="OUT97" i="16"/>
  <c r="OUU97" i="16"/>
  <c r="OUV97" i="16"/>
  <c r="OUW97" i="16"/>
  <c r="OUX97" i="16"/>
  <c r="OUY97" i="16"/>
  <c r="OUZ97" i="16"/>
  <c r="OVA97" i="16"/>
  <c r="OVB97" i="16"/>
  <c r="OVC97" i="16"/>
  <c r="OVD97" i="16"/>
  <c r="OVE97" i="16"/>
  <c r="OVF97" i="16"/>
  <c r="OVG97" i="16"/>
  <c r="OVH97" i="16"/>
  <c r="OVI97" i="16"/>
  <c r="OVJ97" i="16"/>
  <c r="OVK97" i="16"/>
  <c r="OVL97" i="16"/>
  <c r="OVM97" i="16"/>
  <c r="OVN97" i="16"/>
  <c r="OVO97" i="16"/>
  <c r="OVP97" i="16"/>
  <c r="OVQ97" i="16"/>
  <c r="OVR97" i="16"/>
  <c r="OVS97" i="16"/>
  <c r="OVT97" i="16"/>
  <c r="OVU97" i="16"/>
  <c r="OVV97" i="16"/>
  <c r="OVW97" i="16"/>
  <c r="OVX97" i="16"/>
  <c r="OVY97" i="16"/>
  <c r="OVZ97" i="16"/>
  <c r="OWA97" i="16"/>
  <c r="OWB97" i="16"/>
  <c r="OWC97" i="16"/>
  <c r="OWD97" i="16"/>
  <c r="OWE97" i="16"/>
  <c r="OWF97" i="16"/>
  <c r="OWG97" i="16"/>
  <c r="OWH97" i="16"/>
  <c r="OWI97" i="16"/>
  <c r="OWJ97" i="16"/>
  <c r="OWK97" i="16"/>
  <c r="OWL97" i="16"/>
  <c r="OWM97" i="16"/>
  <c r="OWN97" i="16"/>
  <c r="OWO97" i="16"/>
  <c r="OWP97" i="16"/>
  <c r="OWQ97" i="16"/>
  <c r="OWR97" i="16"/>
  <c r="OWS97" i="16"/>
  <c r="OWT97" i="16"/>
  <c r="OWU97" i="16"/>
  <c r="OWV97" i="16"/>
  <c r="OWW97" i="16"/>
  <c r="OWX97" i="16"/>
  <c r="OWY97" i="16"/>
  <c r="OWZ97" i="16"/>
  <c r="OXA97" i="16"/>
  <c r="OXB97" i="16"/>
  <c r="OXC97" i="16"/>
  <c r="OXD97" i="16"/>
  <c r="OXE97" i="16"/>
  <c r="OXF97" i="16"/>
  <c r="OXG97" i="16"/>
  <c r="OXH97" i="16"/>
  <c r="OXI97" i="16"/>
  <c r="OXJ97" i="16"/>
  <c r="OXK97" i="16"/>
  <c r="OXL97" i="16"/>
  <c r="OXM97" i="16"/>
  <c r="OXN97" i="16"/>
  <c r="OXO97" i="16"/>
  <c r="OXP97" i="16"/>
  <c r="OXQ97" i="16"/>
  <c r="OXR97" i="16"/>
  <c r="OXS97" i="16"/>
  <c r="OXT97" i="16"/>
  <c r="OXU97" i="16"/>
  <c r="OXV97" i="16"/>
  <c r="OXW97" i="16"/>
  <c r="OXX97" i="16"/>
  <c r="OXY97" i="16"/>
  <c r="OXZ97" i="16"/>
  <c r="OYA97" i="16"/>
  <c r="OYB97" i="16"/>
  <c r="OYC97" i="16"/>
  <c r="OYD97" i="16"/>
  <c r="OYE97" i="16"/>
  <c r="OYF97" i="16"/>
  <c r="OYG97" i="16"/>
  <c r="OYH97" i="16"/>
  <c r="OYI97" i="16"/>
  <c r="OYJ97" i="16"/>
  <c r="OYK97" i="16"/>
  <c r="OYL97" i="16"/>
  <c r="OYM97" i="16"/>
  <c r="OYN97" i="16"/>
  <c r="OYO97" i="16"/>
  <c r="OYP97" i="16"/>
  <c r="OYQ97" i="16"/>
  <c r="OYR97" i="16"/>
  <c r="OYS97" i="16"/>
  <c r="OYT97" i="16"/>
  <c r="OYU97" i="16"/>
  <c r="OYV97" i="16"/>
  <c r="OYW97" i="16"/>
  <c r="OYX97" i="16"/>
  <c r="OYY97" i="16"/>
  <c r="OYZ97" i="16"/>
  <c r="OZA97" i="16"/>
  <c r="OZB97" i="16"/>
  <c r="OZC97" i="16"/>
  <c r="OZD97" i="16"/>
  <c r="OZE97" i="16"/>
  <c r="OZF97" i="16"/>
  <c r="OZG97" i="16"/>
  <c r="OZH97" i="16"/>
  <c r="OZI97" i="16"/>
  <c r="OZJ97" i="16"/>
  <c r="OZK97" i="16"/>
  <c r="OZL97" i="16"/>
  <c r="OZM97" i="16"/>
  <c r="OZN97" i="16"/>
  <c r="OZO97" i="16"/>
  <c r="OZP97" i="16"/>
  <c r="OZQ97" i="16"/>
  <c r="OZR97" i="16"/>
  <c r="OZS97" i="16"/>
  <c r="OZT97" i="16"/>
  <c r="OZU97" i="16"/>
  <c r="OZV97" i="16"/>
  <c r="OZW97" i="16"/>
  <c r="OZX97" i="16"/>
  <c r="OZY97" i="16"/>
  <c r="OZZ97" i="16"/>
  <c r="PAA97" i="16"/>
  <c r="PAB97" i="16"/>
  <c r="PAC97" i="16"/>
  <c r="PAD97" i="16"/>
  <c r="PAE97" i="16"/>
  <c r="PAF97" i="16"/>
  <c r="PAG97" i="16"/>
  <c r="PAH97" i="16"/>
  <c r="PAI97" i="16"/>
  <c r="PAJ97" i="16"/>
  <c r="PAK97" i="16"/>
  <c r="PAL97" i="16"/>
  <c r="PAM97" i="16"/>
  <c r="PAN97" i="16"/>
  <c r="PAO97" i="16"/>
  <c r="PAP97" i="16"/>
  <c r="PAQ97" i="16"/>
  <c r="PAR97" i="16"/>
  <c r="PAS97" i="16"/>
  <c r="PAT97" i="16"/>
  <c r="PAU97" i="16"/>
  <c r="PAV97" i="16"/>
  <c r="PAW97" i="16"/>
  <c r="PAX97" i="16"/>
  <c r="PAY97" i="16"/>
  <c r="PAZ97" i="16"/>
  <c r="PBA97" i="16"/>
  <c r="PBB97" i="16"/>
  <c r="PBC97" i="16"/>
  <c r="PBD97" i="16"/>
  <c r="PBE97" i="16"/>
  <c r="PBF97" i="16"/>
  <c r="PBG97" i="16"/>
  <c r="PBH97" i="16"/>
  <c r="PBI97" i="16"/>
  <c r="PBJ97" i="16"/>
  <c r="PBK97" i="16"/>
  <c r="PBL97" i="16"/>
  <c r="PBM97" i="16"/>
  <c r="PBN97" i="16"/>
  <c r="PBO97" i="16"/>
  <c r="PBP97" i="16"/>
  <c r="PBQ97" i="16"/>
  <c r="PBR97" i="16"/>
  <c r="PBS97" i="16"/>
  <c r="PBT97" i="16"/>
  <c r="PBU97" i="16"/>
  <c r="PBV97" i="16"/>
  <c r="PBW97" i="16"/>
  <c r="PBX97" i="16"/>
  <c r="PBY97" i="16"/>
  <c r="PBZ97" i="16"/>
  <c r="PCA97" i="16"/>
  <c r="PCB97" i="16"/>
  <c r="PCC97" i="16"/>
  <c r="PCD97" i="16"/>
  <c r="PCE97" i="16"/>
  <c r="PCF97" i="16"/>
  <c r="PCG97" i="16"/>
  <c r="PCH97" i="16"/>
  <c r="PCI97" i="16"/>
  <c r="PCJ97" i="16"/>
  <c r="PCK97" i="16"/>
  <c r="PCL97" i="16"/>
  <c r="PCM97" i="16"/>
  <c r="PCN97" i="16"/>
  <c r="PCO97" i="16"/>
  <c r="PCP97" i="16"/>
  <c r="PCQ97" i="16"/>
  <c r="PCR97" i="16"/>
  <c r="PCS97" i="16"/>
  <c r="PCT97" i="16"/>
  <c r="PCU97" i="16"/>
  <c r="PCV97" i="16"/>
  <c r="PCW97" i="16"/>
  <c r="PCX97" i="16"/>
  <c r="PCY97" i="16"/>
  <c r="PCZ97" i="16"/>
  <c r="PDA97" i="16"/>
  <c r="PDB97" i="16"/>
  <c r="PDC97" i="16"/>
  <c r="PDD97" i="16"/>
  <c r="PDE97" i="16"/>
  <c r="PDF97" i="16"/>
  <c r="PDG97" i="16"/>
  <c r="PDH97" i="16"/>
  <c r="PDI97" i="16"/>
  <c r="PDJ97" i="16"/>
  <c r="PDK97" i="16"/>
  <c r="PDL97" i="16"/>
  <c r="PDM97" i="16"/>
  <c r="PDN97" i="16"/>
  <c r="PDO97" i="16"/>
  <c r="PDP97" i="16"/>
  <c r="PDQ97" i="16"/>
  <c r="PDR97" i="16"/>
  <c r="PDS97" i="16"/>
  <c r="PDT97" i="16"/>
  <c r="PDU97" i="16"/>
  <c r="PDV97" i="16"/>
  <c r="PDW97" i="16"/>
  <c r="PDX97" i="16"/>
  <c r="PDY97" i="16"/>
  <c r="PDZ97" i="16"/>
  <c r="PEA97" i="16"/>
  <c r="PEB97" i="16"/>
  <c r="PEC97" i="16"/>
  <c r="PED97" i="16"/>
  <c r="PEE97" i="16"/>
  <c r="PEF97" i="16"/>
  <c r="PEG97" i="16"/>
  <c r="PEH97" i="16"/>
  <c r="PEI97" i="16"/>
  <c r="PEJ97" i="16"/>
  <c r="PEK97" i="16"/>
  <c r="PEL97" i="16"/>
  <c r="PEM97" i="16"/>
  <c r="PEN97" i="16"/>
  <c r="PEO97" i="16"/>
  <c r="PEP97" i="16"/>
  <c r="PEQ97" i="16"/>
  <c r="PER97" i="16"/>
  <c r="PES97" i="16"/>
  <c r="PET97" i="16"/>
  <c r="PEU97" i="16"/>
  <c r="PEV97" i="16"/>
  <c r="PEW97" i="16"/>
  <c r="PEX97" i="16"/>
  <c r="PEY97" i="16"/>
  <c r="PEZ97" i="16"/>
  <c r="PFA97" i="16"/>
  <c r="PFB97" i="16"/>
  <c r="PFC97" i="16"/>
  <c r="PFD97" i="16"/>
  <c r="PFE97" i="16"/>
  <c r="PFF97" i="16"/>
  <c r="PFG97" i="16"/>
  <c r="PFH97" i="16"/>
  <c r="PFI97" i="16"/>
  <c r="PFJ97" i="16"/>
  <c r="PFK97" i="16"/>
  <c r="PFL97" i="16"/>
  <c r="PFM97" i="16"/>
  <c r="PFN97" i="16"/>
  <c r="PFO97" i="16"/>
  <c r="PFP97" i="16"/>
  <c r="PFQ97" i="16"/>
  <c r="PFR97" i="16"/>
  <c r="PFS97" i="16"/>
  <c r="PFT97" i="16"/>
  <c r="PFU97" i="16"/>
  <c r="PFV97" i="16"/>
  <c r="PFW97" i="16"/>
  <c r="PFX97" i="16"/>
  <c r="PFY97" i="16"/>
  <c r="PFZ97" i="16"/>
  <c r="PGA97" i="16"/>
  <c r="PGB97" i="16"/>
  <c r="PGC97" i="16"/>
  <c r="PGD97" i="16"/>
  <c r="PGE97" i="16"/>
  <c r="PGF97" i="16"/>
  <c r="PGG97" i="16"/>
  <c r="PGH97" i="16"/>
  <c r="PGI97" i="16"/>
  <c r="PGJ97" i="16"/>
  <c r="PGK97" i="16"/>
  <c r="PGL97" i="16"/>
  <c r="PGM97" i="16"/>
  <c r="PGN97" i="16"/>
  <c r="PGO97" i="16"/>
  <c r="PGP97" i="16"/>
  <c r="PGQ97" i="16"/>
  <c r="PGR97" i="16"/>
  <c r="PGS97" i="16"/>
  <c r="PGT97" i="16"/>
  <c r="PGU97" i="16"/>
  <c r="PGV97" i="16"/>
  <c r="PGW97" i="16"/>
  <c r="PGX97" i="16"/>
  <c r="PGY97" i="16"/>
  <c r="PGZ97" i="16"/>
  <c r="PHA97" i="16"/>
  <c r="PHB97" i="16"/>
  <c r="PHC97" i="16"/>
  <c r="PHD97" i="16"/>
  <c r="PHE97" i="16"/>
  <c r="PHF97" i="16"/>
  <c r="PHG97" i="16"/>
  <c r="PHH97" i="16"/>
  <c r="PHI97" i="16"/>
  <c r="PHJ97" i="16"/>
  <c r="PHK97" i="16"/>
  <c r="PHL97" i="16"/>
  <c r="PHM97" i="16"/>
  <c r="PHN97" i="16"/>
  <c r="PHO97" i="16"/>
  <c r="PHP97" i="16"/>
  <c r="PHQ97" i="16"/>
  <c r="PHR97" i="16"/>
  <c r="PHS97" i="16"/>
  <c r="PHT97" i="16"/>
  <c r="PHU97" i="16"/>
  <c r="PHV97" i="16"/>
  <c r="PHW97" i="16"/>
  <c r="PHX97" i="16"/>
  <c r="PHY97" i="16"/>
  <c r="PHZ97" i="16"/>
  <c r="PIA97" i="16"/>
  <c r="PIB97" i="16"/>
  <c r="PIC97" i="16"/>
  <c r="PID97" i="16"/>
  <c r="PIE97" i="16"/>
  <c r="PIF97" i="16"/>
  <c r="PIG97" i="16"/>
  <c r="PIH97" i="16"/>
  <c r="PII97" i="16"/>
  <c r="PIJ97" i="16"/>
  <c r="PIK97" i="16"/>
  <c r="PIL97" i="16"/>
  <c r="PIM97" i="16"/>
  <c r="PIN97" i="16"/>
  <c r="PIO97" i="16"/>
  <c r="PIP97" i="16"/>
  <c r="PIQ97" i="16"/>
  <c r="PIR97" i="16"/>
  <c r="PIS97" i="16"/>
  <c r="PIT97" i="16"/>
  <c r="PIU97" i="16"/>
  <c r="PIV97" i="16"/>
  <c r="PIW97" i="16"/>
  <c r="PIX97" i="16"/>
  <c r="PIY97" i="16"/>
  <c r="PIZ97" i="16"/>
  <c r="PJA97" i="16"/>
  <c r="PJB97" i="16"/>
  <c r="PJC97" i="16"/>
  <c r="PJD97" i="16"/>
  <c r="PJE97" i="16"/>
  <c r="PJF97" i="16"/>
  <c r="PJG97" i="16"/>
  <c r="PJH97" i="16"/>
  <c r="PJI97" i="16"/>
  <c r="PJJ97" i="16"/>
  <c r="PJK97" i="16"/>
  <c r="PJL97" i="16"/>
  <c r="PJM97" i="16"/>
  <c r="PJN97" i="16"/>
  <c r="PJO97" i="16"/>
  <c r="PJP97" i="16"/>
  <c r="PJQ97" i="16"/>
  <c r="PJR97" i="16"/>
  <c r="PJS97" i="16"/>
  <c r="PJT97" i="16"/>
  <c r="PJU97" i="16"/>
  <c r="PJV97" i="16"/>
  <c r="PJW97" i="16"/>
  <c r="PJX97" i="16"/>
  <c r="PJY97" i="16"/>
  <c r="PJZ97" i="16"/>
  <c r="PKA97" i="16"/>
  <c r="PKB97" i="16"/>
  <c r="PKC97" i="16"/>
  <c r="PKD97" i="16"/>
  <c r="PKE97" i="16"/>
  <c r="PKF97" i="16"/>
  <c r="PKG97" i="16"/>
  <c r="PKH97" i="16"/>
  <c r="PKI97" i="16"/>
  <c r="PKJ97" i="16"/>
  <c r="PKK97" i="16"/>
  <c r="PKL97" i="16"/>
  <c r="PKM97" i="16"/>
  <c r="PKN97" i="16"/>
  <c r="PKO97" i="16"/>
  <c r="PKP97" i="16"/>
  <c r="PKQ97" i="16"/>
  <c r="PKR97" i="16"/>
  <c r="PKS97" i="16"/>
  <c r="PKT97" i="16"/>
  <c r="PKU97" i="16"/>
  <c r="PKV97" i="16"/>
  <c r="PKW97" i="16"/>
  <c r="PKX97" i="16"/>
  <c r="PKY97" i="16"/>
  <c r="PKZ97" i="16"/>
  <c r="PLA97" i="16"/>
  <c r="PLB97" i="16"/>
  <c r="PLC97" i="16"/>
  <c r="PLD97" i="16"/>
  <c r="PLE97" i="16"/>
  <c r="PLF97" i="16"/>
  <c r="PLG97" i="16"/>
  <c r="PLH97" i="16"/>
  <c r="PLI97" i="16"/>
  <c r="PLJ97" i="16"/>
  <c r="PLK97" i="16"/>
  <c r="PLL97" i="16"/>
  <c r="PLM97" i="16"/>
  <c r="PLN97" i="16"/>
  <c r="PLO97" i="16"/>
  <c r="PLP97" i="16"/>
  <c r="PLQ97" i="16"/>
  <c r="PLR97" i="16"/>
  <c r="PLS97" i="16"/>
  <c r="PLT97" i="16"/>
  <c r="PLU97" i="16"/>
  <c r="PLV97" i="16"/>
  <c r="PLW97" i="16"/>
  <c r="PLX97" i="16"/>
  <c r="PLY97" i="16"/>
  <c r="PLZ97" i="16"/>
  <c r="PMA97" i="16"/>
  <c r="PMB97" i="16"/>
  <c r="PMC97" i="16"/>
  <c r="PMD97" i="16"/>
  <c r="PME97" i="16"/>
  <c r="PMF97" i="16"/>
  <c r="PMG97" i="16"/>
  <c r="PMH97" i="16"/>
  <c r="PMI97" i="16"/>
  <c r="PMJ97" i="16"/>
  <c r="PMK97" i="16"/>
  <c r="PML97" i="16"/>
  <c r="PMM97" i="16"/>
  <c r="PMN97" i="16"/>
  <c r="PMO97" i="16"/>
  <c r="PMP97" i="16"/>
  <c r="PMQ97" i="16"/>
  <c r="PMR97" i="16"/>
  <c r="PMS97" i="16"/>
  <c r="PMT97" i="16"/>
  <c r="PMU97" i="16"/>
  <c r="PMV97" i="16"/>
  <c r="PMW97" i="16"/>
  <c r="PMX97" i="16"/>
  <c r="PMY97" i="16"/>
  <c r="PMZ97" i="16"/>
  <c r="PNA97" i="16"/>
  <c r="PNB97" i="16"/>
  <c r="PNC97" i="16"/>
  <c r="PND97" i="16"/>
  <c r="PNE97" i="16"/>
  <c r="PNF97" i="16"/>
  <c r="PNG97" i="16"/>
  <c r="PNH97" i="16"/>
  <c r="PNI97" i="16"/>
  <c r="PNJ97" i="16"/>
  <c r="PNK97" i="16"/>
  <c r="PNL97" i="16"/>
  <c r="PNM97" i="16"/>
  <c r="PNN97" i="16"/>
  <c r="PNO97" i="16"/>
  <c r="PNP97" i="16"/>
  <c r="PNQ97" i="16"/>
  <c r="PNR97" i="16"/>
  <c r="PNS97" i="16"/>
  <c r="PNT97" i="16"/>
  <c r="PNU97" i="16"/>
  <c r="PNV97" i="16"/>
  <c r="PNW97" i="16"/>
  <c r="PNX97" i="16"/>
  <c r="PNY97" i="16"/>
  <c r="PNZ97" i="16"/>
  <c r="POA97" i="16"/>
  <c r="POB97" i="16"/>
  <c r="POC97" i="16"/>
  <c r="POD97" i="16"/>
  <c r="POE97" i="16"/>
  <c r="POF97" i="16"/>
  <c r="POG97" i="16"/>
  <c r="POH97" i="16"/>
  <c r="POI97" i="16"/>
  <c r="POJ97" i="16"/>
  <c r="POK97" i="16"/>
  <c r="POL97" i="16"/>
  <c r="POM97" i="16"/>
  <c r="PON97" i="16"/>
  <c r="POO97" i="16"/>
  <c r="POP97" i="16"/>
  <c r="POQ97" i="16"/>
  <c r="POR97" i="16"/>
  <c r="POS97" i="16"/>
  <c r="POT97" i="16"/>
  <c r="POU97" i="16"/>
  <c r="POV97" i="16"/>
  <c r="POW97" i="16"/>
  <c r="POX97" i="16"/>
  <c r="POY97" i="16"/>
  <c r="POZ97" i="16"/>
  <c r="PPA97" i="16"/>
  <c r="PPB97" i="16"/>
  <c r="PPC97" i="16"/>
  <c r="PPD97" i="16"/>
  <c r="PPE97" i="16"/>
  <c r="PPF97" i="16"/>
  <c r="PPG97" i="16"/>
  <c r="PPH97" i="16"/>
  <c r="PPI97" i="16"/>
  <c r="PPJ97" i="16"/>
  <c r="PPK97" i="16"/>
  <c r="PPL97" i="16"/>
  <c r="PPM97" i="16"/>
  <c r="PPN97" i="16"/>
  <c r="PPO97" i="16"/>
  <c r="PPP97" i="16"/>
  <c r="PPQ97" i="16"/>
  <c r="PPR97" i="16"/>
  <c r="PPS97" i="16"/>
  <c r="PPT97" i="16"/>
  <c r="PPU97" i="16"/>
  <c r="PPV97" i="16"/>
  <c r="PPW97" i="16"/>
  <c r="PPX97" i="16"/>
  <c r="PPY97" i="16"/>
  <c r="PPZ97" i="16"/>
  <c r="PQA97" i="16"/>
  <c r="PQB97" i="16"/>
  <c r="PQC97" i="16"/>
  <c r="PQD97" i="16"/>
  <c r="PQE97" i="16"/>
  <c r="PQF97" i="16"/>
  <c r="PQG97" i="16"/>
  <c r="PQH97" i="16"/>
  <c r="PQI97" i="16"/>
  <c r="PQJ97" i="16"/>
  <c r="PQK97" i="16"/>
  <c r="PQL97" i="16"/>
  <c r="PQM97" i="16"/>
  <c r="PQN97" i="16"/>
  <c r="PQO97" i="16"/>
  <c r="PQP97" i="16"/>
  <c r="PQQ97" i="16"/>
  <c r="PQR97" i="16"/>
  <c r="PQS97" i="16"/>
  <c r="PQT97" i="16"/>
  <c r="PQU97" i="16"/>
  <c r="PQV97" i="16"/>
  <c r="PQW97" i="16"/>
  <c r="PQX97" i="16"/>
  <c r="PQY97" i="16"/>
  <c r="PQZ97" i="16"/>
  <c r="PRA97" i="16"/>
  <c r="PRB97" i="16"/>
  <c r="PRC97" i="16"/>
  <c r="PRD97" i="16"/>
  <c r="PRE97" i="16"/>
  <c r="PRF97" i="16"/>
  <c r="PRG97" i="16"/>
  <c r="PRH97" i="16"/>
  <c r="PRI97" i="16"/>
  <c r="PRJ97" i="16"/>
  <c r="PRK97" i="16"/>
  <c r="PRL97" i="16"/>
  <c r="PRM97" i="16"/>
  <c r="PRN97" i="16"/>
  <c r="PRO97" i="16"/>
  <c r="PRP97" i="16"/>
  <c r="PRQ97" i="16"/>
  <c r="PRR97" i="16"/>
  <c r="PRS97" i="16"/>
  <c r="PRT97" i="16"/>
  <c r="PRU97" i="16"/>
  <c r="PRV97" i="16"/>
  <c r="PRW97" i="16"/>
  <c r="PRX97" i="16"/>
  <c r="PRY97" i="16"/>
  <c r="PRZ97" i="16"/>
  <c r="PSA97" i="16"/>
  <c r="PSB97" i="16"/>
  <c r="PSC97" i="16"/>
  <c r="PSD97" i="16"/>
  <c r="PSE97" i="16"/>
  <c r="PSF97" i="16"/>
  <c r="PSG97" i="16"/>
  <c r="PSH97" i="16"/>
  <c r="PSI97" i="16"/>
  <c r="PSJ97" i="16"/>
  <c r="PSK97" i="16"/>
  <c r="PSL97" i="16"/>
  <c r="PSM97" i="16"/>
  <c r="PSN97" i="16"/>
  <c r="PSO97" i="16"/>
  <c r="PSP97" i="16"/>
  <c r="PSQ97" i="16"/>
  <c r="PSR97" i="16"/>
  <c r="PSS97" i="16"/>
  <c r="PST97" i="16"/>
  <c r="PSU97" i="16"/>
  <c r="PSV97" i="16"/>
  <c r="PSW97" i="16"/>
  <c r="PSX97" i="16"/>
  <c r="PSY97" i="16"/>
  <c r="PSZ97" i="16"/>
  <c r="PTA97" i="16"/>
  <c r="PTB97" i="16"/>
  <c r="PTC97" i="16"/>
  <c r="PTD97" i="16"/>
  <c r="PTE97" i="16"/>
  <c r="PTF97" i="16"/>
  <c r="PTG97" i="16"/>
  <c r="PTH97" i="16"/>
  <c r="PTI97" i="16"/>
  <c r="PTJ97" i="16"/>
  <c r="PTK97" i="16"/>
  <c r="PTL97" i="16"/>
  <c r="PTM97" i="16"/>
  <c r="PTN97" i="16"/>
  <c r="PTO97" i="16"/>
  <c r="PTP97" i="16"/>
  <c r="PTQ97" i="16"/>
  <c r="PTR97" i="16"/>
  <c r="PTS97" i="16"/>
  <c r="PTT97" i="16"/>
  <c r="PTU97" i="16"/>
  <c r="PTV97" i="16"/>
  <c r="PTW97" i="16"/>
  <c r="PTX97" i="16"/>
  <c r="PTY97" i="16"/>
  <c r="PTZ97" i="16"/>
  <c r="PUA97" i="16"/>
  <c r="PUB97" i="16"/>
  <c r="PUC97" i="16"/>
  <c r="PUD97" i="16"/>
  <c r="PUE97" i="16"/>
  <c r="PUF97" i="16"/>
  <c r="PUG97" i="16"/>
  <c r="PUH97" i="16"/>
  <c r="PUI97" i="16"/>
  <c r="PUJ97" i="16"/>
  <c r="PUK97" i="16"/>
  <c r="PUL97" i="16"/>
  <c r="PUM97" i="16"/>
  <c r="PUN97" i="16"/>
  <c r="PUO97" i="16"/>
  <c r="PUP97" i="16"/>
  <c r="PUQ97" i="16"/>
  <c r="PUR97" i="16"/>
  <c r="PUS97" i="16"/>
  <c r="PUT97" i="16"/>
  <c r="PUU97" i="16"/>
  <c r="PUV97" i="16"/>
  <c r="PUW97" i="16"/>
  <c r="PUX97" i="16"/>
  <c r="PUY97" i="16"/>
  <c r="PUZ97" i="16"/>
  <c r="PVA97" i="16"/>
  <c r="PVB97" i="16"/>
  <c r="PVC97" i="16"/>
  <c r="PVD97" i="16"/>
  <c r="PVE97" i="16"/>
  <c r="PVF97" i="16"/>
  <c r="PVG97" i="16"/>
  <c r="PVH97" i="16"/>
  <c r="PVI97" i="16"/>
  <c r="PVJ97" i="16"/>
  <c r="PVK97" i="16"/>
  <c r="PVL97" i="16"/>
  <c r="PVM97" i="16"/>
  <c r="PVN97" i="16"/>
  <c r="PVO97" i="16"/>
  <c r="PVP97" i="16"/>
  <c r="PVQ97" i="16"/>
  <c r="PVR97" i="16"/>
  <c r="PVS97" i="16"/>
  <c r="PVT97" i="16"/>
  <c r="PVU97" i="16"/>
  <c r="PVV97" i="16"/>
  <c r="PVW97" i="16"/>
  <c r="PVX97" i="16"/>
  <c r="PVY97" i="16"/>
  <c r="PVZ97" i="16"/>
  <c r="PWA97" i="16"/>
  <c r="PWB97" i="16"/>
  <c r="PWC97" i="16"/>
  <c r="PWD97" i="16"/>
  <c r="PWE97" i="16"/>
  <c r="PWF97" i="16"/>
  <c r="PWG97" i="16"/>
  <c r="PWH97" i="16"/>
  <c r="PWI97" i="16"/>
  <c r="PWJ97" i="16"/>
  <c r="PWK97" i="16"/>
  <c r="PWL97" i="16"/>
  <c r="PWM97" i="16"/>
  <c r="PWN97" i="16"/>
  <c r="PWO97" i="16"/>
  <c r="PWP97" i="16"/>
  <c r="PWQ97" i="16"/>
  <c r="PWR97" i="16"/>
  <c r="PWS97" i="16"/>
  <c r="PWT97" i="16"/>
  <c r="PWU97" i="16"/>
  <c r="PWV97" i="16"/>
  <c r="PWW97" i="16"/>
  <c r="PWX97" i="16"/>
  <c r="PWY97" i="16"/>
  <c r="PWZ97" i="16"/>
  <c r="PXA97" i="16"/>
  <c r="PXB97" i="16"/>
  <c r="PXC97" i="16"/>
  <c r="PXD97" i="16"/>
  <c r="PXE97" i="16"/>
  <c r="PXF97" i="16"/>
  <c r="PXG97" i="16"/>
  <c r="PXH97" i="16"/>
  <c r="PXI97" i="16"/>
  <c r="PXJ97" i="16"/>
  <c r="PXK97" i="16"/>
  <c r="PXL97" i="16"/>
  <c r="PXM97" i="16"/>
  <c r="PXN97" i="16"/>
  <c r="PXO97" i="16"/>
  <c r="PXP97" i="16"/>
  <c r="PXQ97" i="16"/>
  <c r="PXR97" i="16"/>
  <c r="PXS97" i="16"/>
  <c r="PXT97" i="16"/>
  <c r="PXU97" i="16"/>
  <c r="PXV97" i="16"/>
  <c r="PXW97" i="16"/>
  <c r="PXX97" i="16"/>
  <c r="PXY97" i="16"/>
  <c r="PXZ97" i="16"/>
  <c r="PYA97" i="16"/>
  <c r="PYB97" i="16"/>
  <c r="PYC97" i="16"/>
  <c r="PYD97" i="16"/>
  <c r="PYE97" i="16"/>
  <c r="PYF97" i="16"/>
  <c r="PYG97" i="16"/>
  <c r="PYH97" i="16"/>
  <c r="PYI97" i="16"/>
  <c r="PYJ97" i="16"/>
  <c r="PYK97" i="16"/>
  <c r="PYL97" i="16"/>
  <c r="PYM97" i="16"/>
  <c r="PYN97" i="16"/>
  <c r="PYO97" i="16"/>
  <c r="PYP97" i="16"/>
  <c r="PYQ97" i="16"/>
  <c r="PYR97" i="16"/>
  <c r="PYS97" i="16"/>
  <c r="PYT97" i="16"/>
  <c r="PYU97" i="16"/>
  <c r="PYV97" i="16"/>
  <c r="PYW97" i="16"/>
  <c r="PYX97" i="16"/>
  <c r="PYY97" i="16"/>
  <c r="PYZ97" i="16"/>
  <c r="PZA97" i="16"/>
  <c r="PZB97" i="16"/>
  <c r="PZC97" i="16"/>
  <c r="PZD97" i="16"/>
  <c r="PZE97" i="16"/>
  <c r="PZF97" i="16"/>
  <c r="PZG97" i="16"/>
  <c r="PZH97" i="16"/>
  <c r="PZI97" i="16"/>
  <c r="PZJ97" i="16"/>
  <c r="PZK97" i="16"/>
  <c r="PZL97" i="16"/>
  <c r="PZM97" i="16"/>
  <c r="PZN97" i="16"/>
  <c r="PZO97" i="16"/>
  <c r="PZP97" i="16"/>
  <c r="PZQ97" i="16"/>
  <c r="PZR97" i="16"/>
  <c r="PZS97" i="16"/>
  <c r="PZT97" i="16"/>
  <c r="PZU97" i="16"/>
  <c r="PZV97" i="16"/>
  <c r="PZW97" i="16"/>
  <c r="PZX97" i="16"/>
  <c r="PZY97" i="16"/>
  <c r="PZZ97" i="16"/>
  <c r="QAA97" i="16"/>
  <c r="QAB97" i="16"/>
  <c r="QAC97" i="16"/>
  <c r="QAD97" i="16"/>
  <c r="QAE97" i="16"/>
  <c r="QAF97" i="16"/>
  <c r="QAG97" i="16"/>
  <c r="QAH97" i="16"/>
  <c r="QAI97" i="16"/>
  <c r="QAJ97" i="16"/>
  <c r="QAK97" i="16"/>
  <c r="QAL97" i="16"/>
  <c r="QAM97" i="16"/>
  <c r="QAN97" i="16"/>
  <c r="QAO97" i="16"/>
  <c r="QAP97" i="16"/>
  <c r="QAQ97" i="16"/>
  <c r="QAR97" i="16"/>
  <c r="QAS97" i="16"/>
  <c r="QAT97" i="16"/>
  <c r="QAU97" i="16"/>
  <c r="QAV97" i="16"/>
  <c r="QAW97" i="16"/>
  <c r="QAX97" i="16"/>
  <c r="QAY97" i="16"/>
  <c r="QAZ97" i="16"/>
  <c r="QBA97" i="16"/>
  <c r="QBB97" i="16"/>
  <c r="QBC97" i="16"/>
  <c r="QBD97" i="16"/>
  <c r="QBE97" i="16"/>
  <c r="QBF97" i="16"/>
  <c r="QBG97" i="16"/>
  <c r="QBH97" i="16"/>
  <c r="QBI97" i="16"/>
  <c r="QBJ97" i="16"/>
  <c r="QBK97" i="16"/>
  <c r="QBL97" i="16"/>
  <c r="QBM97" i="16"/>
  <c r="QBN97" i="16"/>
  <c r="QBO97" i="16"/>
  <c r="QBP97" i="16"/>
  <c r="QBQ97" i="16"/>
  <c r="QBR97" i="16"/>
  <c r="QBS97" i="16"/>
  <c r="QBT97" i="16"/>
  <c r="QBU97" i="16"/>
  <c r="QBV97" i="16"/>
  <c r="QBW97" i="16"/>
  <c r="QBX97" i="16"/>
  <c r="QBY97" i="16"/>
  <c r="QBZ97" i="16"/>
  <c r="QCA97" i="16"/>
  <c r="QCB97" i="16"/>
  <c r="QCC97" i="16"/>
  <c r="QCD97" i="16"/>
  <c r="QCE97" i="16"/>
  <c r="QCF97" i="16"/>
  <c r="QCG97" i="16"/>
  <c r="QCH97" i="16"/>
  <c r="QCI97" i="16"/>
  <c r="QCJ97" i="16"/>
  <c r="QCK97" i="16"/>
  <c r="QCL97" i="16"/>
  <c r="QCM97" i="16"/>
  <c r="QCN97" i="16"/>
  <c r="QCO97" i="16"/>
  <c r="QCP97" i="16"/>
  <c r="QCQ97" i="16"/>
  <c r="QCR97" i="16"/>
  <c r="QCS97" i="16"/>
  <c r="QCT97" i="16"/>
  <c r="QCU97" i="16"/>
  <c r="QCV97" i="16"/>
  <c r="QCW97" i="16"/>
  <c r="QCX97" i="16"/>
  <c r="QCY97" i="16"/>
  <c r="QCZ97" i="16"/>
  <c r="QDA97" i="16"/>
  <c r="QDB97" i="16"/>
  <c r="QDC97" i="16"/>
  <c r="QDD97" i="16"/>
  <c r="QDE97" i="16"/>
  <c r="QDF97" i="16"/>
  <c r="QDG97" i="16"/>
  <c r="QDH97" i="16"/>
  <c r="QDI97" i="16"/>
  <c r="QDJ97" i="16"/>
  <c r="QDK97" i="16"/>
  <c r="QDL97" i="16"/>
  <c r="QDM97" i="16"/>
  <c r="QDN97" i="16"/>
  <c r="QDO97" i="16"/>
  <c r="QDP97" i="16"/>
  <c r="QDQ97" i="16"/>
  <c r="QDR97" i="16"/>
  <c r="QDS97" i="16"/>
  <c r="QDT97" i="16"/>
  <c r="QDU97" i="16"/>
  <c r="QDV97" i="16"/>
  <c r="QDW97" i="16"/>
  <c r="QDX97" i="16"/>
  <c r="QDY97" i="16"/>
  <c r="QDZ97" i="16"/>
  <c r="QEA97" i="16"/>
  <c r="QEB97" i="16"/>
  <c r="QEC97" i="16"/>
  <c r="QED97" i="16"/>
  <c r="QEE97" i="16"/>
  <c r="QEF97" i="16"/>
  <c r="QEG97" i="16"/>
  <c r="QEH97" i="16"/>
  <c r="QEI97" i="16"/>
  <c r="QEJ97" i="16"/>
  <c r="QEK97" i="16"/>
  <c r="QEL97" i="16"/>
  <c r="QEM97" i="16"/>
  <c r="QEN97" i="16"/>
  <c r="QEO97" i="16"/>
  <c r="QEP97" i="16"/>
  <c r="QEQ97" i="16"/>
  <c r="QER97" i="16"/>
  <c r="QES97" i="16"/>
  <c r="QET97" i="16"/>
  <c r="QEU97" i="16"/>
  <c r="QEV97" i="16"/>
  <c r="QEW97" i="16"/>
  <c r="QEX97" i="16"/>
  <c r="QEY97" i="16"/>
  <c r="QEZ97" i="16"/>
  <c r="QFA97" i="16"/>
  <c r="QFB97" i="16"/>
  <c r="QFC97" i="16"/>
  <c r="QFD97" i="16"/>
  <c r="QFE97" i="16"/>
  <c r="QFF97" i="16"/>
  <c r="QFG97" i="16"/>
  <c r="QFH97" i="16"/>
  <c r="QFI97" i="16"/>
  <c r="QFJ97" i="16"/>
  <c r="QFK97" i="16"/>
  <c r="QFL97" i="16"/>
  <c r="QFM97" i="16"/>
  <c r="QFN97" i="16"/>
  <c r="QFO97" i="16"/>
  <c r="QFP97" i="16"/>
  <c r="QFQ97" i="16"/>
  <c r="QFR97" i="16"/>
  <c r="QFS97" i="16"/>
  <c r="QFT97" i="16"/>
  <c r="QFU97" i="16"/>
  <c r="QFV97" i="16"/>
  <c r="QFW97" i="16"/>
  <c r="QFX97" i="16"/>
  <c r="QFY97" i="16"/>
  <c r="QFZ97" i="16"/>
  <c r="QGA97" i="16"/>
  <c r="QGB97" i="16"/>
  <c r="QGC97" i="16"/>
  <c r="QGD97" i="16"/>
  <c r="QGE97" i="16"/>
  <c r="QGF97" i="16"/>
  <c r="QGG97" i="16"/>
  <c r="QGH97" i="16"/>
  <c r="QGI97" i="16"/>
  <c r="QGJ97" i="16"/>
  <c r="QGK97" i="16"/>
  <c r="QGL97" i="16"/>
  <c r="QGM97" i="16"/>
  <c r="QGN97" i="16"/>
  <c r="QGO97" i="16"/>
  <c r="QGP97" i="16"/>
  <c r="QGQ97" i="16"/>
  <c r="QGR97" i="16"/>
  <c r="QGS97" i="16"/>
  <c r="QGT97" i="16"/>
  <c r="QGU97" i="16"/>
  <c r="QGV97" i="16"/>
  <c r="QGW97" i="16"/>
  <c r="QGX97" i="16"/>
  <c r="QGY97" i="16"/>
  <c r="QGZ97" i="16"/>
  <c r="QHA97" i="16"/>
  <c r="QHB97" i="16"/>
  <c r="QHC97" i="16"/>
  <c r="QHD97" i="16"/>
  <c r="QHE97" i="16"/>
  <c r="QHF97" i="16"/>
  <c r="QHG97" i="16"/>
  <c r="QHH97" i="16"/>
  <c r="QHI97" i="16"/>
  <c r="QHJ97" i="16"/>
  <c r="QHK97" i="16"/>
  <c r="QHL97" i="16"/>
  <c r="QHM97" i="16"/>
  <c r="QHN97" i="16"/>
  <c r="QHO97" i="16"/>
  <c r="QHP97" i="16"/>
  <c r="QHQ97" i="16"/>
  <c r="QHR97" i="16"/>
  <c r="QHS97" i="16"/>
  <c r="QHT97" i="16"/>
  <c r="QHU97" i="16"/>
  <c r="QHV97" i="16"/>
  <c r="QHW97" i="16"/>
  <c r="QHX97" i="16"/>
  <c r="QHY97" i="16"/>
  <c r="QHZ97" i="16"/>
  <c r="QIA97" i="16"/>
  <c r="QIB97" i="16"/>
  <c r="QIC97" i="16"/>
  <c r="QID97" i="16"/>
  <c r="QIE97" i="16"/>
  <c r="QIF97" i="16"/>
  <c r="QIG97" i="16"/>
  <c r="QIH97" i="16"/>
  <c r="QII97" i="16"/>
  <c r="QIJ97" i="16"/>
  <c r="QIK97" i="16"/>
  <c r="QIL97" i="16"/>
  <c r="QIM97" i="16"/>
  <c r="QIN97" i="16"/>
  <c r="QIO97" i="16"/>
  <c r="QIP97" i="16"/>
  <c r="QIQ97" i="16"/>
  <c r="QIR97" i="16"/>
  <c r="QIS97" i="16"/>
  <c r="QIT97" i="16"/>
  <c r="QIU97" i="16"/>
  <c r="QIV97" i="16"/>
  <c r="QIW97" i="16"/>
  <c r="QIX97" i="16"/>
  <c r="QIY97" i="16"/>
  <c r="QIZ97" i="16"/>
  <c r="QJA97" i="16"/>
  <c r="QJB97" i="16"/>
  <c r="QJC97" i="16"/>
  <c r="QJD97" i="16"/>
  <c r="QJE97" i="16"/>
  <c r="QJF97" i="16"/>
  <c r="QJG97" i="16"/>
  <c r="QJH97" i="16"/>
  <c r="QJI97" i="16"/>
  <c r="QJJ97" i="16"/>
  <c r="QJK97" i="16"/>
  <c r="QJL97" i="16"/>
  <c r="QJM97" i="16"/>
  <c r="QJN97" i="16"/>
  <c r="QJO97" i="16"/>
  <c r="QJP97" i="16"/>
  <c r="QJQ97" i="16"/>
  <c r="QJR97" i="16"/>
  <c r="QJS97" i="16"/>
  <c r="QJT97" i="16"/>
  <c r="QJU97" i="16"/>
  <c r="QJV97" i="16"/>
  <c r="QJW97" i="16"/>
  <c r="QJX97" i="16"/>
  <c r="QJY97" i="16"/>
  <c r="QJZ97" i="16"/>
  <c r="QKA97" i="16"/>
  <c r="QKB97" i="16"/>
  <c r="QKC97" i="16"/>
  <c r="QKD97" i="16"/>
  <c r="QKE97" i="16"/>
  <c r="QKF97" i="16"/>
  <c r="QKG97" i="16"/>
  <c r="QKH97" i="16"/>
  <c r="QKI97" i="16"/>
  <c r="QKJ97" i="16"/>
  <c r="QKK97" i="16"/>
  <c r="QKL97" i="16"/>
  <c r="QKM97" i="16"/>
  <c r="QKN97" i="16"/>
  <c r="QKO97" i="16"/>
  <c r="QKP97" i="16"/>
  <c r="QKQ97" i="16"/>
  <c r="QKR97" i="16"/>
  <c r="QKS97" i="16"/>
  <c r="QKT97" i="16"/>
  <c r="QKU97" i="16"/>
  <c r="QKV97" i="16"/>
  <c r="QKW97" i="16"/>
  <c r="QKX97" i="16"/>
  <c r="QKY97" i="16"/>
  <c r="QKZ97" i="16"/>
  <c r="QLA97" i="16"/>
  <c r="QLB97" i="16"/>
  <c r="QLC97" i="16"/>
  <c r="QLD97" i="16"/>
  <c r="QLE97" i="16"/>
  <c r="QLF97" i="16"/>
  <c r="QLG97" i="16"/>
  <c r="QLH97" i="16"/>
  <c r="QLI97" i="16"/>
  <c r="QLJ97" i="16"/>
  <c r="QLK97" i="16"/>
  <c r="QLL97" i="16"/>
  <c r="QLM97" i="16"/>
  <c r="QLN97" i="16"/>
  <c r="QLO97" i="16"/>
  <c r="QLP97" i="16"/>
  <c r="QLQ97" i="16"/>
  <c r="QLR97" i="16"/>
  <c r="QLS97" i="16"/>
  <c r="QLT97" i="16"/>
  <c r="QLU97" i="16"/>
  <c r="QLV97" i="16"/>
  <c r="QLW97" i="16"/>
  <c r="QLX97" i="16"/>
  <c r="QLY97" i="16"/>
  <c r="QLZ97" i="16"/>
  <c r="QMA97" i="16"/>
  <c r="QMB97" i="16"/>
  <c r="QMC97" i="16"/>
  <c r="QMD97" i="16"/>
  <c r="QME97" i="16"/>
  <c r="QMF97" i="16"/>
  <c r="QMG97" i="16"/>
  <c r="QMH97" i="16"/>
  <c r="QMI97" i="16"/>
  <c r="QMJ97" i="16"/>
  <c r="QMK97" i="16"/>
  <c r="QML97" i="16"/>
  <c r="QMM97" i="16"/>
  <c r="QMN97" i="16"/>
  <c r="QMO97" i="16"/>
  <c r="QMP97" i="16"/>
  <c r="QMQ97" i="16"/>
  <c r="QMR97" i="16"/>
  <c r="QMS97" i="16"/>
  <c r="QMT97" i="16"/>
  <c r="QMU97" i="16"/>
  <c r="QMV97" i="16"/>
  <c r="QMW97" i="16"/>
  <c r="QMX97" i="16"/>
  <c r="QMY97" i="16"/>
  <c r="QMZ97" i="16"/>
  <c r="QNA97" i="16"/>
  <c r="QNB97" i="16"/>
  <c r="QNC97" i="16"/>
  <c r="QND97" i="16"/>
  <c r="QNE97" i="16"/>
  <c r="QNF97" i="16"/>
  <c r="QNG97" i="16"/>
  <c r="QNH97" i="16"/>
  <c r="QNI97" i="16"/>
  <c r="QNJ97" i="16"/>
  <c r="QNK97" i="16"/>
  <c r="QNL97" i="16"/>
  <c r="QNM97" i="16"/>
  <c r="QNN97" i="16"/>
  <c r="QNO97" i="16"/>
  <c r="QNP97" i="16"/>
  <c r="QNQ97" i="16"/>
  <c r="QNR97" i="16"/>
  <c r="QNS97" i="16"/>
  <c r="QNT97" i="16"/>
  <c r="QNU97" i="16"/>
  <c r="QNV97" i="16"/>
  <c r="QNW97" i="16"/>
  <c r="QNX97" i="16"/>
  <c r="QNY97" i="16"/>
  <c r="QNZ97" i="16"/>
  <c r="QOA97" i="16"/>
  <c r="QOB97" i="16"/>
  <c r="QOC97" i="16"/>
  <c r="QOD97" i="16"/>
  <c r="QOE97" i="16"/>
  <c r="QOF97" i="16"/>
  <c r="QOG97" i="16"/>
  <c r="QOH97" i="16"/>
  <c r="QOI97" i="16"/>
  <c r="QOJ97" i="16"/>
  <c r="QOK97" i="16"/>
  <c r="QOL97" i="16"/>
  <c r="QOM97" i="16"/>
  <c r="QON97" i="16"/>
  <c r="QOO97" i="16"/>
  <c r="QOP97" i="16"/>
  <c r="QOQ97" i="16"/>
  <c r="QOR97" i="16"/>
  <c r="QOS97" i="16"/>
  <c r="QOT97" i="16"/>
  <c r="QOU97" i="16"/>
  <c r="QOV97" i="16"/>
  <c r="QOW97" i="16"/>
  <c r="QOX97" i="16"/>
  <c r="QOY97" i="16"/>
  <c r="QOZ97" i="16"/>
  <c r="QPA97" i="16"/>
  <c r="QPB97" i="16"/>
  <c r="QPC97" i="16"/>
  <c r="QPD97" i="16"/>
  <c r="QPE97" i="16"/>
  <c r="QPF97" i="16"/>
  <c r="QPG97" i="16"/>
  <c r="QPH97" i="16"/>
  <c r="QPI97" i="16"/>
  <c r="QPJ97" i="16"/>
  <c r="QPK97" i="16"/>
  <c r="QPL97" i="16"/>
  <c r="QPM97" i="16"/>
  <c r="QPN97" i="16"/>
  <c r="QPO97" i="16"/>
  <c r="QPP97" i="16"/>
  <c r="QPQ97" i="16"/>
  <c r="QPR97" i="16"/>
  <c r="QPS97" i="16"/>
  <c r="QPT97" i="16"/>
  <c r="QPU97" i="16"/>
  <c r="QPV97" i="16"/>
  <c r="QPW97" i="16"/>
  <c r="QPX97" i="16"/>
  <c r="QPY97" i="16"/>
  <c r="QPZ97" i="16"/>
  <c r="QQA97" i="16"/>
  <c r="QQB97" i="16"/>
  <c r="QQC97" i="16"/>
  <c r="QQD97" i="16"/>
  <c r="QQE97" i="16"/>
  <c r="QQF97" i="16"/>
  <c r="QQG97" i="16"/>
  <c r="QQH97" i="16"/>
  <c r="QQI97" i="16"/>
  <c r="QQJ97" i="16"/>
  <c r="QQK97" i="16"/>
  <c r="QQL97" i="16"/>
  <c r="QQM97" i="16"/>
  <c r="QQN97" i="16"/>
  <c r="QQO97" i="16"/>
  <c r="QQP97" i="16"/>
  <c r="QQQ97" i="16"/>
  <c r="QQR97" i="16"/>
  <c r="QQS97" i="16"/>
  <c r="QQT97" i="16"/>
  <c r="QQU97" i="16"/>
  <c r="QQV97" i="16"/>
  <c r="QQW97" i="16"/>
  <c r="QQX97" i="16"/>
  <c r="QQY97" i="16"/>
  <c r="QQZ97" i="16"/>
  <c r="QRA97" i="16"/>
  <c r="QRB97" i="16"/>
  <c r="QRC97" i="16"/>
  <c r="QRD97" i="16"/>
  <c r="QRE97" i="16"/>
  <c r="QRF97" i="16"/>
  <c r="QRG97" i="16"/>
  <c r="QRH97" i="16"/>
  <c r="QRI97" i="16"/>
  <c r="QRJ97" i="16"/>
  <c r="QRK97" i="16"/>
  <c r="QRL97" i="16"/>
  <c r="QRM97" i="16"/>
  <c r="QRN97" i="16"/>
  <c r="QRO97" i="16"/>
  <c r="QRP97" i="16"/>
  <c r="QRQ97" i="16"/>
  <c r="QRR97" i="16"/>
  <c r="QRS97" i="16"/>
  <c r="QRT97" i="16"/>
  <c r="QRU97" i="16"/>
  <c r="QRV97" i="16"/>
  <c r="QRW97" i="16"/>
  <c r="QRX97" i="16"/>
  <c r="QRY97" i="16"/>
  <c r="QRZ97" i="16"/>
  <c r="QSA97" i="16"/>
  <c r="QSB97" i="16"/>
  <c r="QSC97" i="16"/>
  <c r="QSD97" i="16"/>
  <c r="QSE97" i="16"/>
  <c r="QSF97" i="16"/>
  <c r="QSG97" i="16"/>
  <c r="QSH97" i="16"/>
  <c r="QSI97" i="16"/>
  <c r="QSJ97" i="16"/>
  <c r="QSK97" i="16"/>
  <c r="QSL97" i="16"/>
  <c r="QSM97" i="16"/>
  <c r="QSN97" i="16"/>
  <c r="QSO97" i="16"/>
  <c r="QSP97" i="16"/>
  <c r="QSQ97" i="16"/>
  <c r="QSR97" i="16"/>
  <c r="QSS97" i="16"/>
  <c r="QST97" i="16"/>
  <c r="QSU97" i="16"/>
  <c r="QSV97" i="16"/>
  <c r="QSW97" i="16"/>
  <c r="QSX97" i="16"/>
  <c r="QSY97" i="16"/>
  <c r="QSZ97" i="16"/>
  <c r="QTA97" i="16"/>
  <c r="QTB97" i="16"/>
  <c r="QTC97" i="16"/>
  <c r="QTD97" i="16"/>
  <c r="QTE97" i="16"/>
  <c r="QTF97" i="16"/>
  <c r="QTG97" i="16"/>
  <c r="QTH97" i="16"/>
  <c r="QTI97" i="16"/>
  <c r="QTJ97" i="16"/>
  <c r="QTK97" i="16"/>
  <c r="QTL97" i="16"/>
  <c r="QTM97" i="16"/>
  <c r="QTN97" i="16"/>
  <c r="QTO97" i="16"/>
  <c r="QTP97" i="16"/>
  <c r="QTQ97" i="16"/>
  <c r="QTR97" i="16"/>
  <c r="QTS97" i="16"/>
  <c r="QTT97" i="16"/>
  <c r="QTU97" i="16"/>
  <c r="QTV97" i="16"/>
  <c r="QTW97" i="16"/>
  <c r="QTX97" i="16"/>
  <c r="QTY97" i="16"/>
  <c r="QTZ97" i="16"/>
  <c r="QUA97" i="16"/>
  <c r="QUB97" i="16"/>
  <c r="QUC97" i="16"/>
  <c r="QUD97" i="16"/>
  <c r="QUE97" i="16"/>
  <c r="QUF97" i="16"/>
  <c r="QUG97" i="16"/>
  <c r="QUH97" i="16"/>
  <c r="QUI97" i="16"/>
  <c r="QUJ97" i="16"/>
  <c r="QUK97" i="16"/>
  <c r="QUL97" i="16"/>
  <c r="QUM97" i="16"/>
  <c r="QUN97" i="16"/>
  <c r="QUO97" i="16"/>
  <c r="QUP97" i="16"/>
  <c r="QUQ97" i="16"/>
  <c r="QUR97" i="16"/>
  <c r="QUS97" i="16"/>
  <c r="QUT97" i="16"/>
  <c r="QUU97" i="16"/>
  <c r="QUV97" i="16"/>
  <c r="QUW97" i="16"/>
  <c r="QUX97" i="16"/>
  <c r="QUY97" i="16"/>
  <c r="QUZ97" i="16"/>
  <c r="QVA97" i="16"/>
  <c r="QVB97" i="16"/>
  <c r="QVC97" i="16"/>
  <c r="QVD97" i="16"/>
  <c r="QVE97" i="16"/>
  <c r="QVF97" i="16"/>
  <c r="QVG97" i="16"/>
  <c r="QVH97" i="16"/>
  <c r="QVI97" i="16"/>
  <c r="QVJ97" i="16"/>
  <c r="QVK97" i="16"/>
  <c r="QVL97" i="16"/>
  <c r="QVM97" i="16"/>
  <c r="QVN97" i="16"/>
  <c r="QVO97" i="16"/>
  <c r="QVP97" i="16"/>
  <c r="QVQ97" i="16"/>
  <c r="QVR97" i="16"/>
  <c r="QVS97" i="16"/>
  <c r="QVT97" i="16"/>
  <c r="QVU97" i="16"/>
  <c r="QVV97" i="16"/>
  <c r="QVW97" i="16"/>
  <c r="QVX97" i="16"/>
  <c r="QVY97" i="16"/>
  <c r="QVZ97" i="16"/>
  <c r="QWA97" i="16"/>
  <c r="QWB97" i="16"/>
  <c r="QWC97" i="16"/>
  <c r="QWD97" i="16"/>
  <c r="QWE97" i="16"/>
  <c r="QWF97" i="16"/>
  <c r="QWG97" i="16"/>
  <c r="QWH97" i="16"/>
  <c r="QWI97" i="16"/>
  <c r="QWJ97" i="16"/>
  <c r="QWK97" i="16"/>
  <c r="QWL97" i="16"/>
  <c r="QWM97" i="16"/>
  <c r="QWN97" i="16"/>
  <c r="QWO97" i="16"/>
  <c r="QWP97" i="16"/>
  <c r="QWQ97" i="16"/>
  <c r="QWR97" i="16"/>
  <c r="QWS97" i="16"/>
  <c r="QWT97" i="16"/>
  <c r="QWU97" i="16"/>
  <c r="QWV97" i="16"/>
  <c r="QWW97" i="16"/>
  <c r="QWX97" i="16"/>
  <c r="QWY97" i="16"/>
  <c r="QWZ97" i="16"/>
  <c r="QXA97" i="16"/>
  <c r="QXB97" i="16"/>
  <c r="QXC97" i="16"/>
  <c r="QXD97" i="16"/>
  <c r="QXE97" i="16"/>
  <c r="QXF97" i="16"/>
  <c r="QXG97" i="16"/>
  <c r="QXH97" i="16"/>
  <c r="QXI97" i="16"/>
  <c r="QXJ97" i="16"/>
  <c r="QXK97" i="16"/>
  <c r="QXL97" i="16"/>
  <c r="QXM97" i="16"/>
  <c r="QXN97" i="16"/>
  <c r="QXO97" i="16"/>
  <c r="QXP97" i="16"/>
  <c r="QXQ97" i="16"/>
  <c r="QXR97" i="16"/>
  <c r="QXS97" i="16"/>
  <c r="QXT97" i="16"/>
  <c r="QXU97" i="16"/>
  <c r="QXV97" i="16"/>
  <c r="QXW97" i="16"/>
  <c r="QXX97" i="16"/>
  <c r="QXY97" i="16"/>
  <c r="QXZ97" i="16"/>
  <c r="QYA97" i="16"/>
  <c r="QYB97" i="16"/>
  <c r="QYC97" i="16"/>
  <c r="QYD97" i="16"/>
  <c r="QYE97" i="16"/>
  <c r="QYF97" i="16"/>
  <c r="QYG97" i="16"/>
  <c r="QYH97" i="16"/>
  <c r="QYI97" i="16"/>
  <c r="QYJ97" i="16"/>
  <c r="QYK97" i="16"/>
  <c r="QYL97" i="16"/>
  <c r="QYM97" i="16"/>
  <c r="QYN97" i="16"/>
  <c r="QYO97" i="16"/>
  <c r="QYP97" i="16"/>
  <c r="QYQ97" i="16"/>
  <c r="QYR97" i="16"/>
  <c r="QYS97" i="16"/>
  <c r="QYT97" i="16"/>
  <c r="QYU97" i="16"/>
  <c r="QYV97" i="16"/>
  <c r="QYW97" i="16"/>
  <c r="QYX97" i="16"/>
  <c r="QYY97" i="16"/>
  <c r="QYZ97" i="16"/>
  <c r="QZA97" i="16"/>
  <c r="QZB97" i="16"/>
  <c r="QZC97" i="16"/>
  <c r="QZD97" i="16"/>
  <c r="QZE97" i="16"/>
  <c r="QZF97" i="16"/>
  <c r="QZG97" i="16"/>
  <c r="QZH97" i="16"/>
  <c r="QZI97" i="16"/>
  <c r="QZJ97" i="16"/>
  <c r="QZK97" i="16"/>
  <c r="QZL97" i="16"/>
  <c r="QZM97" i="16"/>
  <c r="QZN97" i="16"/>
  <c r="QZO97" i="16"/>
  <c r="QZP97" i="16"/>
  <c r="QZQ97" i="16"/>
  <c r="QZR97" i="16"/>
  <c r="QZS97" i="16"/>
  <c r="QZT97" i="16"/>
  <c r="QZU97" i="16"/>
  <c r="QZV97" i="16"/>
  <c r="QZW97" i="16"/>
  <c r="QZX97" i="16"/>
  <c r="QZY97" i="16"/>
  <c r="QZZ97" i="16"/>
  <c r="RAA97" i="16"/>
  <c r="RAB97" i="16"/>
  <c r="RAC97" i="16"/>
  <c r="RAD97" i="16"/>
  <c r="RAE97" i="16"/>
  <c r="RAF97" i="16"/>
  <c r="RAG97" i="16"/>
  <c r="RAH97" i="16"/>
  <c r="RAI97" i="16"/>
  <c r="RAJ97" i="16"/>
  <c r="RAK97" i="16"/>
  <c r="RAL97" i="16"/>
  <c r="RAM97" i="16"/>
  <c r="RAN97" i="16"/>
  <c r="RAO97" i="16"/>
  <c r="RAP97" i="16"/>
  <c r="RAQ97" i="16"/>
  <c r="RAR97" i="16"/>
  <c r="RAS97" i="16"/>
  <c r="RAT97" i="16"/>
  <c r="RAU97" i="16"/>
  <c r="RAV97" i="16"/>
  <c r="RAW97" i="16"/>
  <c r="RAX97" i="16"/>
  <c r="RAY97" i="16"/>
  <c r="RAZ97" i="16"/>
  <c r="RBA97" i="16"/>
  <c r="RBB97" i="16"/>
  <c r="RBC97" i="16"/>
  <c r="RBD97" i="16"/>
  <c r="RBE97" i="16"/>
  <c r="RBF97" i="16"/>
  <c r="RBG97" i="16"/>
  <c r="RBH97" i="16"/>
  <c r="RBI97" i="16"/>
  <c r="RBJ97" i="16"/>
  <c r="RBK97" i="16"/>
  <c r="RBL97" i="16"/>
  <c r="RBM97" i="16"/>
  <c r="RBN97" i="16"/>
  <c r="RBO97" i="16"/>
  <c r="RBP97" i="16"/>
  <c r="RBQ97" i="16"/>
  <c r="RBR97" i="16"/>
  <c r="RBS97" i="16"/>
  <c r="RBT97" i="16"/>
  <c r="RBU97" i="16"/>
  <c r="RBV97" i="16"/>
  <c r="RBW97" i="16"/>
  <c r="RBX97" i="16"/>
  <c r="RBY97" i="16"/>
  <c r="RBZ97" i="16"/>
  <c r="RCA97" i="16"/>
  <c r="RCB97" i="16"/>
  <c r="RCC97" i="16"/>
  <c r="RCD97" i="16"/>
  <c r="RCE97" i="16"/>
  <c r="RCF97" i="16"/>
  <c r="RCG97" i="16"/>
  <c r="RCH97" i="16"/>
  <c r="RCI97" i="16"/>
  <c r="RCJ97" i="16"/>
  <c r="RCK97" i="16"/>
  <c r="RCL97" i="16"/>
  <c r="RCM97" i="16"/>
  <c r="RCN97" i="16"/>
  <c r="RCO97" i="16"/>
  <c r="RCP97" i="16"/>
  <c r="RCQ97" i="16"/>
  <c r="RCR97" i="16"/>
  <c r="RCS97" i="16"/>
  <c r="RCT97" i="16"/>
  <c r="RCU97" i="16"/>
  <c r="RCV97" i="16"/>
  <c r="RCW97" i="16"/>
  <c r="RCX97" i="16"/>
  <c r="RCY97" i="16"/>
  <c r="RCZ97" i="16"/>
  <c r="RDA97" i="16"/>
  <c r="RDB97" i="16"/>
  <c r="RDC97" i="16"/>
  <c r="RDD97" i="16"/>
  <c r="RDE97" i="16"/>
  <c r="RDF97" i="16"/>
  <c r="RDG97" i="16"/>
  <c r="RDH97" i="16"/>
  <c r="RDI97" i="16"/>
  <c r="RDJ97" i="16"/>
  <c r="RDK97" i="16"/>
  <c r="RDL97" i="16"/>
  <c r="RDM97" i="16"/>
  <c r="RDN97" i="16"/>
  <c r="RDO97" i="16"/>
  <c r="RDP97" i="16"/>
  <c r="RDQ97" i="16"/>
  <c r="RDR97" i="16"/>
  <c r="RDS97" i="16"/>
  <c r="RDT97" i="16"/>
  <c r="RDU97" i="16"/>
  <c r="RDV97" i="16"/>
  <c r="RDW97" i="16"/>
  <c r="RDX97" i="16"/>
  <c r="RDY97" i="16"/>
  <c r="RDZ97" i="16"/>
  <c r="REA97" i="16"/>
  <c r="REB97" i="16"/>
  <c r="REC97" i="16"/>
  <c r="RED97" i="16"/>
  <c r="REE97" i="16"/>
  <c r="REF97" i="16"/>
  <c r="REG97" i="16"/>
  <c r="REH97" i="16"/>
  <c r="REI97" i="16"/>
  <c r="REJ97" i="16"/>
  <c r="REK97" i="16"/>
  <c r="REL97" i="16"/>
  <c r="REM97" i="16"/>
  <c r="REN97" i="16"/>
  <c r="REO97" i="16"/>
  <c r="REP97" i="16"/>
  <c r="REQ97" i="16"/>
  <c r="RER97" i="16"/>
  <c r="RES97" i="16"/>
  <c r="RET97" i="16"/>
  <c r="REU97" i="16"/>
  <c r="REV97" i="16"/>
  <c r="REW97" i="16"/>
  <c r="REX97" i="16"/>
  <c r="REY97" i="16"/>
  <c r="REZ97" i="16"/>
  <c r="RFA97" i="16"/>
  <c r="RFB97" i="16"/>
  <c r="RFC97" i="16"/>
  <c r="RFD97" i="16"/>
  <c r="RFE97" i="16"/>
  <c r="RFF97" i="16"/>
  <c r="RFG97" i="16"/>
  <c r="RFH97" i="16"/>
  <c r="RFI97" i="16"/>
  <c r="RFJ97" i="16"/>
  <c r="RFK97" i="16"/>
  <c r="RFL97" i="16"/>
  <c r="RFM97" i="16"/>
  <c r="RFN97" i="16"/>
  <c r="RFO97" i="16"/>
  <c r="RFP97" i="16"/>
  <c r="RFQ97" i="16"/>
  <c r="RFR97" i="16"/>
  <c r="RFS97" i="16"/>
  <c r="RFT97" i="16"/>
  <c r="RFU97" i="16"/>
  <c r="RFV97" i="16"/>
  <c r="RFW97" i="16"/>
  <c r="RFX97" i="16"/>
  <c r="RFY97" i="16"/>
  <c r="RFZ97" i="16"/>
  <c r="RGA97" i="16"/>
  <c r="RGB97" i="16"/>
  <c r="RGC97" i="16"/>
  <c r="RGD97" i="16"/>
  <c r="RGE97" i="16"/>
  <c r="RGF97" i="16"/>
  <c r="RGG97" i="16"/>
  <c r="RGH97" i="16"/>
  <c r="RGI97" i="16"/>
  <c r="RGJ97" i="16"/>
  <c r="RGK97" i="16"/>
  <c r="RGL97" i="16"/>
  <c r="RGM97" i="16"/>
  <c r="RGN97" i="16"/>
  <c r="RGO97" i="16"/>
  <c r="RGP97" i="16"/>
  <c r="RGQ97" i="16"/>
  <c r="RGR97" i="16"/>
  <c r="RGS97" i="16"/>
  <c r="RGT97" i="16"/>
  <c r="RGU97" i="16"/>
  <c r="RGV97" i="16"/>
  <c r="RGW97" i="16"/>
  <c r="RGX97" i="16"/>
  <c r="RGY97" i="16"/>
  <c r="RGZ97" i="16"/>
  <c r="RHA97" i="16"/>
  <c r="RHB97" i="16"/>
  <c r="RHC97" i="16"/>
  <c r="RHD97" i="16"/>
  <c r="RHE97" i="16"/>
  <c r="RHF97" i="16"/>
  <c r="RHG97" i="16"/>
  <c r="RHH97" i="16"/>
  <c r="RHI97" i="16"/>
  <c r="RHJ97" i="16"/>
  <c r="RHK97" i="16"/>
  <c r="RHL97" i="16"/>
  <c r="RHM97" i="16"/>
  <c r="RHN97" i="16"/>
  <c r="RHO97" i="16"/>
  <c r="RHP97" i="16"/>
  <c r="RHQ97" i="16"/>
  <c r="RHR97" i="16"/>
  <c r="RHS97" i="16"/>
  <c r="RHT97" i="16"/>
  <c r="RHU97" i="16"/>
  <c r="RHV97" i="16"/>
  <c r="RHW97" i="16"/>
  <c r="RHX97" i="16"/>
  <c r="RHY97" i="16"/>
  <c r="RHZ97" i="16"/>
  <c r="RIA97" i="16"/>
  <c r="RIB97" i="16"/>
  <c r="RIC97" i="16"/>
  <c r="RID97" i="16"/>
  <c r="RIE97" i="16"/>
  <c r="RIF97" i="16"/>
  <c r="RIG97" i="16"/>
  <c r="RIH97" i="16"/>
  <c r="RII97" i="16"/>
  <c r="RIJ97" i="16"/>
  <c r="RIK97" i="16"/>
  <c r="RIL97" i="16"/>
  <c r="RIM97" i="16"/>
  <c r="RIN97" i="16"/>
  <c r="RIO97" i="16"/>
  <c r="RIP97" i="16"/>
  <c r="RIQ97" i="16"/>
  <c r="RIR97" i="16"/>
  <c r="RIS97" i="16"/>
  <c r="RIT97" i="16"/>
  <c r="RIU97" i="16"/>
  <c r="RIV97" i="16"/>
  <c r="RIW97" i="16"/>
  <c r="RIX97" i="16"/>
  <c r="RIY97" i="16"/>
  <c r="RIZ97" i="16"/>
  <c r="RJA97" i="16"/>
  <c r="RJB97" i="16"/>
  <c r="RJC97" i="16"/>
  <c r="RJD97" i="16"/>
  <c r="RJE97" i="16"/>
  <c r="RJF97" i="16"/>
  <c r="RJG97" i="16"/>
  <c r="RJH97" i="16"/>
  <c r="RJI97" i="16"/>
  <c r="RJJ97" i="16"/>
  <c r="RJK97" i="16"/>
  <c r="RJL97" i="16"/>
  <c r="RJM97" i="16"/>
  <c r="RJN97" i="16"/>
  <c r="RJO97" i="16"/>
  <c r="RJP97" i="16"/>
  <c r="RJQ97" i="16"/>
  <c r="RJR97" i="16"/>
  <c r="RJS97" i="16"/>
  <c r="RJT97" i="16"/>
  <c r="RJU97" i="16"/>
  <c r="RJV97" i="16"/>
  <c r="RJW97" i="16"/>
  <c r="RJX97" i="16"/>
  <c r="RJY97" i="16"/>
  <c r="RJZ97" i="16"/>
  <c r="RKA97" i="16"/>
  <c r="RKB97" i="16"/>
  <c r="RKC97" i="16"/>
  <c r="RKD97" i="16"/>
  <c r="RKE97" i="16"/>
  <c r="RKF97" i="16"/>
  <c r="RKG97" i="16"/>
  <c r="RKH97" i="16"/>
  <c r="RKI97" i="16"/>
  <c r="RKJ97" i="16"/>
  <c r="RKK97" i="16"/>
  <c r="RKL97" i="16"/>
  <c r="RKM97" i="16"/>
  <c r="RKN97" i="16"/>
  <c r="RKO97" i="16"/>
  <c r="RKP97" i="16"/>
  <c r="RKQ97" i="16"/>
  <c r="RKR97" i="16"/>
  <c r="RKS97" i="16"/>
  <c r="RKT97" i="16"/>
  <c r="RKU97" i="16"/>
  <c r="RKV97" i="16"/>
  <c r="RKW97" i="16"/>
  <c r="RKX97" i="16"/>
  <c r="RKY97" i="16"/>
  <c r="RKZ97" i="16"/>
  <c r="RLA97" i="16"/>
  <c r="RLB97" i="16"/>
  <c r="RLC97" i="16"/>
  <c r="RLD97" i="16"/>
  <c r="RLE97" i="16"/>
  <c r="RLF97" i="16"/>
  <c r="RLG97" i="16"/>
  <c r="RLH97" i="16"/>
  <c r="RLI97" i="16"/>
  <c r="RLJ97" i="16"/>
  <c r="RLK97" i="16"/>
  <c r="RLL97" i="16"/>
  <c r="RLM97" i="16"/>
  <c r="RLN97" i="16"/>
  <c r="RLO97" i="16"/>
  <c r="RLP97" i="16"/>
  <c r="RLQ97" i="16"/>
  <c r="RLR97" i="16"/>
  <c r="RLS97" i="16"/>
  <c r="RLT97" i="16"/>
  <c r="RLU97" i="16"/>
  <c r="RLV97" i="16"/>
  <c r="RLW97" i="16"/>
  <c r="RLX97" i="16"/>
  <c r="RLY97" i="16"/>
  <c r="RLZ97" i="16"/>
  <c r="RMA97" i="16"/>
  <c r="RMB97" i="16"/>
  <c r="RMC97" i="16"/>
  <c r="RMD97" i="16"/>
  <c r="RME97" i="16"/>
  <c r="RMF97" i="16"/>
  <c r="RMG97" i="16"/>
  <c r="RMH97" i="16"/>
  <c r="RMI97" i="16"/>
  <c r="RMJ97" i="16"/>
  <c r="RMK97" i="16"/>
  <c r="RML97" i="16"/>
  <c r="RMM97" i="16"/>
  <c r="RMN97" i="16"/>
  <c r="RMO97" i="16"/>
  <c r="RMP97" i="16"/>
  <c r="RMQ97" i="16"/>
  <c r="RMR97" i="16"/>
  <c r="RMS97" i="16"/>
  <c r="RMT97" i="16"/>
  <c r="RMU97" i="16"/>
  <c r="RMV97" i="16"/>
  <c r="RMW97" i="16"/>
  <c r="RMX97" i="16"/>
  <c r="RMY97" i="16"/>
  <c r="RMZ97" i="16"/>
  <c r="RNA97" i="16"/>
  <c r="RNB97" i="16"/>
  <c r="RNC97" i="16"/>
  <c r="RND97" i="16"/>
  <c r="RNE97" i="16"/>
  <c r="RNF97" i="16"/>
  <c r="RNG97" i="16"/>
  <c r="RNH97" i="16"/>
  <c r="RNI97" i="16"/>
  <c r="RNJ97" i="16"/>
  <c r="RNK97" i="16"/>
  <c r="RNL97" i="16"/>
  <c r="RNM97" i="16"/>
  <c r="RNN97" i="16"/>
  <c r="RNO97" i="16"/>
  <c r="RNP97" i="16"/>
  <c r="RNQ97" i="16"/>
  <c r="RNR97" i="16"/>
  <c r="RNS97" i="16"/>
  <c r="RNT97" i="16"/>
  <c r="RNU97" i="16"/>
  <c r="RNV97" i="16"/>
  <c r="RNW97" i="16"/>
  <c r="RNX97" i="16"/>
  <c r="RNY97" i="16"/>
  <c r="RNZ97" i="16"/>
  <c r="ROA97" i="16"/>
  <c r="ROB97" i="16"/>
  <c r="ROC97" i="16"/>
  <c r="ROD97" i="16"/>
  <c r="ROE97" i="16"/>
  <c r="ROF97" i="16"/>
  <c r="ROG97" i="16"/>
  <c r="ROH97" i="16"/>
  <c r="ROI97" i="16"/>
  <c r="ROJ97" i="16"/>
  <c r="ROK97" i="16"/>
  <c r="ROL97" i="16"/>
  <c r="ROM97" i="16"/>
  <c r="RON97" i="16"/>
  <c r="ROO97" i="16"/>
  <c r="ROP97" i="16"/>
  <c r="ROQ97" i="16"/>
  <c r="ROR97" i="16"/>
  <c r="ROS97" i="16"/>
  <c r="ROT97" i="16"/>
  <c r="ROU97" i="16"/>
  <c r="ROV97" i="16"/>
  <c r="ROW97" i="16"/>
  <c r="ROX97" i="16"/>
  <c r="ROY97" i="16"/>
  <c r="ROZ97" i="16"/>
  <c r="RPA97" i="16"/>
  <c r="RPB97" i="16"/>
  <c r="RPC97" i="16"/>
  <c r="RPD97" i="16"/>
  <c r="RPE97" i="16"/>
  <c r="RPF97" i="16"/>
  <c r="RPG97" i="16"/>
  <c r="RPH97" i="16"/>
  <c r="RPI97" i="16"/>
  <c r="RPJ97" i="16"/>
  <c r="RPK97" i="16"/>
  <c r="RPL97" i="16"/>
  <c r="RPM97" i="16"/>
  <c r="RPN97" i="16"/>
  <c r="RPO97" i="16"/>
  <c r="RPP97" i="16"/>
  <c r="RPQ97" i="16"/>
  <c r="RPR97" i="16"/>
  <c r="RPS97" i="16"/>
  <c r="RPT97" i="16"/>
  <c r="RPU97" i="16"/>
  <c r="RPV97" i="16"/>
  <c r="RPW97" i="16"/>
  <c r="RPX97" i="16"/>
  <c r="RPY97" i="16"/>
  <c r="RPZ97" i="16"/>
  <c r="RQA97" i="16"/>
  <c r="RQB97" i="16"/>
  <c r="RQC97" i="16"/>
  <c r="RQD97" i="16"/>
  <c r="RQE97" i="16"/>
  <c r="RQF97" i="16"/>
  <c r="RQG97" i="16"/>
  <c r="RQH97" i="16"/>
  <c r="RQI97" i="16"/>
  <c r="RQJ97" i="16"/>
  <c r="RQK97" i="16"/>
  <c r="RQL97" i="16"/>
  <c r="RQM97" i="16"/>
  <c r="RQN97" i="16"/>
  <c r="RQO97" i="16"/>
  <c r="RQP97" i="16"/>
  <c r="RQQ97" i="16"/>
  <c r="RQR97" i="16"/>
  <c r="RQS97" i="16"/>
  <c r="RQT97" i="16"/>
  <c r="RQU97" i="16"/>
  <c r="RQV97" i="16"/>
  <c r="RQW97" i="16"/>
  <c r="RQX97" i="16"/>
  <c r="RQY97" i="16"/>
  <c r="RQZ97" i="16"/>
  <c r="RRA97" i="16"/>
  <c r="RRB97" i="16"/>
  <c r="RRC97" i="16"/>
  <c r="RRD97" i="16"/>
  <c r="RRE97" i="16"/>
  <c r="RRF97" i="16"/>
  <c r="RRG97" i="16"/>
  <c r="RRH97" i="16"/>
  <c r="RRI97" i="16"/>
  <c r="RRJ97" i="16"/>
  <c r="RRK97" i="16"/>
  <c r="RRL97" i="16"/>
  <c r="RRM97" i="16"/>
  <c r="RRN97" i="16"/>
  <c r="RRO97" i="16"/>
  <c r="RRP97" i="16"/>
  <c r="RRQ97" i="16"/>
  <c r="RRR97" i="16"/>
  <c r="RRS97" i="16"/>
  <c r="RRT97" i="16"/>
  <c r="RRU97" i="16"/>
  <c r="RRV97" i="16"/>
  <c r="RRW97" i="16"/>
  <c r="RRX97" i="16"/>
  <c r="RRY97" i="16"/>
  <c r="RRZ97" i="16"/>
  <c r="RSA97" i="16"/>
  <c r="RSB97" i="16"/>
  <c r="RSC97" i="16"/>
  <c r="RSD97" i="16"/>
  <c r="RSE97" i="16"/>
  <c r="RSF97" i="16"/>
  <c r="RSG97" i="16"/>
  <c r="RSH97" i="16"/>
  <c r="RSI97" i="16"/>
  <c r="RSJ97" i="16"/>
  <c r="RSK97" i="16"/>
  <c r="RSL97" i="16"/>
  <c r="RSM97" i="16"/>
  <c r="RSN97" i="16"/>
  <c r="RSO97" i="16"/>
  <c r="RSP97" i="16"/>
  <c r="RSQ97" i="16"/>
  <c r="RSR97" i="16"/>
  <c r="RSS97" i="16"/>
  <c r="RST97" i="16"/>
  <c r="RSU97" i="16"/>
  <c r="RSV97" i="16"/>
  <c r="RSW97" i="16"/>
  <c r="RSX97" i="16"/>
  <c r="RSY97" i="16"/>
  <c r="RSZ97" i="16"/>
  <c r="RTA97" i="16"/>
  <c r="RTB97" i="16"/>
  <c r="RTC97" i="16"/>
  <c r="RTD97" i="16"/>
  <c r="RTE97" i="16"/>
  <c r="RTF97" i="16"/>
  <c r="RTG97" i="16"/>
  <c r="RTH97" i="16"/>
  <c r="RTI97" i="16"/>
  <c r="RTJ97" i="16"/>
  <c r="RTK97" i="16"/>
  <c r="RTL97" i="16"/>
  <c r="RTM97" i="16"/>
  <c r="RTN97" i="16"/>
  <c r="RTO97" i="16"/>
  <c r="RTP97" i="16"/>
  <c r="RTQ97" i="16"/>
  <c r="RTR97" i="16"/>
  <c r="RTS97" i="16"/>
  <c r="RTT97" i="16"/>
  <c r="RTU97" i="16"/>
  <c r="RTV97" i="16"/>
  <c r="RTW97" i="16"/>
  <c r="RTX97" i="16"/>
  <c r="RTY97" i="16"/>
  <c r="RTZ97" i="16"/>
  <c r="RUA97" i="16"/>
  <c r="RUB97" i="16"/>
  <c r="RUC97" i="16"/>
  <c r="RUD97" i="16"/>
  <c r="RUE97" i="16"/>
  <c r="RUF97" i="16"/>
  <c r="RUG97" i="16"/>
  <c r="RUH97" i="16"/>
  <c r="RUI97" i="16"/>
  <c r="RUJ97" i="16"/>
  <c r="RUK97" i="16"/>
  <c r="RUL97" i="16"/>
  <c r="RUM97" i="16"/>
  <c r="RUN97" i="16"/>
  <c r="RUO97" i="16"/>
  <c r="RUP97" i="16"/>
  <c r="RUQ97" i="16"/>
  <c r="RUR97" i="16"/>
  <c r="RUS97" i="16"/>
  <c r="RUT97" i="16"/>
  <c r="RUU97" i="16"/>
  <c r="RUV97" i="16"/>
  <c r="RUW97" i="16"/>
  <c r="RUX97" i="16"/>
  <c r="RUY97" i="16"/>
  <c r="RUZ97" i="16"/>
  <c r="RVA97" i="16"/>
  <c r="RVB97" i="16"/>
  <c r="RVC97" i="16"/>
  <c r="RVD97" i="16"/>
  <c r="RVE97" i="16"/>
  <c r="RVF97" i="16"/>
  <c r="RVG97" i="16"/>
  <c r="RVH97" i="16"/>
  <c r="RVI97" i="16"/>
  <c r="RVJ97" i="16"/>
  <c r="RVK97" i="16"/>
  <c r="RVL97" i="16"/>
  <c r="RVM97" i="16"/>
  <c r="RVN97" i="16"/>
  <c r="RVO97" i="16"/>
  <c r="RVP97" i="16"/>
  <c r="RVQ97" i="16"/>
  <c r="RVR97" i="16"/>
  <c r="RVS97" i="16"/>
  <c r="RVT97" i="16"/>
  <c r="RVU97" i="16"/>
  <c r="RVV97" i="16"/>
  <c r="RVW97" i="16"/>
  <c r="RVX97" i="16"/>
  <c r="RVY97" i="16"/>
  <c r="RVZ97" i="16"/>
  <c r="RWA97" i="16"/>
  <c r="RWB97" i="16"/>
  <c r="RWC97" i="16"/>
  <c r="RWD97" i="16"/>
  <c r="RWE97" i="16"/>
  <c r="RWF97" i="16"/>
  <c r="RWG97" i="16"/>
  <c r="RWH97" i="16"/>
  <c r="RWI97" i="16"/>
  <c r="RWJ97" i="16"/>
  <c r="RWK97" i="16"/>
  <c r="RWL97" i="16"/>
  <c r="RWM97" i="16"/>
  <c r="RWN97" i="16"/>
  <c r="RWO97" i="16"/>
  <c r="RWP97" i="16"/>
  <c r="RWQ97" i="16"/>
  <c r="RWR97" i="16"/>
  <c r="RWS97" i="16"/>
  <c r="RWT97" i="16"/>
  <c r="RWU97" i="16"/>
  <c r="RWV97" i="16"/>
  <c r="RWW97" i="16"/>
  <c r="RWX97" i="16"/>
  <c r="RWY97" i="16"/>
  <c r="RWZ97" i="16"/>
  <c r="RXA97" i="16"/>
  <c r="RXB97" i="16"/>
  <c r="RXC97" i="16"/>
  <c r="RXD97" i="16"/>
  <c r="RXE97" i="16"/>
  <c r="RXF97" i="16"/>
  <c r="RXG97" i="16"/>
  <c r="RXH97" i="16"/>
  <c r="RXI97" i="16"/>
  <c r="RXJ97" i="16"/>
  <c r="RXK97" i="16"/>
  <c r="RXL97" i="16"/>
  <c r="RXM97" i="16"/>
  <c r="RXN97" i="16"/>
  <c r="RXO97" i="16"/>
  <c r="RXP97" i="16"/>
  <c r="RXQ97" i="16"/>
  <c r="RXR97" i="16"/>
  <c r="RXS97" i="16"/>
  <c r="RXT97" i="16"/>
  <c r="RXU97" i="16"/>
  <c r="RXV97" i="16"/>
  <c r="RXW97" i="16"/>
  <c r="RXX97" i="16"/>
  <c r="RXY97" i="16"/>
  <c r="RXZ97" i="16"/>
  <c r="RYA97" i="16"/>
  <c r="RYB97" i="16"/>
  <c r="RYC97" i="16"/>
  <c r="RYD97" i="16"/>
  <c r="RYE97" i="16"/>
  <c r="RYF97" i="16"/>
  <c r="RYG97" i="16"/>
  <c r="RYH97" i="16"/>
  <c r="RYI97" i="16"/>
  <c r="RYJ97" i="16"/>
  <c r="RYK97" i="16"/>
  <c r="RYL97" i="16"/>
  <c r="RYM97" i="16"/>
  <c r="RYN97" i="16"/>
  <c r="RYO97" i="16"/>
  <c r="RYP97" i="16"/>
  <c r="RYQ97" i="16"/>
  <c r="RYR97" i="16"/>
  <c r="RYS97" i="16"/>
  <c r="RYT97" i="16"/>
  <c r="RYU97" i="16"/>
  <c r="RYV97" i="16"/>
  <c r="RYW97" i="16"/>
  <c r="RYX97" i="16"/>
  <c r="RYY97" i="16"/>
  <c r="RYZ97" i="16"/>
  <c r="RZA97" i="16"/>
  <c r="RZB97" i="16"/>
  <c r="RZC97" i="16"/>
  <c r="RZD97" i="16"/>
  <c r="RZE97" i="16"/>
  <c r="RZF97" i="16"/>
  <c r="RZG97" i="16"/>
  <c r="RZH97" i="16"/>
  <c r="RZI97" i="16"/>
  <c r="RZJ97" i="16"/>
  <c r="RZK97" i="16"/>
  <c r="RZL97" i="16"/>
  <c r="RZM97" i="16"/>
  <c r="RZN97" i="16"/>
  <c r="RZO97" i="16"/>
  <c r="RZP97" i="16"/>
  <c r="RZQ97" i="16"/>
  <c r="RZR97" i="16"/>
  <c r="RZS97" i="16"/>
  <c r="RZT97" i="16"/>
  <c r="RZU97" i="16"/>
  <c r="RZV97" i="16"/>
  <c r="RZW97" i="16"/>
  <c r="RZX97" i="16"/>
  <c r="RZY97" i="16"/>
  <c r="RZZ97" i="16"/>
  <c r="SAA97" i="16"/>
  <c r="SAB97" i="16"/>
  <c r="SAC97" i="16"/>
  <c r="SAD97" i="16"/>
  <c r="SAE97" i="16"/>
  <c r="SAF97" i="16"/>
  <c r="SAG97" i="16"/>
  <c r="SAH97" i="16"/>
  <c r="SAI97" i="16"/>
  <c r="SAJ97" i="16"/>
  <c r="SAK97" i="16"/>
  <c r="SAL97" i="16"/>
  <c r="SAM97" i="16"/>
  <c r="SAN97" i="16"/>
  <c r="SAO97" i="16"/>
  <c r="SAP97" i="16"/>
  <c r="SAQ97" i="16"/>
  <c r="SAR97" i="16"/>
  <c r="SAS97" i="16"/>
  <c r="SAT97" i="16"/>
  <c r="SAU97" i="16"/>
  <c r="SAV97" i="16"/>
  <c r="SAW97" i="16"/>
  <c r="SAX97" i="16"/>
  <c r="SAY97" i="16"/>
  <c r="SAZ97" i="16"/>
  <c r="SBA97" i="16"/>
  <c r="SBB97" i="16"/>
  <c r="SBC97" i="16"/>
  <c r="SBD97" i="16"/>
  <c r="SBE97" i="16"/>
  <c r="SBF97" i="16"/>
  <c r="SBG97" i="16"/>
  <c r="SBH97" i="16"/>
  <c r="SBI97" i="16"/>
  <c r="SBJ97" i="16"/>
  <c r="SBK97" i="16"/>
  <c r="SBL97" i="16"/>
  <c r="SBM97" i="16"/>
  <c r="SBN97" i="16"/>
  <c r="SBO97" i="16"/>
  <c r="SBP97" i="16"/>
  <c r="SBQ97" i="16"/>
  <c r="SBR97" i="16"/>
  <c r="SBS97" i="16"/>
  <c r="SBT97" i="16"/>
  <c r="SBU97" i="16"/>
  <c r="SBV97" i="16"/>
  <c r="SBW97" i="16"/>
  <c r="SBX97" i="16"/>
  <c r="SBY97" i="16"/>
  <c r="SBZ97" i="16"/>
  <c r="SCA97" i="16"/>
  <c r="SCB97" i="16"/>
  <c r="SCC97" i="16"/>
  <c r="SCD97" i="16"/>
  <c r="SCE97" i="16"/>
  <c r="SCF97" i="16"/>
  <c r="SCG97" i="16"/>
  <c r="SCH97" i="16"/>
  <c r="SCI97" i="16"/>
  <c r="SCJ97" i="16"/>
  <c r="SCK97" i="16"/>
  <c r="SCL97" i="16"/>
  <c r="SCM97" i="16"/>
  <c r="SCN97" i="16"/>
  <c r="SCO97" i="16"/>
  <c r="SCP97" i="16"/>
  <c r="SCQ97" i="16"/>
  <c r="SCR97" i="16"/>
  <c r="SCS97" i="16"/>
  <c r="SCT97" i="16"/>
  <c r="SCU97" i="16"/>
  <c r="SCV97" i="16"/>
  <c r="SCW97" i="16"/>
  <c r="SCX97" i="16"/>
  <c r="SCY97" i="16"/>
  <c r="SCZ97" i="16"/>
  <c r="SDA97" i="16"/>
  <c r="SDB97" i="16"/>
  <c r="SDC97" i="16"/>
  <c r="SDD97" i="16"/>
  <c r="SDE97" i="16"/>
  <c r="SDF97" i="16"/>
  <c r="SDG97" i="16"/>
  <c r="SDH97" i="16"/>
  <c r="SDI97" i="16"/>
  <c r="SDJ97" i="16"/>
  <c r="SDK97" i="16"/>
  <c r="SDL97" i="16"/>
  <c r="SDM97" i="16"/>
  <c r="SDN97" i="16"/>
  <c r="SDO97" i="16"/>
  <c r="SDP97" i="16"/>
  <c r="SDQ97" i="16"/>
  <c r="SDR97" i="16"/>
  <c r="SDS97" i="16"/>
  <c r="SDT97" i="16"/>
  <c r="SDU97" i="16"/>
  <c r="SDV97" i="16"/>
  <c r="SDW97" i="16"/>
  <c r="SDX97" i="16"/>
  <c r="SDY97" i="16"/>
  <c r="SDZ97" i="16"/>
  <c r="SEA97" i="16"/>
  <c r="SEB97" i="16"/>
  <c r="SEC97" i="16"/>
  <c r="SED97" i="16"/>
  <c r="SEE97" i="16"/>
  <c r="SEF97" i="16"/>
  <c r="SEG97" i="16"/>
  <c r="SEH97" i="16"/>
  <c r="SEI97" i="16"/>
  <c r="SEJ97" i="16"/>
  <c r="SEK97" i="16"/>
  <c r="SEL97" i="16"/>
  <c r="SEM97" i="16"/>
  <c r="SEN97" i="16"/>
  <c r="SEO97" i="16"/>
  <c r="SEP97" i="16"/>
  <c r="SEQ97" i="16"/>
  <c r="SER97" i="16"/>
  <c r="SES97" i="16"/>
  <c r="SET97" i="16"/>
  <c r="SEU97" i="16"/>
  <c r="SEV97" i="16"/>
  <c r="SEW97" i="16"/>
  <c r="SEX97" i="16"/>
  <c r="SEY97" i="16"/>
  <c r="SEZ97" i="16"/>
  <c r="SFA97" i="16"/>
  <c r="SFB97" i="16"/>
  <c r="SFC97" i="16"/>
  <c r="SFD97" i="16"/>
  <c r="SFE97" i="16"/>
  <c r="SFF97" i="16"/>
  <c r="SFG97" i="16"/>
  <c r="SFH97" i="16"/>
  <c r="SFI97" i="16"/>
  <c r="SFJ97" i="16"/>
  <c r="SFK97" i="16"/>
  <c r="SFL97" i="16"/>
  <c r="SFM97" i="16"/>
  <c r="SFN97" i="16"/>
  <c r="SFO97" i="16"/>
  <c r="SFP97" i="16"/>
  <c r="SFQ97" i="16"/>
  <c r="SFR97" i="16"/>
  <c r="SFS97" i="16"/>
  <c r="SFT97" i="16"/>
  <c r="SFU97" i="16"/>
  <c r="SFV97" i="16"/>
  <c r="SFW97" i="16"/>
  <c r="SFX97" i="16"/>
  <c r="SFY97" i="16"/>
  <c r="SFZ97" i="16"/>
  <c r="SGA97" i="16"/>
  <c r="SGB97" i="16"/>
  <c r="SGC97" i="16"/>
  <c r="SGD97" i="16"/>
  <c r="SGE97" i="16"/>
  <c r="SGF97" i="16"/>
  <c r="SGG97" i="16"/>
  <c r="SGH97" i="16"/>
  <c r="SGI97" i="16"/>
  <c r="SGJ97" i="16"/>
  <c r="SGK97" i="16"/>
  <c r="SGL97" i="16"/>
  <c r="SGM97" i="16"/>
  <c r="SGN97" i="16"/>
  <c r="SGO97" i="16"/>
  <c r="SGP97" i="16"/>
  <c r="SGQ97" i="16"/>
  <c r="SGR97" i="16"/>
  <c r="SGS97" i="16"/>
  <c r="SGT97" i="16"/>
  <c r="SGU97" i="16"/>
  <c r="SGV97" i="16"/>
  <c r="SGW97" i="16"/>
  <c r="SGX97" i="16"/>
  <c r="SGY97" i="16"/>
  <c r="SGZ97" i="16"/>
  <c r="SHA97" i="16"/>
  <c r="SHB97" i="16"/>
  <c r="SHC97" i="16"/>
  <c r="SHD97" i="16"/>
  <c r="SHE97" i="16"/>
  <c r="SHF97" i="16"/>
  <c r="SHG97" i="16"/>
  <c r="SHH97" i="16"/>
  <c r="SHI97" i="16"/>
  <c r="SHJ97" i="16"/>
  <c r="SHK97" i="16"/>
  <c r="SHL97" i="16"/>
  <c r="SHM97" i="16"/>
  <c r="SHN97" i="16"/>
  <c r="SHO97" i="16"/>
  <c r="SHP97" i="16"/>
  <c r="SHQ97" i="16"/>
  <c r="SHR97" i="16"/>
  <c r="SHS97" i="16"/>
  <c r="SHT97" i="16"/>
  <c r="SHU97" i="16"/>
  <c r="SHV97" i="16"/>
  <c r="SHW97" i="16"/>
  <c r="SHX97" i="16"/>
  <c r="SHY97" i="16"/>
  <c r="SHZ97" i="16"/>
  <c r="SIA97" i="16"/>
  <c r="SIB97" i="16"/>
  <c r="SIC97" i="16"/>
  <c r="SID97" i="16"/>
  <c r="SIE97" i="16"/>
  <c r="SIF97" i="16"/>
  <c r="SIG97" i="16"/>
  <c r="SIH97" i="16"/>
  <c r="SII97" i="16"/>
  <c r="SIJ97" i="16"/>
  <c r="SIK97" i="16"/>
  <c r="SIL97" i="16"/>
  <c r="SIM97" i="16"/>
  <c r="SIN97" i="16"/>
  <c r="SIO97" i="16"/>
  <c r="SIP97" i="16"/>
  <c r="SIQ97" i="16"/>
  <c r="SIR97" i="16"/>
  <c r="SIS97" i="16"/>
  <c r="SIT97" i="16"/>
  <c r="SIU97" i="16"/>
  <c r="SIV97" i="16"/>
  <c r="SIW97" i="16"/>
  <c r="SIX97" i="16"/>
  <c r="SIY97" i="16"/>
  <c r="SIZ97" i="16"/>
  <c r="SJA97" i="16"/>
  <c r="SJB97" i="16"/>
  <c r="SJC97" i="16"/>
  <c r="SJD97" i="16"/>
  <c r="SJE97" i="16"/>
  <c r="SJF97" i="16"/>
  <c r="SJG97" i="16"/>
  <c r="SJH97" i="16"/>
  <c r="SJI97" i="16"/>
  <c r="SJJ97" i="16"/>
  <c r="SJK97" i="16"/>
  <c r="SJL97" i="16"/>
  <c r="SJM97" i="16"/>
  <c r="SJN97" i="16"/>
  <c r="SJO97" i="16"/>
  <c r="SJP97" i="16"/>
  <c r="SJQ97" i="16"/>
  <c r="SJR97" i="16"/>
  <c r="SJS97" i="16"/>
  <c r="SJT97" i="16"/>
  <c r="SJU97" i="16"/>
  <c r="SJV97" i="16"/>
  <c r="SJW97" i="16"/>
  <c r="SJX97" i="16"/>
  <c r="SJY97" i="16"/>
  <c r="SJZ97" i="16"/>
  <c r="SKA97" i="16"/>
  <c r="SKB97" i="16"/>
  <c r="SKC97" i="16"/>
  <c r="SKD97" i="16"/>
  <c r="SKE97" i="16"/>
  <c r="SKF97" i="16"/>
  <c r="SKG97" i="16"/>
  <c r="SKH97" i="16"/>
  <c r="SKI97" i="16"/>
  <c r="SKJ97" i="16"/>
  <c r="SKK97" i="16"/>
  <c r="SKL97" i="16"/>
  <c r="SKM97" i="16"/>
  <c r="SKN97" i="16"/>
  <c r="SKO97" i="16"/>
  <c r="SKP97" i="16"/>
  <c r="SKQ97" i="16"/>
  <c r="SKR97" i="16"/>
  <c r="SKS97" i="16"/>
  <c r="SKT97" i="16"/>
  <c r="SKU97" i="16"/>
  <c r="SKV97" i="16"/>
  <c r="SKW97" i="16"/>
  <c r="SKX97" i="16"/>
  <c r="SKY97" i="16"/>
  <c r="SKZ97" i="16"/>
  <c r="SLA97" i="16"/>
  <c r="SLB97" i="16"/>
  <c r="SLC97" i="16"/>
  <c r="SLD97" i="16"/>
  <c r="SLE97" i="16"/>
  <c r="SLF97" i="16"/>
  <c r="SLG97" i="16"/>
  <c r="SLH97" i="16"/>
  <c r="SLI97" i="16"/>
  <c r="SLJ97" i="16"/>
  <c r="SLK97" i="16"/>
  <c r="SLL97" i="16"/>
  <c r="SLM97" i="16"/>
  <c r="SLN97" i="16"/>
  <c r="SLO97" i="16"/>
  <c r="SLP97" i="16"/>
  <c r="SLQ97" i="16"/>
  <c r="SLR97" i="16"/>
  <c r="SLS97" i="16"/>
  <c r="SLT97" i="16"/>
  <c r="SLU97" i="16"/>
  <c r="SLV97" i="16"/>
  <c r="SLW97" i="16"/>
  <c r="SLX97" i="16"/>
  <c r="SLY97" i="16"/>
  <c r="SLZ97" i="16"/>
  <c r="SMA97" i="16"/>
  <c r="SMB97" i="16"/>
  <c r="SMC97" i="16"/>
  <c r="SMD97" i="16"/>
  <c r="SME97" i="16"/>
  <c r="SMF97" i="16"/>
  <c r="SMG97" i="16"/>
  <c r="SMH97" i="16"/>
  <c r="SMI97" i="16"/>
  <c r="SMJ97" i="16"/>
  <c r="SMK97" i="16"/>
  <c r="SML97" i="16"/>
  <c r="SMM97" i="16"/>
  <c r="SMN97" i="16"/>
  <c r="SMO97" i="16"/>
  <c r="SMP97" i="16"/>
  <c r="SMQ97" i="16"/>
  <c r="SMR97" i="16"/>
  <c r="SMS97" i="16"/>
  <c r="SMT97" i="16"/>
  <c r="SMU97" i="16"/>
  <c r="SMV97" i="16"/>
  <c r="SMW97" i="16"/>
  <c r="SMX97" i="16"/>
  <c r="SMY97" i="16"/>
  <c r="SMZ97" i="16"/>
  <c r="SNA97" i="16"/>
  <c r="SNB97" i="16"/>
  <c r="SNC97" i="16"/>
  <c r="SND97" i="16"/>
  <c r="SNE97" i="16"/>
  <c r="SNF97" i="16"/>
  <c r="SNG97" i="16"/>
  <c r="SNH97" i="16"/>
  <c r="SNI97" i="16"/>
  <c r="SNJ97" i="16"/>
  <c r="SNK97" i="16"/>
  <c r="SNL97" i="16"/>
  <c r="SNM97" i="16"/>
  <c r="SNN97" i="16"/>
  <c r="SNO97" i="16"/>
  <c r="SNP97" i="16"/>
  <c r="SNQ97" i="16"/>
  <c r="SNR97" i="16"/>
  <c r="SNS97" i="16"/>
  <c r="SNT97" i="16"/>
  <c r="SNU97" i="16"/>
  <c r="SNV97" i="16"/>
  <c r="SNW97" i="16"/>
  <c r="SNX97" i="16"/>
  <c r="SNY97" i="16"/>
  <c r="SNZ97" i="16"/>
  <c r="SOA97" i="16"/>
  <c r="SOB97" i="16"/>
  <c r="SOC97" i="16"/>
  <c r="SOD97" i="16"/>
  <c r="SOE97" i="16"/>
  <c r="SOF97" i="16"/>
  <c r="SOG97" i="16"/>
  <c r="SOH97" i="16"/>
  <c r="SOI97" i="16"/>
  <c r="SOJ97" i="16"/>
  <c r="SOK97" i="16"/>
  <c r="SOL97" i="16"/>
  <c r="SOM97" i="16"/>
  <c r="SON97" i="16"/>
  <c r="SOO97" i="16"/>
  <c r="SOP97" i="16"/>
  <c r="SOQ97" i="16"/>
  <c r="SOR97" i="16"/>
  <c r="SOS97" i="16"/>
  <c r="SOT97" i="16"/>
  <c r="SOU97" i="16"/>
  <c r="SOV97" i="16"/>
  <c r="SOW97" i="16"/>
  <c r="SOX97" i="16"/>
  <c r="SOY97" i="16"/>
  <c r="SOZ97" i="16"/>
  <c r="SPA97" i="16"/>
  <c r="SPB97" i="16"/>
  <c r="SPC97" i="16"/>
  <c r="SPD97" i="16"/>
  <c r="SPE97" i="16"/>
  <c r="SPF97" i="16"/>
  <c r="SPG97" i="16"/>
  <c r="SPH97" i="16"/>
  <c r="SPI97" i="16"/>
  <c r="SPJ97" i="16"/>
  <c r="SPK97" i="16"/>
  <c r="SPL97" i="16"/>
  <c r="SPM97" i="16"/>
  <c r="SPN97" i="16"/>
  <c r="SPO97" i="16"/>
  <c r="SPP97" i="16"/>
  <c r="SPQ97" i="16"/>
  <c r="SPR97" i="16"/>
  <c r="SPS97" i="16"/>
  <c r="SPT97" i="16"/>
  <c r="SPU97" i="16"/>
  <c r="SPV97" i="16"/>
  <c r="SPW97" i="16"/>
  <c r="SPX97" i="16"/>
  <c r="SPY97" i="16"/>
  <c r="SPZ97" i="16"/>
  <c r="SQA97" i="16"/>
  <c r="SQB97" i="16"/>
  <c r="SQC97" i="16"/>
  <c r="SQD97" i="16"/>
  <c r="SQE97" i="16"/>
  <c r="SQF97" i="16"/>
  <c r="SQG97" i="16"/>
  <c r="SQH97" i="16"/>
  <c r="SQI97" i="16"/>
  <c r="SQJ97" i="16"/>
  <c r="SQK97" i="16"/>
  <c r="SQL97" i="16"/>
  <c r="SQM97" i="16"/>
  <c r="SQN97" i="16"/>
  <c r="SQO97" i="16"/>
  <c r="SQP97" i="16"/>
  <c r="SQQ97" i="16"/>
  <c r="SQR97" i="16"/>
  <c r="SQS97" i="16"/>
  <c r="SQT97" i="16"/>
  <c r="SQU97" i="16"/>
  <c r="SQV97" i="16"/>
  <c r="SQW97" i="16"/>
  <c r="SQX97" i="16"/>
  <c r="SQY97" i="16"/>
  <c r="SQZ97" i="16"/>
  <c r="SRA97" i="16"/>
  <c r="SRB97" i="16"/>
  <c r="SRC97" i="16"/>
  <c r="SRD97" i="16"/>
  <c r="SRE97" i="16"/>
  <c r="SRF97" i="16"/>
  <c r="SRG97" i="16"/>
  <c r="SRH97" i="16"/>
  <c r="SRI97" i="16"/>
  <c r="SRJ97" i="16"/>
  <c r="SRK97" i="16"/>
  <c r="SRL97" i="16"/>
  <c r="SRM97" i="16"/>
  <c r="SRN97" i="16"/>
  <c r="SRO97" i="16"/>
  <c r="SRP97" i="16"/>
  <c r="SRQ97" i="16"/>
  <c r="SRR97" i="16"/>
  <c r="SRS97" i="16"/>
  <c r="SRT97" i="16"/>
  <c r="SRU97" i="16"/>
  <c r="SRV97" i="16"/>
  <c r="SRW97" i="16"/>
  <c r="SRX97" i="16"/>
  <c r="SRY97" i="16"/>
  <c r="SRZ97" i="16"/>
  <c r="SSA97" i="16"/>
  <c r="SSB97" i="16"/>
  <c r="SSC97" i="16"/>
  <c r="SSD97" i="16"/>
  <c r="SSE97" i="16"/>
  <c r="SSF97" i="16"/>
  <c r="SSG97" i="16"/>
  <c r="SSH97" i="16"/>
  <c r="SSI97" i="16"/>
  <c r="SSJ97" i="16"/>
  <c r="SSK97" i="16"/>
  <c r="SSL97" i="16"/>
  <c r="SSM97" i="16"/>
  <c r="SSN97" i="16"/>
  <c r="SSO97" i="16"/>
  <c r="SSP97" i="16"/>
  <c r="SSQ97" i="16"/>
  <c r="SSR97" i="16"/>
  <c r="SSS97" i="16"/>
  <c r="SST97" i="16"/>
  <c r="SSU97" i="16"/>
  <c r="SSV97" i="16"/>
  <c r="SSW97" i="16"/>
  <c r="SSX97" i="16"/>
  <c r="SSY97" i="16"/>
  <c r="SSZ97" i="16"/>
  <c r="STA97" i="16"/>
  <c r="STB97" i="16"/>
  <c r="STC97" i="16"/>
  <c r="STD97" i="16"/>
  <c r="STE97" i="16"/>
  <c r="STF97" i="16"/>
  <c r="STG97" i="16"/>
  <c r="STH97" i="16"/>
  <c r="STI97" i="16"/>
  <c r="STJ97" i="16"/>
  <c r="STK97" i="16"/>
  <c r="STL97" i="16"/>
  <c r="STM97" i="16"/>
  <c r="STN97" i="16"/>
  <c r="STO97" i="16"/>
  <c r="STP97" i="16"/>
  <c r="STQ97" i="16"/>
  <c r="STR97" i="16"/>
  <c r="STS97" i="16"/>
  <c r="STT97" i="16"/>
  <c r="STU97" i="16"/>
  <c r="STV97" i="16"/>
  <c r="STW97" i="16"/>
  <c r="STX97" i="16"/>
  <c r="STY97" i="16"/>
  <c r="STZ97" i="16"/>
  <c r="SUA97" i="16"/>
  <c r="SUB97" i="16"/>
  <c r="SUC97" i="16"/>
  <c r="SUD97" i="16"/>
  <c r="SUE97" i="16"/>
  <c r="SUF97" i="16"/>
  <c r="SUG97" i="16"/>
  <c r="SUH97" i="16"/>
  <c r="SUI97" i="16"/>
  <c r="SUJ97" i="16"/>
  <c r="SUK97" i="16"/>
  <c r="SUL97" i="16"/>
  <c r="SUM97" i="16"/>
  <c r="SUN97" i="16"/>
  <c r="SUO97" i="16"/>
  <c r="SUP97" i="16"/>
  <c r="SUQ97" i="16"/>
  <c r="SUR97" i="16"/>
  <c r="SUS97" i="16"/>
  <c r="SUT97" i="16"/>
  <c r="SUU97" i="16"/>
  <c r="SUV97" i="16"/>
  <c r="SUW97" i="16"/>
  <c r="SUX97" i="16"/>
  <c r="SUY97" i="16"/>
  <c r="SUZ97" i="16"/>
  <c r="SVA97" i="16"/>
  <c r="SVB97" i="16"/>
  <c r="SVC97" i="16"/>
  <c r="SVD97" i="16"/>
  <c r="SVE97" i="16"/>
  <c r="SVF97" i="16"/>
  <c r="SVG97" i="16"/>
  <c r="SVH97" i="16"/>
  <c r="SVI97" i="16"/>
  <c r="SVJ97" i="16"/>
  <c r="SVK97" i="16"/>
  <c r="SVL97" i="16"/>
  <c r="SVM97" i="16"/>
  <c r="SVN97" i="16"/>
  <c r="SVO97" i="16"/>
  <c r="SVP97" i="16"/>
  <c r="SVQ97" i="16"/>
  <c r="SVR97" i="16"/>
  <c r="SVS97" i="16"/>
  <c r="SVT97" i="16"/>
  <c r="SVU97" i="16"/>
  <c r="SVV97" i="16"/>
  <c r="SVW97" i="16"/>
  <c r="SVX97" i="16"/>
  <c r="SVY97" i="16"/>
  <c r="SVZ97" i="16"/>
  <c r="SWA97" i="16"/>
  <c r="SWB97" i="16"/>
  <c r="SWC97" i="16"/>
  <c r="SWD97" i="16"/>
  <c r="SWE97" i="16"/>
  <c r="SWF97" i="16"/>
  <c r="SWG97" i="16"/>
  <c r="SWH97" i="16"/>
  <c r="SWI97" i="16"/>
  <c r="SWJ97" i="16"/>
  <c r="SWK97" i="16"/>
  <c r="SWL97" i="16"/>
  <c r="SWM97" i="16"/>
  <c r="SWN97" i="16"/>
  <c r="SWO97" i="16"/>
  <c r="SWP97" i="16"/>
  <c r="SWQ97" i="16"/>
  <c r="SWR97" i="16"/>
  <c r="SWS97" i="16"/>
  <c r="SWT97" i="16"/>
  <c r="SWU97" i="16"/>
  <c r="SWV97" i="16"/>
  <c r="SWW97" i="16"/>
  <c r="SWX97" i="16"/>
  <c r="SWY97" i="16"/>
  <c r="SWZ97" i="16"/>
  <c r="SXA97" i="16"/>
  <c r="SXB97" i="16"/>
  <c r="SXC97" i="16"/>
  <c r="SXD97" i="16"/>
  <c r="SXE97" i="16"/>
  <c r="SXF97" i="16"/>
  <c r="SXG97" i="16"/>
  <c r="SXH97" i="16"/>
  <c r="SXI97" i="16"/>
  <c r="SXJ97" i="16"/>
  <c r="SXK97" i="16"/>
  <c r="SXL97" i="16"/>
  <c r="SXM97" i="16"/>
  <c r="SXN97" i="16"/>
  <c r="SXO97" i="16"/>
  <c r="SXP97" i="16"/>
  <c r="SXQ97" i="16"/>
  <c r="SXR97" i="16"/>
  <c r="SXS97" i="16"/>
  <c r="SXT97" i="16"/>
  <c r="SXU97" i="16"/>
  <c r="SXV97" i="16"/>
  <c r="SXW97" i="16"/>
  <c r="SXX97" i="16"/>
  <c r="SXY97" i="16"/>
  <c r="SXZ97" i="16"/>
  <c r="SYA97" i="16"/>
  <c r="SYB97" i="16"/>
  <c r="SYC97" i="16"/>
  <c r="SYD97" i="16"/>
  <c r="SYE97" i="16"/>
  <c r="SYF97" i="16"/>
  <c r="SYG97" i="16"/>
  <c r="SYH97" i="16"/>
  <c r="SYI97" i="16"/>
  <c r="SYJ97" i="16"/>
  <c r="SYK97" i="16"/>
  <c r="SYL97" i="16"/>
  <c r="SYM97" i="16"/>
  <c r="SYN97" i="16"/>
  <c r="SYO97" i="16"/>
  <c r="SYP97" i="16"/>
  <c r="SYQ97" i="16"/>
  <c r="SYR97" i="16"/>
  <c r="SYS97" i="16"/>
  <c r="SYT97" i="16"/>
  <c r="SYU97" i="16"/>
  <c r="SYV97" i="16"/>
  <c r="SYW97" i="16"/>
  <c r="SYX97" i="16"/>
  <c r="SYY97" i="16"/>
  <c r="SYZ97" i="16"/>
  <c r="SZA97" i="16"/>
  <c r="SZB97" i="16"/>
  <c r="SZC97" i="16"/>
  <c r="SZD97" i="16"/>
  <c r="SZE97" i="16"/>
  <c r="SZF97" i="16"/>
  <c r="SZG97" i="16"/>
  <c r="SZH97" i="16"/>
  <c r="SZI97" i="16"/>
  <c r="SZJ97" i="16"/>
  <c r="SZK97" i="16"/>
  <c r="SZL97" i="16"/>
  <c r="SZM97" i="16"/>
  <c r="SZN97" i="16"/>
  <c r="SZO97" i="16"/>
  <c r="SZP97" i="16"/>
  <c r="SZQ97" i="16"/>
  <c r="SZR97" i="16"/>
  <c r="SZS97" i="16"/>
  <c r="SZT97" i="16"/>
  <c r="SZU97" i="16"/>
  <c r="SZV97" i="16"/>
  <c r="SZW97" i="16"/>
  <c r="SZX97" i="16"/>
  <c r="SZY97" i="16"/>
  <c r="SZZ97" i="16"/>
  <c r="TAA97" i="16"/>
  <c r="TAB97" i="16"/>
  <c r="TAC97" i="16"/>
  <c r="TAD97" i="16"/>
  <c r="TAE97" i="16"/>
  <c r="TAF97" i="16"/>
  <c r="TAG97" i="16"/>
  <c r="TAH97" i="16"/>
  <c r="TAI97" i="16"/>
  <c r="TAJ97" i="16"/>
  <c r="TAK97" i="16"/>
  <c r="TAL97" i="16"/>
  <c r="TAM97" i="16"/>
  <c r="TAN97" i="16"/>
  <c r="TAO97" i="16"/>
  <c r="TAP97" i="16"/>
  <c r="TAQ97" i="16"/>
  <c r="TAR97" i="16"/>
  <c r="TAS97" i="16"/>
  <c r="TAT97" i="16"/>
  <c r="TAU97" i="16"/>
  <c r="TAV97" i="16"/>
  <c r="TAW97" i="16"/>
  <c r="TAX97" i="16"/>
  <c r="TAY97" i="16"/>
  <c r="TAZ97" i="16"/>
  <c r="TBA97" i="16"/>
  <c r="TBB97" i="16"/>
  <c r="TBC97" i="16"/>
  <c r="TBD97" i="16"/>
  <c r="TBE97" i="16"/>
  <c r="TBF97" i="16"/>
  <c r="TBG97" i="16"/>
  <c r="TBH97" i="16"/>
  <c r="TBI97" i="16"/>
  <c r="TBJ97" i="16"/>
  <c r="TBK97" i="16"/>
  <c r="TBL97" i="16"/>
  <c r="TBM97" i="16"/>
  <c r="TBN97" i="16"/>
  <c r="TBO97" i="16"/>
  <c r="TBP97" i="16"/>
  <c r="TBQ97" i="16"/>
  <c r="TBR97" i="16"/>
  <c r="TBS97" i="16"/>
  <c r="TBT97" i="16"/>
  <c r="TBU97" i="16"/>
  <c r="TBV97" i="16"/>
  <c r="TBW97" i="16"/>
  <c r="TBX97" i="16"/>
  <c r="TBY97" i="16"/>
  <c r="TBZ97" i="16"/>
  <c r="TCA97" i="16"/>
  <c r="TCB97" i="16"/>
  <c r="TCC97" i="16"/>
  <c r="TCD97" i="16"/>
  <c r="TCE97" i="16"/>
  <c r="TCF97" i="16"/>
  <c r="TCG97" i="16"/>
  <c r="TCH97" i="16"/>
  <c r="TCI97" i="16"/>
  <c r="TCJ97" i="16"/>
  <c r="TCK97" i="16"/>
  <c r="TCL97" i="16"/>
  <c r="TCM97" i="16"/>
  <c r="TCN97" i="16"/>
  <c r="TCO97" i="16"/>
  <c r="TCP97" i="16"/>
  <c r="TCQ97" i="16"/>
  <c r="TCR97" i="16"/>
  <c r="TCS97" i="16"/>
  <c r="TCT97" i="16"/>
  <c r="TCU97" i="16"/>
  <c r="TCV97" i="16"/>
  <c r="TCW97" i="16"/>
  <c r="TCX97" i="16"/>
  <c r="TCY97" i="16"/>
  <c r="TCZ97" i="16"/>
  <c r="TDA97" i="16"/>
  <c r="TDB97" i="16"/>
  <c r="TDC97" i="16"/>
  <c r="TDD97" i="16"/>
  <c r="TDE97" i="16"/>
  <c r="TDF97" i="16"/>
  <c r="TDG97" i="16"/>
  <c r="TDH97" i="16"/>
  <c r="TDI97" i="16"/>
  <c r="TDJ97" i="16"/>
  <c r="TDK97" i="16"/>
  <c r="TDL97" i="16"/>
  <c r="TDM97" i="16"/>
  <c r="TDN97" i="16"/>
  <c r="TDO97" i="16"/>
  <c r="TDP97" i="16"/>
  <c r="TDQ97" i="16"/>
  <c r="TDR97" i="16"/>
  <c r="TDS97" i="16"/>
  <c r="TDT97" i="16"/>
  <c r="TDU97" i="16"/>
  <c r="TDV97" i="16"/>
  <c r="TDW97" i="16"/>
  <c r="TDX97" i="16"/>
  <c r="TDY97" i="16"/>
  <c r="TDZ97" i="16"/>
  <c r="TEA97" i="16"/>
  <c r="TEB97" i="16"/>
  <c r="TEC97" i="16"/>
  <c r="TED97" i="16"/>
  <c r="TEE97" i="16"/>
  <c r="TEF97" i="16"/>
  <c r="TEG97" i="16"/>
  <c r="TEH97" i="16"/>
  <c r="TEI97" i="16"/>
  <c r="TEJ97" i="16"/>
  <c r="TEK97" i="16"/>
  <c r="TEL97" i="16"/>
  <c r="TEM97" i="16"/>
  <c r="TEN97" i="16"/>
  <c r="TEO97" i="16"/>
  <c r="TEP97" i="16"/>
  <c r="TEQ97" i="16"/>
  <c r="TER97" i="16"/>
  <c r="TES97" i="16"/>
  <c r="TET97" i="16"/>
  <c r="TEU97" i="16"/>
  <c r="TEV97" i="16"/>
  <c r="TEW97" i="16"/>
  <c r="TEX97" i="16"/>
  <c r="TEY97" i="16"/>
  <c r="TEZ97" i="16"/>
  <c r="TFA97" i="16"/>
  <c r="TFB97" i="16"/>
  <c r="TFC97" i="16"/>
  <c r="TFD97" i="16"/>
  <c r="TFE97" i="16"/>
  <c r="TFF97" i="16"/>
  <c r="TFG97" i="16"/>
  <c r="TFH97" i="16"/>
  <c r="TFI97" i="16"/>
  <c r="TFJ97" i="16"/>
  <c r="TFK97" i="16"/>
  <c r="TFL97" i="16"/>
  <c r="TFM97" i="16"/>
  <c r="TFN97" i="16"/>
  <c r="TFO97" i="16"/>
  <c r="TFP97" i="16"/>
  <c r="TFQ97" i="16"/>
  <c r="TFR97" i="16"/>
  <c r="TFS97" i="16"/>
  <c r="TFT97" i="16"/>
  <c r="TFU97" i="16"/>
  <c r="TFV97" i="16"/>
  <c r="TFW97" i="16"/>
  <c r="TFX97" i="16"/>
  <c r="TFY97" i="16"/>
  <c r="TFZ97" i="16"/>
  <c r="TGA97" i="16"/>
  <c r="TGB97" i="16"/>
  <c r="TGC97" i="16"/>
  <c r="TGD97" i="16"/>
  <c r="TGE97" i="16"/>
  <c r="TGF97" i="16"/>
  <c r="TGG97" i="16"/>
  <c r="TGH97" i="16"/>
  <c r="TGI97" i="16"/>
  <c r="TGJ97" i="16"/>
  <c r="TGK97" i="16"/>
  <c r="TGL97" i="16"/>
  <c r="TGM97" i="16"/>
  <c r="TGN97" i="16"/>
  <c r="TGO97" i="16"/>
  <c r="TGP97" i="16"/>
  <c r="TGQ97" i="16"/>
  <c r="TGR97" i="16"/>
  <c r="TGS97" i="16"/>
  <c r="TGT97" i="16"/>
  <c r="TGU97" i="16"/>
  <c r="TGV97" i="16"/>
  <c r="TGW97" i="16"/>
  <c r="TGX97" i="16"/>
  <c r="TGY97" i="16"/>
  <c r="TGZ97" i="16"/>
  <c r="THA97" i="16"/>
  <c r="THB97" i="16"/>
  <c r="THC97" i="16"/>
  <c r="THD97" i="16"/>
  <c r="THE97" i="16"/>
  <c r="THF97" i="16"/>
  <c r="THG97" i="16"/>
  <c r="THH97" i="16"/>
  <c r="THI97" i="16"/>
  <c r="THJ97" i="16"/>
  <c r="THK97" i="16"/>
  <c r="THL97" i="16"/>
  <c r="THM97" i="16"/>
  <c r="THN97" i="16"/>
  <c r="THO97" i="16"/>
  <c r="THP97" i="16"/>
  <c r="THQ97" i="16"/>
  <c r="THR97" i="16"/>
  <c r="THS97" i="16"/>
  <c r="THT97" i="16"/>
  <c r="THU97" i="16"/>
  <c r="THV97" i="16"/>
  <c r="THW97" i="16"/>
  <c r="THX97" i="16"/>
  <c r="THY97" i="16"/>
  <c r="THZ97" i="16"/>
  <c r="TIA97" i="16"/>
  <c r="TIB97" i="16"/>
  <c r="TIC97" i="16"/>
  <c r="TID97" i="16"/>
  <c r="TIE97" i="16"/>
  <c r="TIF97" i="16"/>
  <c r="TIG97" i="16"/>
  <c r="TIH97" i="16"/>
  <c r="TII97" i="16"/>
  <c r="TIJ97" i="16"/>
  <c r="TIK97" i="16"/>
  <c r="TIL97" i="16"/>
  <c r="TIM97" i="16"/>
  <c r="TIN97" i="16"/>
  <c r="TIO97" i="16"/>
  <c r="TIP97" i="16"/>
  <c r="TIQ97" i="16"/>
  <c r="TIR97" i="16"/>
  <c r="TIS97" i="16"/>
  <c r="TIT97" i="16"/>
  <c r="TIU97" i="16"/>
  <c r="TIV97" i="16"/>
  <c r="TIW97" i="16"/>
  <c r="TIX97" i="16"/>
  <c r="TIY97" i="16"/>
  <c r="TIZ97" i="16"/>
  <c r="TJA97" i="16"/>
  <c r="TJB97" i="16"/>
  <c r="TJC97" i="16"/>
  <c r="TJD97" i="16"/>
  <c r="TJE97" i="16"/>
  <c r="TJF97" i="16"/>
  <c r="TJG97" i="16"/>
  <c r="TJH97" i="16"/>
  <c r="TJI97" i="16"/>
  <c r="TJJ97" i="16"/>
  <c r="TJK97" i="16"/>
  <c r="TJL97" i="16"/>
  <c r="TJM97" i="16"/>
  <c r="TJN97" i="16"/>
  <c r="TJO97" i="16"/>
  <c r="TJP97" i="16"/>
  <c r="TJQ97" i="16"/>
  <c r="TJR97" i="16"/>
  <c r="TJS97" i="16"/>
  <c r="TJT97" i="16"/>
  <c r="TJU97" i="16"/>
  <c r="TJV97" i="16"/>
  <c r="TJW97" i="16"/>
  <c r="TJX97" i="16"/>
  <c r="TJY97" i="16"/>
  <c r="TJZ97" i="16"/>
  <c r="TKA97" i="16"/>
  <c r="TKB97" i="16"/>
  <c r="TKC97" i="16"/>
  <c r="TKD97" i="16"/>
  <c r="TKE97" i="16"/>
  <c r="TKF97" i="16"/>
  <c r="TKG97" i="16"/>
  <c r="TKH97" i="16"/>
  <c r="TKI97" i="16"/>
  <c r="TKJ97" i="16"/>
  <c r="TKK97" i="16"/>
  <c r="TKL97" i="16"/>
  <c r="TKM97" i="16"/>
  <c r="TKN97" i="16"/>
  <c r="TKO97" i="16"/>
  <c r="TKP97" i="16"/>
  <c r="TKQ97" i="16"/>
  <c r="TKR97" i="16"/>
  <c r="TKS97" i="16"/>
  <c r="TKT97" i="16"/>
  <c r="TKU97" i="16"/>
  <c r="TKV97" i="16"/>
  <c r="TKW97" i="16"/>
  <c r="TKX97" i="16"/>
  <c r="TKY97" i="16"/>
  <c r="TKZ97" i="16"/>
  <c r="TLA97" i="16"/>
  <c r="TLB97" i="16"/>
  <c r="TLC97" i="16"/>
  <c r="TLD97" i="16"/>
  <c r="TLE97" i="16"/>
  <c r="TLF97" i="16"/>
  <c r="TLG97" i="16"/>
  <c r="TLH97" i="16"/>
  <c r="TLI97" i="16"/>
  <c r="TLJ97" i="16"/>
  <c r="TLK97" i="16"/>
  <c r="TLL97" i="16"/>
  <c r="TLM97" i="16"/>
  <c r="TLN97" i="16"/>
  <c r="TLO97" i="16"/>
  <c r="TLP97" i="16"/>
  <c r="TLQ97" i="16"/>
  <c r="TLR97" i="16"/>
  <c r="TLS97" i="16"/>
  <c r="TLT97" i="16"/>
  <c r="TLU97" i="16"/>
  <c r="TLV97" i="16"/>
  <c r="TLW97" i="16"/>
  <c r="TLX97" i="16"/>
  <c r="TLY97" i="16"/>
  <c r="TLZ97" i="16"/>
  <c r="TMA97" i="16"/>
  <c r="TMB97" i="16"/>
  <c r="TMC97" i="16"/>
  <c r="TMD97" i="16"/>
  <c r="TME97" i="16"/>
  <c r="TMF97" i="16"/>
  <c r="TMG97" i="16"/>
  <c r="TMH97" i="16"/>
  <c r="TMI97" i="16"/>
  <c r="TMJ97" i="16"/>
  <c r="TMK97" i="16"/>
  <c r="TML97" i="16"/>
  <c r="TMM97" i="16"/>
  <c r="TMN97" i="16"/>
  <c r="TMO97" i="16"/>
  <c r="TMP97" i="16"/>
  <c r="TMQ97" i="16"/>
  <c r="TMR97" i="16"/>
  <c r="TMS97" i="16"/>
  <c r="TMT97" i="16"/>
  <c r="TMU97" i="16"/>
  <c r="TMV97" i="16"/>
  <c r="TMW97" i="16"/>
  <c r="TMX97" i="16"/>
  <c r="TMY97" i="16"/>
  <c r="TMZ97" i="16"/>
  <c r="TNA97" i="16"/>
  <c r="TNB97" i="16"/>
  <c r="TNC97" i="16"/>
  <c r="TND97" i="16"/>
  <c r="TNE97" i="16"/>
  <c r="TNF97" i="16"/>
  <c r="TNG97" i="16"/>
  <c r="TNH97" i="16"/>
  <c r="TNI97" i="16"/>
  <c r="TNJ97" i="16"/>
  <c r="TNK97" i="16"/>
  <c r="TNL97" i="16"/>
  <c r="TNM97" i="16"/>
  <c r="TNN97" i="16"/>
  <c r="TNO97" i="16"/>
  <c r="TNP97" i="16"/>
  <c r="TNQ97" i="16"/>
  <c r="TNR97" i="16"/>
  <c r="TNS97" i="16"/>
  <c r="TNT97" i="16"/>
  <c r="TNU97" i="16"/>
  <c r="TNV97" i="16"/>
  <c r="TNW97" i="16"/>
  <c r="TNX97" i="16"/>
  <c r="TNY97" i="16"/>
  <c r="TNZ97" i="16"/>
  <c r="TOA97" i="16"/>
  <c r="TOB97" i="16"/>
  <c r="TOC97" i="16"/>
  <c r="TOD97" i="16"/>
  <c r="TOE97" i="16"/>
  <c r="TOF97" i="16"/>
  <c r="TOG97" i="16"/>
  <c r="TOH97" i="16"/>
  <c r="TOI97" i="16"/>
  <c r="TOJ97" i="16"/>
  <c r="TOK97" i="16"/>
  <c r="TOL97" i="16"/>
  <c r="TOM97" i="16"/>
  <c r="TON97" i="16"/>
  <c r="TOO97" i="16"/>
  <c r="TOP97" i="16"/>
  <c r="TOQ97" i="16"/>
  <c r="TOR97" i="16"/>
  <c r="TOS97" i="16"/>
  <c r="TOT97" i="16"/>
  <c r="TOU97" i="16"/>
  <c r="TOV97" i="16"/>
  <c r="TOW97" i="16"/>
  <c r="TOX97" i="16"/>
  <c r="TOY97" i="16"/>
  <c r="TOZ97" i="16"/>
  <c r="TPA97" i="16"/>
  <c r="TPB97" i="16"/>
  <c r="TPC97" i="16"/>
  <c r="TPD97" i="16"/>
  <c r="TPE97" i="16"/>
  <c r="TPF97" i="16"/>
  <c r="TPG97" i="16"/>
  <c r="TPH97" i="16"/>
  <c r="TPI97" i="16"/>
  <c r="TPJ97" i="16"/>
  <c r="TPK97" i="16"/>
  <c r="TPL97" i="16"/>
  <c r="TPM97" i="16"/>
  <c r="TPN97" i="16"/>
  <c r="TPO97" i="16"/>
  <c r="TPP97" i="16"/>
  <c r="TPQ97" i="16"/>
  <c r="TPR97" i="16"/>
  <c r="TPS97" i="16"/>
  <c r="TPT97" i="16"/>
  <c r="TPU97" i="16"/>
  <c r="TPV97" i="16"/>
  <c r="TPW97" i="16"/>
  <c r="TPX97" i="16"/>
  <c r="TPY97" i="16"/>
  <c r="TPZ97" i="16"/>
  <c r="TQA97" i="16"/>
  <c r="TQB97" i="16"/>
  <c r="TQC97" i="16"/>
  <c r="TQD97" i="16"/>
  <c r="TQE97" i="16"/>
  <c r="TQF97" i="16"/>
  <c r="TQG97" i="16"/>
  <c r="TQH97" i="16"/>
  <c r="TQI97" i="16"/>
  <c r="TQJ97" i="16"/>
  <c r="TQK97" i="16"/>
  <c r="TQL97" i="16"/>
  <c r="TQM97" i="16"/>
  <c r="TQN97" i="16"/>
  <c r="TQO97" i="16"/>
  <c r="TQP97" i="16"/>
  <c r="TQQ97" i="16"/>
  <c r="TQR97" i="16"/>
  <c r="TQS97" i="16"/>
  <c r="TQT97" i="16"/>
  <c r="TQU97" i="16"/>
  <c r="TQV97" i="16"/>
  <c r="TQW97" i="16"/>
  <c r="TQX97" i="16"/>
  <c r="TQY97" i="16"/>
  <c r="TQZ97" i="16"/>
  <c r="TRA97" i="16"/>
  <c r="TRB97" i="16"/>
  <c r="TRC97" i="16"/>
  <c r="TRD97" i="16"/>
  <c r="TRE97" i="16"/>
  <c r="TRF97" i="16"/>
  <c r="TRG97" i="16"/>
  <c r="TRH97" i="16"/>
  <c r="TRI97" i="16"/>
  <c r="TRJ97" i="16"/>
  <c r="TRK97" i="16"/>
  <c r="TRL97" i="16"/>
  <c r="TRM97" i="16"/>
  <c r="TRN97" i="16"/>
  <c r="TRO97" i="16"/>
  <c r="TRP97" i="16"/>
  <c r="TRQ97" i="16"/>
  <c r="TRR97" i="16"/>
  <c r="TRS97" i="16"/>
  <c r="TRT97" i="16"/>
  <c r="TRU97" i="16"/>
  <c r="TRV97" i="16"/>
  <c r="TRW97" i="16"/>
  <c r="TRX97" i="16"/>
  <c r="TRY97" i="16"/>
  <c r="TRZ97" i="16"/>
  <c r="TSA97" i="16"/>
  <c r="TSB97" i="16"/>
  <c r="TSC97" i="16"/>
  <c r="TSD97" i="16"/>
  <c r="TSE97" i="16"/>
  <c r="TSF97" i="16"/>
  <c r="TSG97" i="16"/>
  <c r="TSH97" i="16"/>
  <c r="TSI97" i="16"/>
  <c r="TSJ97" i="16"/>
  <c r="TSK97" i="16"/>
  <c r="TSL97" i="16"/>
  <c r="TSM97" i="16"/>
  <c r="TSN97" i="16"/>
  <c r="TSO97" i="16"/>
  <c r="TSP97" i="16"/>
  <c r="TSQ97" i="16"/>
  <c r="TSR97" i="16"/>
  <c r="TSS97" i="16"/>
  <c r="TST97" i="16"/>
  <c r="TSU97" i="16"/>
  <c r="TSV97" i="16"/>
  <c r="TSW97" i="16"/>
  <c r="TSX97" i="16"/>
  <c r="TSY97" i="16"/>
  <c r="TSZ97" i="16"/>
  <c r="TTA97" i="16"/>
  <c r="TTB97" i="16"/>
  <c r="TTC97" i="16"/>
  <c r="TTD97" i="16"/>
  <c r="TTE97" i="16"/>
  <c r="TTF97" i="16"/>
  <c r="TTG97" i="16"/>
  <c r="TTH97" i="16"/>
  <c r="TTI97" i="16"/>
  <c r="TTJ97" i="16"/>
  <c r="TTK97" i="16"/>
  <c r="TTL97" i="16"/>
  <c r="TTM97" i="16"/>
  <c r="TTN97" i="16"/>
  <c r="TTO97" i="16"/>
  <c r="TTP97" i="16"/>
  <c r="TTQ97" i="16"/>
  <c r="TTR97" i="16"/>
  <c r="TTS97" i="16"/>
  <c r="TTT97" i="16"/>
  <c r="TTU97" i="16"/>
  <c r="TTV97" i="16"/>
  <c r="TTW97" i="16"/>
  <c r="TTX97" i="16"/>
  <c r="TTY97" i="16"/>
  <c r="TTZ97" i="16"/>
  <c r="TUA97" i="16"/>
  <c r="TUB97" i="16"/>
  <c r="TUC97" i="16"/>
  <c r="TUD97" i="16"/>
  <c r="TUE97" i="16"/>
  <c r="TUF97" i="16"/>
  <c r="TUG97" i="16"/>
  <c r="TUH97" i="16"/>
  <c r="TUI97" i="16"/>
  <c r="TUJ97" i="16"/>
  <c r="TUK97" i="16"/>
  <c r="TUL97" i="16"/>
  <c r="TUM97" i="16"/>
  <c r="TUN97" i="16"/>
  <c r="TUO97" i="16"/>
  <c r="TUP97" i="16"/>
  <c r="TUQ97" i="16"/>
  <c r="TUR97" i="16"/>
  <c r="TUS97" i="16"/>
  <c r="TUT97" i="16"/>
  <c r="TUU97" i="16"/>
  <c r="TUV97" i="16"/>
  <c r="TUW97" i="16"/>
  <c r="TUX97" i="16"/>
  <c r="TUY97" i="16"/>
  <c r="TUZ97" i="16"/>
  <c r="TVA97" i="16"/>
  <c r="TVB97" i="16"/>
  <c r="TVC97" i="16"/>
  <c r="TVD97" i="16"/>
  <c r="TVE97" i="16"/>
  <c r="TVF97" i="16"/>
  <c r="TVG97" i="16"/>
  <c r="TVH97" i="16"/>
  <c r="TVI97" i="16"/>
  <c r="TVJ97" i="16"/>
  <c r="TVK97" i="16"/>
  <c r="TVL97" i="16"/>
  <c r="TVM97" i="16"/>
  <c r="TVN97" i="16"/>
  <c r="TVO97" i="16"/>
  <c r="TVP97" i="16"/>
  <c r="TVQ97" i="16"/>
  <c r="TVR97" i="16"/>
  <c r="TVS97" i="16"/>
  <c r="TVT97" i="16"/>
  <c r="TVU97" i="16"/>
  <c r="TVV97" i="16"/>
  <c r="TVW97" i="16"/>
  <c r="TVX97" i="16"/>
  <c r="TVY97" i="16"/>
  <c r="TVZ97" i="16"/>
  <c r="TWA97" i="16"/>
  <c r="TWB97" i="16"/>
  <c r="TWC97" i="16"/>
  <c r="TWD97" i="16"/>
  <c r="TWE97" i="16"/>
  <c r="TWF97" i="16"/>
  <c r="TWG97" i="16"/>
  <c r="TWH97" i="16"/>
  <c r="TWI97" i="16"/>
  <c r="TWJ97" i="16"/>
  <c r="TWK97" i="16"/>
  <c r="TWL97" i="16"/>
  <c r="TWM97" i="16"/>
  <c r="TWN97" i="16"/>
  <c r="TWO97" i="16"/>
  <c r="TWP97" i="16"/>
  <c r="TWQ97" i="16"/>
  <c r="TWR97" i="16"/>
  <c r="TWS97" i="16"/>
  <c r="TWT97" i="16"/>
  <c r="TWU97" i="16"/>
  <c r="TWV97" i="16"/>
  <c r="TWW97" i="16"/>
  <c r="TWX97" i="16"/>
  <c r="TWY97" i="16"/>
  <c r="TWZ97" i="16"/>
  <c r="TXA97" i="16"/>
  <c r="TXB97" i="16"/>
  <c r="TXC97" i="16"/>
  <c r="TXD97" i="16"/>
  <c r="TXE97" i="16"/>
  <c r="TXF97" i="16"/>
  <c r="TXG97" i="16"/>
  <c r="TXH97" i="16"/>
  <c r="TXI97" i="16"/>
  <c r="TXJ97" i="16"/>
  <c r="TXK97" i="16"/>
  <c r="TXL97" i="16"/>
  <c r="TXM97" i="16"/>
  <c r="TXN97" i="16"/>
  <c r="TXO97" i="16"/>
  <c r="TXP97" i="16"/>
  <c r="TXQ97" i="16"/>
  <c r="TXR97" i="16"/>
  <c r="TXS97" i="16"/>
  <c r="TXT97" i="16"/>
  <c r="TXU97" i="16"/>
  <c r="TXV97" i="16"/>
  <c r="TXW97" i="16"/>
  <c r="TXX97" i="16"/>
  <c r="TXY97" i="16"/>
  <c r="TXZ97" i="16"/>
  <c r="TYA97" i="16"/>
  <c r="TYB97" i="16"/>
  <c r="TYC97" i="16"/>
  <c r="TYD97" i="16"/>
  <c r="TYE97" i="16"/>
  <c r="TYF97" i="16"/>
  <c r="TYG97" i="16"/>
  <c r="TYH97" i="16"/>
  <c r="TYI97" i="16"/>
  <c r="TYJ97" i="16"/>
  <c r="TYK97" i="16"/>
  <c r="TYL97" i="16"/>
  <c r="TYM97" i="16"/>
  <c r="TYN97" i="16"/>
  <c r="TYO97" i="16"/>
  <c r="TYP97" i="16"/>
  <c r="TYQ97" i="16"/>
  <c r="TYR97" i="16"/>
  <c r="TYS97" i="16"/>
  <c r="TYT97" i="16"/>
  <c r="TYU97" i="16"/>
  <c r="TYV97" i="16"/>
  <c r="TYW97" i="16"/>
  <c r="TYX97" i="16"/>
  <c r="TYY97" i="16"/>
  <c r="TYZ97" i="16"/>
  <c r="TZA97" i="16"/>
  <c r="TZB97" i="16"/>
  <c r="TZC97" i="16"/>
  <c r="TZD97" i="16"/>
  <c r="TZE97" i="16"/>
  <c r="TZF97" i="16"/>
  <c r="TZG97" i="16"/>
  <c r="TZH97" i="16"/>
  <c r="TZI97" i="16"/>
  <c r="TZJ97" i="16"/>
  <c r="TZK97" i="16"/>
  <c r="TZL97" i="16"/>
  <c r="TZM97" i="16"/>
  <c r="TZN97" i="16"/>
  <c r="TZO97" i="16"/>
  <c r="TZP97" i="16"/>
  <c r="TZQ97" i="16"/>
  <c r="TZR97" i="16"/>
  <c r="TZS97" i="16"/>
  <c r="TZT97" i="16"/>
  <c r="TZU97" i="16"/>
  <c r="TZV97" i="16"/>
  <c r="TZW97" i="16"/>
  <c r="TZX97" i="16"/>
  <c r="TZY97" i="16"/>
  <c r="TZZ97" i="16"/>
  <c r="UAA97" i="16"/>
  <c r="UAB97" i="16"/>
  <c r="UAC97" i="16"/>
  <c r="UAD97" i="16"/>
  <c r="UAE97" i="16"/>
  <c r="UAF97" i="16"/>
  <c r="UAG97" i="16"/>
  <c r="UAH97" i="16"/>
  <c r="UAI97" i="16"/>
  <c r="UAJ97" i="16"/>
  <c r="UAK97" i="16"/>
  <c r="UAL97" i="16"/>
  <c r="UAM97" i="16"/>
  <c r="UAN97" i="16"/>
  <c r="UAO97" i="16"/>
  <c r="UAP97" i="16"/>
  <c r="UAQ97" i="16"/>
  <c r="UAR97" i="16"/>
  <c r="UAS97" i="16"/>
  <c r="UAT97" i="16"/>
  <c r="UAU97" i="16"/>
  <c r="UAV97" i="16"/>
  <c r="UAW97" i="16"/>
  <c r="UAX97" i="16"/>
  <c r="UAY97" i="16"/>
  <c r="UAZ97" i="16"/>
  <c r="UBA97" i="16"/>
  <c r="UBB97" i="16"/>
  <c r="UBC97" i="16"/>
  <c r="UBD97" i="16"/>
  <c r="UBE97" i="16"/>
  <c r="UBF97" i="16"/>
  <c r="UBG97" i="16"/>
  <c r="UBH97" i="16"/>
  <c r="UBI97" i="16"/>
  <c r="UBJ97" i="16"/>
  <c r="UBK97" i="16"/>
  <c r="UBL97" i="16"/>
  <c r="UBM97" i="16"/>
  <c r="UBN97" i="16"/>
  <c r="UBO97" i="16"/>
  <c r="UBP97" i="16"/>
  <c r="UBQ97" i="16"/>
  <c r="UBR97" i="16"/>
  <c r="UBS97" i="16"/>
  <c r="UBT97" i="16"/>
  <c r="UBU97" i="16"/>
  <c r="UBV97" i="16"/>
  <c r="UBW97" i="16"/>
  <c r="UBX97" i="16"/>
  <c r="UBY97" i="16"/>
  <c r="UBZ97" i="16"/>
  <c r="UCA97" i="16"/>
  <c r="UCB97" i="16"/>
  <c r="UCC97" i="16"/>
  <c r="UCD97" i="16"/>
  <c r="UCE97" i="16"/>
  <c r="UCF97" i="16"/>
  <c r="UCG97" i="16"/>
  <c r="UCH97" i="16"/>
  <c r="UCI97" i="16"/>
  <c r="UCJ97" i="16"/>
  <c r="UCK97" i="16"/>
  <c r="UCL97" i="16"/>
  <c r="UCM97" i="16"/>
  <c r="UCN97" i="16"/>
  <c r="UCO97" i="16"/>
  <c r="UCP97" i="16"/>
  <c r="UCQ97" i="16"/>
  <c r="UCR97" i="16"/>
  <c r="UCS97" i="16"/>
  <c r="UCT97" i="16"/>
  <c r="UCU97" i="16"/>
  <c r="UCV97" i="16"/>
  <c r="UCW97" i="16"/>
  <c r="UCX97" i="16"/>
  <c r="UCY97" i="16"/>
  <c r="UCZ97" i="16"/>
  <c r="UDA97" i="16"/>
  <c r="UDB97" i="16"/>
  <c r="UDC97" i="16"/>
  <c r="UDD97" i="16"/>
  <c r="UDE97" i="16"/>
  <c r="UDF97" i="16"/>
  <c r="UDG97" i="16"/>
  <c r="UDH97" i="16"/>
  <c r="UDI97" i="16"/>
  <c r="UDJ97" i="16"/>
  <c r="UDK97" i="16"/>
  <c r="UDL97" i="16"/>
  <c r="UDM97" i="16"/>
  <c r="UDN97" i="16"/>
  <c r="UDO97" i="16"/>
  <c r="UDP97" i="16"/>
  <c r="UDQ97" i="16"/>
  <c r="UDR97" i="16"/>
  <c r="UDS97" i="16"/>
  <c r="UDT97" i="16"/>
  <c r="UDU97" i="16"/>
  <c r="UDV97" i="16"/>
  <c r="UDW97" i="16"/>
  <c r="UDX97" i="16"/>
  <c r="UDY97" i="16"/>
  <c r="UDZ97" i="16"/>
  <c r="UEA97" i="16"/>
  <c r="UEB97" i="16"/>
  <c r="UEC97" i="16"/>
  <c r="UED97" i="16"/>
  <c r="UEE97" i="16"/>
  <c r="UEF97" i="16"/>
  <c r="UEG97" i="16"/>
  <c r="UEH97" i="16"/>
  <c r="UEI97" i="16"/>
  <c r="UEJ97" i="16"/>
  <c r="UEK97" i="16"/>
  <c r="UEL97" i="16"/>
  <c r="UEM97" i="16"/>
  <c r="UEN97" i="16"/>
  <c r="UEO97" i="16"/>
  <c r="UEP97" i="16"/>
  <c r="UEQ97" i="16"/>
  <c r="UER97" i="16"/>
  <c r="UES97" i="16"/>
  <c r="UET97" i="16"/>
  <c r="UEU97" i="16"/>
  <c r="UEV97" i="16"/>
  <c r="UEW97" i="16"/>
  <c r="UEX97" i="16"/>
  <c r="UEY97" i="16"/>
  <c r="UEZ97" i="16"/>
  <c r="UFA97" i="16"/>
  <c r="UFB97" i="16"/>
  <c r="UFC97" i="16"/>
  <c r="UFD97" i="16"/>
  <c r="UFE97" i="16"/>
  <c r="UFF97" i="16"/>
  <c r="UFG97" i="16"/>
  <c r="UFH97" i="16"/>
  <c r="UFI97" i="16"/>
  <c r="UFJ97" i="16"/>
  <c r="UFK97" i="16"/>
  <c r="UFL97" i="16"/>
  <c r="UFM97" i="16"/>
  <c r="UFN97" i="16"/>
  <c r="UFO97" i="16"/>
  <c r="UFP97" i="16"/>
  <c r="UFQ97" i="16"/>
  <c r="UFR97" i="16"/>
  <c r="UFS97" i="16"/>
  <c r="UFT97" i="16"/>
  <c r="UFU97" i="16"/>
  <c r="UFV97" i="16"/>
  <c r="UFW97" i="16"/>
  <c r="UFX97" i="16"/>
  <c r="UFY97" i="16"/>
  <c r="UFZ97" i="16"/>
  <c r="UGA97" i="16"/>
  <c r="UGB97" i="16"/>
  <c r="UGC97" i="16"/>
  <c r="UGD97" i="16"/>
  <c r="UGE97" i="16"/>
  <c r="UGF97" i="16"/>
  <c r="UGG97" i="16"/>
  <c r="UGH97" i="16"/>
  <c r="UGI97" i="16"/>
  <c r="UGJ97" i="16"/>
  <c r="UGK97" i="16"/>
  <c r="UGL97" i="16"/>
  <c r="UGM97" i="16"/>
  <c r="UGN97" i="16"/>
  <c r="UGO97" i="16"/>
  <c r="UGP97" i="16"/>
  <c r="UGQ97" i="16"/>
  <c r="UGR97" i="16"/>
  <c r="UGS97" i="16"/>
  <c r="UGT97" i="16"/>
  <c r="UGU97" i="16"/>
  <c r="UGV97" i="16"/>
  <c r="UGW97" i="16"/>
  <c r="UGX97" i="16"/>
  <c r="UGY97" i="16"/>
  <c r="UGZ97" i="16"/>
  <c r="UHA97" i="16"/>
  <c r="UHB97" i="16"/>
  <c r="UHC97" i="16"/>
  <c r="UHD97" i="16"/>
  <c r="UHE97" i="16"/>
  <c r="UHF97" i="16"/>
  <c r="UHG97" i="16"/>
  <c r="UHH97" i="16"/>
  <c r="UHI97" i="16"/>
  <c r="UHJ97" i="16"/>
  <c r="UHK97" i="16"/>
  <c r="UHL97" i="16"/>
  <c r="UHM97" i="16"/>
  <c r="UHN97" i="16"/>
  <c r="UHO97" i="16"/>
  <c r="UHP97" i="16"/>
  <c r="UHQ97" i="16"/>
  <c r="UHR97" i="16"/>
  <c r="UHS97" i="16"/>
  <c r="UHT97" i="16"/>
  <c r="UHU97" i="16"/>
  <c r="UHV97" i="16"/>
  <c r="UHW97" i="16"/>
  <c r="UHX97" i="16"/>
  <c r="UHY97" i="16"/>
  <c r="UHZ97" i="16"/>
  <c r="UIA97" i="16"/>
  <c r="UIB97" i="16"/>
  <c r="UIC97" i="16"/>
  <c r="UID97" i="16"/>
  <c r="UIE97" i="16"/>
  <c r="UIF97" i="16"/>
  <c r="UIG97" i="16"/>
  <c r="UIH97" i="16"/>
  <c r="UII97" i="16"/>
  <c r="UIJ97" i="16"/>
  <c r="UIK97" i="16"/>
  <c r="UIL97" i="16"/>
  <c r="UIM97" i="16"/>
  <c r="UIN97" i="16"/>
  <c r="UIO97" i="16"/>
  <c r="UIP97" i="16"/>
  <c r="UIQ97" i="16"/>
  <c r="UIR97" i="16"/>
  <c r="UIS97" i="16"/>
  <c r="UIT97" i="16"/>
  <c r="UIU97" i="16"/>
  <c r="UIV97" i="16"/>
  <c r="UIW97" i="16"/>
  <c r="UIX97" i="16"/>
  <c r="UIY97" i="16"/>
  <c r="UIZ97" i="16"/>
  <c r="UJA97" i="16"/>
  <c r="UJB97" i="16"/>
  <c r="UJC97" i="16"/>
  <c r="UJD97" i="16"/>
  <c r="UJE97" i="16"/>
  <c r="UJF97" i="16"/>
  <c r="UJG97" i="16"/>
  <c r="UJH97" i="16"/>
  <c r="UJI97" i="16"/>
  <c r="UJJ97" i="16"/>
  <c r="UJK97" i="16"/>
  <c r="UJL97" i="16"/>
  <c r="UJM97" i="16"/>
  <c r="UJN97" i="16"/>
  <c r="UJO97" i="16"/>
  <c r="UJP97" i="16"/>
  <c r="UJQ97" i="16"/>
  <c r="UJR97" i="16"/>
  <c r="UJS97" i="16"/>
  <c r="UJT97" i="16"/>
  <c r="UJU97" i="16"/>
  <c r="UJV97" i="16"/>
  <c r="UJW97" i="16"/>
  <c r="UJX97" i="16"/>
  <c r="UJY97" i="16"/>
  <c r="UJZ97" i="16"/>
  <c r="UKA97" i="16"/>
  <c r="UKB97" i="16"/>
  <c r="UKC97" i="16"/>
  <c r="UKD97" i="16"/>
  <c r="UKE97" i="16"/>
  <c r="UKF97" i="16"/>
  <c r="UKG97" i="16"/>
  <c r="UKH97" i="16"/>
  <c r="UKI97" i="16"/>
  <c r="UKJ97" i="16"/>
  <c r="UKK97" i="16"/>
  <c r="UKL97" i="16"/>
  <c r="UKM97" i="16"/>
  <c r="UKN97" i="16"/>
  <c r="UKO97" i="16"/>
  <c r="UKP97" i="16"/>
  <c r="UKQ97" i="16"/>
  <c r="UKR97" i="16"/>
  <c r="UKS97" i="16"/>
  <c r="UKT97" i="16"/>
  <c r="UKU97" i="16"/>
  <c r="UKV97" i="16"/>
  <c r="UKW97" i="16"/>
  <c r="UKX97" i="16"/>
  <c r="UKY97" i="16"/>
  <c r="UKZ97" i="16"/>
  <c r="ULA97" i="16"/>
  <c r="ULB97" i="16"/>
  <c r="ULC97" i="16"/>
  <c r="ULD97" i="16"/>
  <c r="ULE97" i="16"/>
  <c r="ULF97" i="16"/>
  <c r="ULG97" i="16"/>
  <c r="ULH97" i="16"/>
  <c r="ULI97" i="16"/>
  <c r="ULJ97" i="16"/>
  <c r="ULK97" i="16"/>
  <c r="ULL97" i="16"/>
  <c r="ULM97" i="16"/>
  <c r="ULN97" i="16"/>
  <c r="ULO97" i="16"/>
  <c r="ULP97" i="16"/>
  <c r="ULQ97" i="16"/>
  <c r="ULR97" i="16"/>
  <c r="ULS97" i="16"/>
  <c r="ULT97" i="16"/>
  <c r="ULU97" i="16"/>
  <c r="ULV97" i="16"/>
  <c r="ULW97" i="16"/>
  <c r="ULX97" i="16"/>
  <c r="ULY97" i="16"/>
  <c r="ULZ97" i="16"/>
  <c r="UMA97" i="16"/>
  <c r="UMB97" i="16"/>
  <c r="UMC97" i="16"/>
  <c r="UMD97" i="16"/>
  <c r="UME97" i="16"/>
  <c r="UMF97" i="16"/>
  <c r="UMG97" i="16"/>
  <c r="UMH97" i="16"/>
  <c r="UMI97" i="16"/>
  <c r="UMJ97" i="16"/>
  <c r="UMK97" i="16"/>
  <c r="UML97" i="16"/>
  <c r="UMM97" i="16"/>
  <c r="UMN97" i="16"/>
  <c r="UMO97" i="16"/>
  <c r="UMP97" i="16"/>
  <c r="UMQ97" i="16"/>
  <c r="UMR97" i="16"/>
  <c r="UMS97" i="16"/>
  <c r="UMT97" i="16"/>
  <c r="UMU97" i="16"/>
  <c r="UMV97" i="16"/>
  <c r="UMW97" i="16"/>
  <c r="UMX97" i="16"/>
  <c r="UMY97" i="16"/>
  <c r="UMZ97" i="16"/>
  <c r="UNA97" i="16"/>
  <c r="UNB97" i="16"/>
  <c r="UNC97" i="16"/>
  <c r="UND97" i="16"/>
  <c r="UNE97" i="16"/>
  <c r="UNF97" i="16"/>
  <c r="UNG97" i="16"/>
  <c r="UNH97" i="16"/>
  <c r="UNI97" i="16"/>
  <c r="UNJ97" i="16"/>
  <c r="UNK97" i="16"/>
  <c r="UNL97" i="16"/>
  <c r="UNM97" i="16"/>
  <c r="UNN97" i="16"/>
  <c r="UNO97" i="16"/>
  <c r="UNP97" i="16"/>
  <c r="UNQ97" i="16"/>
  <c r="UNR97" i="16"/>
  <c r="UNS97" i="16"/>
  <c r="UNT97" i="16"/>
  <c r="UNU97" i="16"/>
  <c r="UNV97" i="16"/>
  <c r="UNW97" i="16"/>
  <c r="UNX97" i="16"/>
  <c r="UNY97" i="16"/>
  <c r="UNZ97" i="16"/>
  <c r="UOA97" i="16"/>
  <c r="UOB97" i="16"/>
  <c r="UOC97" i="16"/>
  <c r="UOD97" i="16"/>
  <c r="UOE97" i="16"/>
  <c r="UOF97" i="16"/>
  <c r="UOG97" i="16"/>
  <c r="UOH97" i="16"/>
  <c r="UOI97" i="16"/>
  <c r="UOJ97" i="16"/>
  <c r="UOK97" i="16"/>
  <c r="UOL97" i="16"/>
  <c r="UOM97" i="16"/>
  <c r="UON97" i="16"/>
  <c r="UOO97" i="16"/>
  <c r="UOP97" i="16"/>
  <c r="UOQ97" i="16"/>
  <c r="UOR97" i="16"/>
  <c r="UOS97" i="16"/>
  <c r="UOT97" i="16"/>
  <c r="UOU97" i="16"/>
  <c r="UOV97" i="16"/>
  <c r="UOW97" i="16"/>
  <c r="UOX97" i="16"/>
  <c r="UOY97" i="16"/>
  <c r="UOZ97" i="16"/>
  <c r="UPA97" i="16"/>
  <c r="UPB97" i="16"/>
  <c r="UPC97" i="16"/>
  <c r="UPD97" i="16"/>
  <c r="UPE97" i="16"/>
  <c r="UPF97" i="16"/>
  <c r="UPG97" i="16"/>
  <c r="UPH97" i="16"/>
  <c r="UPI97" i="16"/>
  <c r="UPJ97" i="16"/>
  <c r="UPK97" i="16"/>
  <c r="UPL97" i="16"/>
  <c r="UPM97" i="16"/>
  <c r="UPN97" i="16"/>
  <c r="UPO97" i="16"/>
  <c r="UPP97" i="16"/>
  <c r="UPQ97" i="16"/>
  <c r="UPR97" i="16"/>
  <c r="UPS97" i="16"/>
  <c r="UPT97" i="16"/>
  <c r="UPU97" i="16"/>
  <c r="UPV97" i="16"/>
  <c r="UPW97" i="16"/>
  <c r="UPX97" i="16"/>
  <c r="UPY97" i="16"/>
  <c r="UPZ97" i="16"/>
  <c r="UQA97" i="16"/>
  <c r="UQB97" i="16"/>
  <c r="UQC97" i="16"/>
  <c r="UQD97" i="16"/>
  <c r="UQE97" i="16"/>
  <c r="UQF97" i="16"/>
  <c r="UQG97" i="16"/>
  <c r="UQH97" i="16"/>
  <c r="UQI97" i="16"/>
  <c r="UQJ97" i="16"/>
  <c r="UQK97" i="16"/>
  <c r="UQL97" i="16"/>
  <c r="UQM97" i="16"/>
  <c r="UQN97" i="16"/>
  <c r="UQO97" i="16"/>
  <c r="UQP97" i="16"/>
  <c r="UQQ97" i="16"/>
  <c r="UQR97" i="16"/>
  <c r="UQS97" i="16"/>
  <c r="UQT97" i="16"/>
  <c r="UQU97" i="16"/>
  <c r="UQV97" i="16"/>
  <c r="UQW97" i="16"/>
  <c r="UQX97" i="16"/>
  <c r="UQY97" i="16"/>
  <c r="UQZ97" i="16"/>
  <c r="URA97" i="16"/>
  <c r="URB97" i="16"/>
  <c r="URC97" i="16"/>
  <c r="URD97" i="16"/>
  <c r="URE97" i="16"/>
  <c r="URF97" i="16"/>
  <c r="URG97" i="16"/>
  <c r="URH97" i="16"/>
  <c r="URI97" i="16"/>
  <c r="URJ97" i="16"/>
  <c r="URK97" i="16"/>
  <c r="URL97" i="16"/>
  <c r="URM97" i="16"/>
  <c r="URN97" i="16"/>
  <c r="URO97" i="16"/>
  <c r="URP97" i="16"/>
  <c r="URQ97" i="16"/>
  <c r="URR97" i="16"/>
  <c r="URS97" i="16"/>
  <c r="URT97" i="16"/>
  <c r="URU97" i="16"/>
  <c r="URV97" i="16"/>
  <c r="URW97" i="16"/>
  <c r="URX97" i="16"/>
  <c r="URY97" i="16"/>
  <c r="URZ97" i="16"/>
  <c r="USA97" i="16"/>
  <c r="USB97" i="16"/>
  <c r="USC97" i="16"/>
  <c r="USD97" i="16"/>
  <c r="USE97" i="16"/>
  <c r="USF97" i="16"/>
  <c r="USG97" i="16"/>
  <c r="USH97" i="16"/>
  <c r="USI97" i="16"/>
  <c r="USJ97" i="16"/>
  <c r="USK97" i="16"/>
  <c r="USL97" i="16"/>
  <c r="USM97" i="16"/>
  <c r="USN97" i="16"/>
  <c r="USO97" i="16"/>
  <c r="USP97" i="16"/>
  <c r="USQ97" i="16"/>
  <c r="USR97" i="16"/>
  <c r="USS97" i="16"/>
  <c r="UST97" i="16"/>
  <c r="USU97" i="16"/>
  <c r="USV97" i="16"/>
  <c r="USW97" i="16"/>
  <c r="USX97" i="16"/>
  <c r="USY97" i="16"/>
  <c r="USZ97" i="16"/>
  <c r="UTA97" i="16"/>
  <c r="UTB97" i="16"/>
  <c r="UTC97" i="16"/>
  <c r="UTD97" i="16"/>
  <c r="UTE97" i="16"/>
  <c r="UTF97" i="16"/>
  <c r="UTG97" i="16"/>
  <c r="UTH97" i="16"/>
  <c r="UTI97" i="16"/>
  <c r="UTJ97" i="16"/>
  <c r="UTK97" i="16"/>
  <c r="UTL97" i="16"/>
  <c r="UTM97" i="16"/>
  <c r="UTN97" i="16"/>
  <c r="UTO97" i="16"/>
  <c r="UTP97" i="16"/>
  <c r="UTQ97" i="16"/>
  <c r="UTR97" i="16"/>
  <c r="UTS97" i="16"/>
  <c r="UTT97" i="16"/>
  <c r="UTU97" i="16"/>
  <c r="UTV97" i="16"/>
  <c r="UTW97" i="16"/>
  <c r="UTX97" i="16"/>
  <c r="UTY97" i="16"/>
  <c r="UTZ97" i="16"/>
  <c r="UUA97" i="16"/>
  <c r="UUB97" i="16"/>
  <c r="UUC97" i="16"/>
  <c r="UUD97" i="16"/>
  <c r="UUE97" i="16"/>
  <c r="UUF97" i="16"/>
  <c r="UUG97" i="16"/>
  <c r="UUH97" i="16"/>
  <c r="UUI97" i="16"/>
  <c r="UUJ97" i="16"/>
  <c r="UUK97" i="16"/>
  <c r="UUL97" i="16"/>
  <c r="UUM97" i="16"/>
  <c r="UUN97" i="16"/>
  <c r="UUO97" i="16"/>
  <c r="UUP97" i="16"/>
  <c r="UUQ97" i="16"/>
  <c r="UUR97" i="16"/>
  <c r="UUS97" i="16"/>
  <c r="UUT97" i="16"/>
  <c r="UUU97" i="16"/>
  <c r="UUV97" i="16"/>
  <c r="UUW97" i="16"/>
  <c r="UUX97" i="16"/>
  <c r="UUY97" i="16"/>
  <c r="UUZ97" i="16"/>
  <c r="UVA97" i="16"/>
  <c r="UVB97" i="16"/>
  <c r="UVC97" i="16"/>
  <c r="UVD97" i="16"/>
  <c r="UVE97" i="16"/>
  <c r="UVF97" i="16"/>
  <c r="UVG97" i="16"/>
  <c r="UVH97" i="16"/>
  <c r="UVI97" i="16"/>
  <c r="UVJ97" i="16"/>
  <c r="UVK97" i="16"/>
  <c r="UVL97" i="16"/>
  <c r="UVM97" i="16"/>
  <c r="UVN97" i="16"/>
  <c r="UVO97" i="16"/>
  <c r="UVP97" i="16"/>
  <c r="UVQ97" i="16"/>
  <c r="UVR97" i="16"/>
  <c r="UVS97" i="16"/>
  <c r="UVT97" i="16"/>
  <c r="UVU97" i="16"/>
  <c r="UVV97" i="16"/>
  <c r="UVW97" i="16"/>
  <c r="UVX97" i="16"/>
  <c r="UVY97" i="16"/>
  <c r="UVZ97" i="16"/>
  <c r="UWA97" i="16"/>
  <c r="UWB97" i="16"/>
  <c r="UWC97" i="16"/>
  <c r="UWD97" i="16"/>
  <c r="UWE97" i="16"/>
  <c r="UWF97" i="16"/>
  <c r="UWG97" i="16"/>
  <c r="UWH97" i="16"/>
  <c r="UWI97" i="16"/>
  <c r="UWJ97" i="16"/>
  <c r="UWK97" i="16"/>
  <c r="UWL97" i="16"/>
  <c r="UWM97" i="16"/>
  <c r="UWN97" i="16"/>
  <c r="UWO97" i="16"/>
  <c r="UWP97" i="16"/>
  <c r="UWQ97" i="16"/>
  <c r="UWR97" i="16"/>
  <c r="UWS97" i="16"/>
  <c r="UWT97" i="16"/>
  <c r="UWU97" i="16"/>
  <c r="UWV97" i="16"/>
  <c r="UWW97" i="16"/>
  <c r="UWX97" i="16"/>
  <c r="UWY97" i="16"/>
  <c r="UWZ97" i="16"/>
  <c r="UXA97" i="16"/>
  <c r="UXB97" i="16"/>
  <c r="UXC97" i="16"/>
  <c r="UXD97" i="16"/>
  <c r="UXE97" i="16"/>
  <c r="UXF97" i="16"/>
  <c r="UXG97" i="16"/>
  <c r="UXH97" i="16"/>
  <c r="UXI97" i="16"/>
  <c r="UXJ97" i="16"/>
  <c r="UXK97" i="16"/>
  <c r="UXL97" i="16"/>
  <c r="UXM97" i="16"/>
  <c r="UXN97" i="16"/>
  <c r="UXO97" i="16"/>
  <c r="UXP97" i="16"/>
  <c r="UXQ97" i="16"/>
  <c r="UXR97" i="16"/>
  <c r="UXS97" i="16"/>
  <c r="UXT97" i="16"/>
  <c r="UXU97" i="16"/>
  <c r="UXV97" i="16"/>
  <c r="UXW97" i="16"/>
  <c r="UXX97" i="16"/>
  <c r="UXY97" i="16"/>
  <c r="UXZ97" i="16"/>
  <c r="UYA97" i="16"/>
  <c r="UYB97" i="16"/>
  <c r="UYC97" i="16"/>
  <c r="UYD97" i="16"/>
  <c r="UYE97" i="16"/>
  <c r="UYF97" i="16"/>
  <c r="UYG97" i="16"/>
  <c r="UYH97" i="16"/>
  <c r="UYI97" i="16"/>
  <c r="UYJ97" i="16"/>
  <c r="UYK97" i="16"/>
  <c r="UYL97" i="16"/>
  <c r="UYM97" i="16"/>
  <c r="UYN97" i="16"/>
  <c r="UYO97" i="16"/>
  <c r="UYP97" i="16"/>
  <c r="UYQ97" i="16"/>
  <c r="UYR97" i="16"/>
  <c r="UYS97" i="16"/>
  <c r="UYT97" i="16"/>
  <c r="UYU97" i="16"/>
  <c r="UYV97" i="16"/>
  <c r="UYW97" i="16"/>
  <c r="UYX97" i="16"/>
  <c r="UYY97" i="16"/>
  <c r="UYZ97" i="16"/>
  <c r="UZA97" i="16"/>
  <c r="UZB97" i="16"/>
  <c r="UZC97" i="16"/>
  <c r="UZD97" i="16"/>
  <c r="UZE97" i="16"/>
  <c r="UZF97" i="16"/>
  <c r="UZG97" i="16"/>
  <c r="UZH97" i="16"/>
  <c r="UZI97" i="16"/>
  <c r="UZJ97" i="16"/>
  <c r="UZK97" i="16"/>
  <c r="UZL97" i="16"/>
  <c r="UZM97" i="16"/>
  <c r="UZN97" i="16"/>
  <c r="UZO97" i="16"/>
  <c r="UZP97" i="16"/>
  <c r="UZQ97" i="16"/>
  <c r="UZR97" i="16"/>
  <c r="UZS97" i="16"/>
  <c r="UZT97" i="16"/>
  <c r="UZU97" i="16"/>
  <c r="UZV97" i="16"/>
  <c r="UZW97" i="16"/>
  <c r="UZX97" i="16"/>
  <c r="UZY97" i="16"/>
  <c r="UZZ97" i="16"/>
  <c r="VAA97" i="16"/>
  <c r="VAB97" i="16"/>
  <c r="VAC97" i="16"/>
  <c r="VAD97" i="16"/>
  <c r="VAE97" i="16"/>
  <c r="VAF97" i="16"/>
  <c r="VAG97" i="16"/>
  <c r="VAH97" i="16"/>
  <c r="VAI97" i="16"/>
  <c r="VAJ97" i="16"/>
  <c r="VAK97" i="16"/>
  <c r="VAL97" i="16"/>
  <c r="VAM97" i="16"/>
  <c r="VAN97" i="16"/>
  <c r="VAO97" i="16"/>
  <c r="VAP97" i="16"/>
  <c r="VAQ97" i="16"/>
  <c r="VAR97" i="16"/>
  <c r="VAS97" i="16"/>
  <c r="VAT97" i="16"/>
  <c r="VAU97" i="16"/>
  <c r="VAV97" i="16"/>
  <c r="VAW97" i="16"/>
  <c r="VAX97" i="16"/>
  <c r="VAY97" i="16"/>
  <c r="VAZ97" i="16"/>
  <c r="VBA97" i="16"/>
  <c r="VBB97" i="16"/>
  <c r="VBC97" i="16"/>
  <c r="VBD97" i="16"/>
  <c r="VBE97" i="16"/>
  <c r="VBF97" i="16"/>
  <c r="VBG97" i="16"/>
  <c r="VBH97" i="16"/>
  <c r="VBI97" i="16"/>
  <c r="VBJ97" i="16"/>
  <c r="VBK97" i="16"/>
  <c r="VBL97" i="16"/>
  <c r="VBM97" i="16"/>
  <c r="VBN97" i="16"/>
  <c r="VBO97" i="16"/>
  <c r="VBP97" i="16"/>
  <c r="VBQ97" i="16"/>
  <c r="VBR97" i="16"/>
  <c r="VBS97" i="16"/>
  <c r="VBT97" i="16"/>
  <c r="VBU97" i="16"/>
  <c r="VBV97" i="16"/>
  <c r="VBW97" i="16"/>
  <c r="VBX97" i="16"/>
  <c r="VBY97" i="16"/>
  <c r="VBZ97" i="16"/>
  <c r="VCA97" i="16"/>
  <c r="VCB97" i="16"/>
  <c r="VCC97" i="16"/>
  <c r="VCD97" i="16"/>
  <c r="VCE97" i="16"/>
  <c r="VCF97" i="16"/>
  <c r="VCG97" i="16"/>
  <c r="VCH97" i="16"/>
  <c r="VCI97" i="16"/>
  <c r="VCJ97" i="16"/>
  <c r="VCK97" i="16"/>
  <c r="VCL97" i="16"/>
  <c r="VCM97" i="16"/>
  <c r="VCN97" i="16"/>
  <c r="VCO97" i="16"/>
  <c r="VCP97" i="16"/>
  <c r="VCQ97" i="16"/>
  <c r="VCR97" i="16"/>
  <c r="VCS97" i="16"/>
  <c r="VCT97" i="16"/>
  <c r="VCU97" i="16"/>
  <c r="VCV97" i="16"/>
  <c r="VCW97" i="16"/>
  <c r="VCX97" i="16"/>
  <c r="VCY97" i="16"/>
  <c r="VCZ97" i="16"/>
  <c r="VDA97" i="16"/>
  <c r="VDB97" i="16"/>
  <c r="VDC97" i="16"/>
  <c r="VDD97" i="16"/>
  <c r="VDE97" i="16"/>
  <c r="VDF97" i="16"/>
  <c r="VDG97" i="16"/>
  <c r="VDH97" i="16"/>
  <c r="VDI97" i="16"/>
  <c r="VDJ97" i="16"/>
  <c r="VDK97" i="16"/>
  <c r="VDL97" i="16"/>
  <c r="VDM97" i="16"/>
  <c r="VDN97" i="16"/>
  <c r="VDO97" i="16"/>
  <c r="VDP97" i="16"/>
  <c r="VDQ97" i="16"/>
  <c r="VDR97" i="16"/>
  <c r="VDS97" i="16"/>
  <c r="VDT97" i="16"/>
  <c r="VDU97" i="16"/>
  <c r="VDV97" i="16"/>
  <c r="VDW97" i="16"/>
  <c r="VDX97" i="16"/>
  <c r="VDY97" i="16"/>
  <c r="VDZ97" i="16"/>
  <c r="VEA97" i="16"/>
  <c r="VEB97" i="16"/>
  <c r="VEC97" i="16"/>
  <c r="VED97" i="16"/>
  <c r="VEE97" i="16"/>
  <c r="VEF97" i="16"/>
  <c r="VEG97" i="16"/>
  <c r="VEH97" i="16"/>
  <c r="VEI97" i="16"/>
  <c r="VEJ97" i="16"/>
  <c r="VEK97" i="16"/>
  <c r="VEL97" i="16"/>
  <c r="VEM97" i="16"/>
  <c r="VEN97" i="16"/>
  <c r="VEO97" i="16"/>
  <c r="VEP97" i="16"/>
  <c r="VEQ97" i="16"/>
  <c r="VER97" i="16"/>
  <c r="VES97" i="16"/>
  <c r="VET97" i="16"/>
  <c r="VEU97" i="16"/>
  <c r="VEV97" i="16"/>
  <c r="VEW97" i="16"/>
  <c r="VEX97" i="16"/>
  <c r="VEY97" i="16"/>
  <c r="VEZ97" i="16"/>
  <c r="VFA97" i="16"/>
  <c r="VFB97" i="16"/>
  <c r="VFC97" i="16"/>
  <c r="VFD97" i="16"/>
  <c r="VFE97" i="16"/>
  <c r="VFF97" i="16"/>
  <c r="VFG97" i="16"/>
  <c r="VFH97" i="16"/>
  <c r="VFI97" i="16"/>
  <c r="VFJ97" i="16"/>
  <c r="VFK97" i="16"/>
  <c r="VFL97" i="16"/>
  <c r="VFM97" i="16"/>
  <c r="VFN97" i="16"/>
  <c r="VFO97" i="16"/>
  <c r="VFP97" i="16"/>
  <c r="VFQ97" i="16"/>
  <c r="VFR97" i="16"/>
  <c r="VFS97" i="16"/>
  <c r="VFT97" i="16"/>
  <c r="VFU97" i="16"/>
  <c r="VFV97" i="16"/>
  <c r="VFW97" i="16"/>
  <c r="VFX97" i="16"/>
  <c r="VFY97" i="16"/>
  <c r="VFZ97" i="16"/>
  <c r="VGA97" i="16"/>
  <c r="VGB97" i="16"/>
  <c r="VGC97" i="16"/>
  <c r="VGD97" i="16"/>
  <c r="VGE97" i="16"/>
  <c r="VGF97" i="16"/>
  <c r="VGG97" i="16"/>
  <c r="VGH97" i="16"/>
  <c r="VGI97" i="16"/>
  <c r="VGJ97" i="16"/>
  <c r="VGK97" i="16"/>
  <c r="VGL97" i="16"/>
  <c r="VGM97" i="16"/>
  <c r="VGN97" i="16"/>
  <c r="VGO97" i="16"/>
  <c r="VGP97" i="16"/>
  <c r="VGQ97" i="16"/>
  <c r="VGR97" i="16"/>
  <c r="VGS97" i="16"/>
  <c r="VGT97" i="16"/>
  <c r="VGU97" i="16"/>
  <c r="VGV97" i="16"/>
  <c r="VGW97" i="16"/>
  <c r="VGX97" i="16"/>
  <c r="VGY97" i="16"/>
  <c r="VGZ97" i="16"/>
  <c r="VHA97" i="16"/>
  <c r="VHB97" i="16"/>
  <c r="VHC97" i="16"/>
  <c r="VHD97" i="16"/>
  <c r="VHE97" i="16"/>
  <c r="VHF97" i="16"/>
  <c r="VHG97" i="16"/>
  <c r="VHH97" i="16"/>
  <c r="VHI97" i="16"/>
  <c r="VHJ97" i="16"/>
  <c r="VHK97" i="16"/>
  <c r="VHL97" i="16"/>
  <c r="VHM97" i="16"/>
  <c r="VHN97" i="16"/>
  <c r="VHO97" i="16"/>
  <c r="VHP97" i="16"/>
  <c r="VHQ97" i="16"/>
  <c r="VHR97" i="16"/>
  <c r="VHS97" i="16"/>
  <c r="VHT97" i="16"/>
  <c r="VHU97" i="16"/>
  <c r="VHV97" i="16"/>
  <c r="VHW97" i="16"/>
  <c r="VHX97" i="16"/>
  <c r="VHY97" i="16"/>
  <c r="VHZ97" i="16"/>
  <c r="VIA97" i="16"/>
  <c r="VIB97" i="16"/>
  <c r="VIC97" i="16"/>
  <c r="VID97" i="16"/>
  <c r="VIE97" i="16"/>
  <c r="VIF97" i="16"/>
  <c r="VIG97" i="16"/>
  <c r="VIH97" i="16"/>
  <c r="VII97" i="16"/>
  <c r="VIJ97" i="16"/>
  <c r="VIK97" i="16"/>
  <c r="VIL97" i="16"/>
  <c r="VIM97" i="16"/>
  <c r="VIN97" i="16"/>
  <c r="VIO97" i="16"/>
  <c r="VIP97" i="16"/>
  <c r="VIQ97" i="16"/>
  <c r="VIR97" i="16"/>
  <c r="VIS97" i="16"/>
  <c r="VIT97" i="16"/>
  <c r="VIU97" i="16"/>
  <c r="VIV97" i="16"/>
  <c r="VIW97" i="16"/>
  <c r="VIX97" i="16"/>
  <c r="VIY97" i="16"/>
  <c r="VIZ97" i="16"/>
  <c r="VJA97" i="16"/>
  <c r="VJB97" i="16"/>
  <c r="VJC97" i="16"/>
  <c r="VJD97" i="16"/>
  <c r="VJE97" i="16"/>
  <c r="VJF97" i="16"/>
  <c r="VJG97" i="16"/>
  <c r="VJH97" i="16"/>
  <c r="VJI97" i="16"/>
  <c r="VJJ97" i="16"/>
  <c r="VJK97" i="16"/>
  <c r="VJL97" i="16"/>
  <c r="VJM97" i="16"/>
  <c r="VJN97" i="16"/>
  <c r="VJO97" i="16"/>
  <c r="VJP97" i="16"/>
  <c r="VJQ97" i="16"/>
  <c r="VJR97" i="16"/>
  <c r="VJS97" i="16"/>
  <c r="VJT97" i="16"/>
  <c r="VJU97" i="16"/>
  <c r="VJV97" i="16"/>
  <c r="VJW97" i="16"/>
  <c r="VJX97" i="16"/>
  <c r="VJY97" i="16"/>
  <c r="VJZ97" i="16"/>
  <c r="VKA97" i="16"/>
  <c r="VKB97" i="16"/>
  <c r="VKC97" i="16"/>
  <c r="VKD97" i="16"/>
  <c r="VKE97" i="16"/>
  <c r="VKF97" i="16"/>
  <c r="VKG97" i="16"/>
  <c r="VKH97" i="16"/>
  <c r="VKI97" i="16"/>
  <c r="VKJ97" i="16"/>
  <c r="VKK97" i="16"/>
  <c r="VKL97" i="16"/>
  <c r="VKM97" i="16"/>
  <c r="VKN97" i="16"/>
  <c r="VKO97" i="16"/>
  <c r="VKP97" i="16"/>
  <c r="VKQ97" i="16"/>
  <c r="VKR97" i="16"/>
  <c r="VKS97" i="16"/>
  <c r="VKT97" i="16"/>
  <c r="VKU97" i="16"/>
  <c r="VKV97" i="16"/>
  <c r="VKW97" i="16"/>
  <c r="VKX97" i="16"/>
  <c r="VKY97" i="16"/>
  <c r="VKZ97" i="16"/>
  <c r="VLA97" i="16"/>
  <c r="VLB97" i="16"/>
  <c r="VLC97" i="16"/>
  <c r="VLD97" i="16"/>
  <c r="VLE97" i="16"/>
  <c r="VLF97" i="16"/>
  <c r="VLG97" i="16"/>
  <c r="VLH97" i="16"/>
  <c r="VLI97" i="16"/>
  <c r="VLJ97" i="16"/>
  <c r="VLK97" i="16"/>
  <c r="VLL97" i="16"/>
  <c r="VLM97" i="16"/>
  <c r="VLN97" i="16"/>
  <c r="VLO97" i="16"/>
  <c r="VLP97" i="16"/>
  <c r="VLQ97" i="16"/>
  <c r="VLR97" i="16"/>
  <c r="VLS97" i="16"/>
  <c r="VLT97" i="16"/>
  <c r="VLU97" i="16"/>
  <c r="VLV97" i="16"/>
  <c r="VLW97" i="16"/>
  <c r="VLX97" i="16"/>
  <c r="VLY97" i="16"/>
  <c r="VLZ97" i="16"/>
  <c r="VMA97" i="16"/>
  <c r="VMB97" i="16"/>
  <c r="VMC97" i="16"/>
  <c r="VMD97" i="16"/>
  <c r="VME97" i="16"/>
  <c r="VMF97" i="16"/>
  <c r="VMG97" i="16"/>
  <c r="VMH97" i="16"/>
  <c r="VMI97" i="16"/>
  <c r="VMJ97" i="16"/>
  <c r="VMK97" i="16"/>
  <c r="VML97" i="16"/>
  <c r="VMM97" i="16"/>
  <c r="VMN97" i="16"/>
  <c r="VMO97" i="16"/>
  <c r="VMP97" i="16"/>
  <c r="VMQ97" i="16"/>
  <c r="VMR97" i="16"/>
  <c r="VMS97" i="16"/>
  <c r="VMT97" i="16"/>
  <c r="VMU97" i="16"/>
  <c r="VMV97" i="16"/>
  <c r="VMW97" i="16"/>
  <c r="VMX97" i="16"/>
  <c r="VMY97" i="16"/>
  <c r="VMZ97" i="16"/>
  <c r="VNA97" i="16"/>
  <c r="VNB97" i="16"/>
  <c r="VNC97" i="16"/>
  <c r="VND97" i="16"/>
  <c r="VNE97" i="16"/>
  <c r="VNF97" i="16"/>
  <c r="VNG97" i="16"/>
  <c r="VNH97" i="16"/>
  <c r="VNI97" i="16"/>
  <c r="VNJ97" i="16"/>
  <c r="VNK97" i="16"/>
  <c r="VNL97" i="16"/>
  <c r="VNM97" i="16"/>
  <c r="VNN97" i="16"/>
  <c r="VNO97" i="16"/>
  <c r="VNP97" i="16"/>
  <c r="VNQ97" i="16"/>
  <c r="VNR97" i="16"/>
  <c r="VNS97" i="16"/>
  <c r="VNT97" i="16"/>
  <c r="VNU97" i="16"/>
  <c r="VNV97" i="16"/>
  <c r="VNW97" i="16"/>
  <c r="VNX97" i="16"/>
  <c r="VNY97" i="16"/>
  <c r="VNZ97" i="16"/>
  <c r="VOA97" i="16"/>
  <c r="VOB97" i="16"/>
  <c r="VOC97" i="16"/>
  <c r="VOD97" i="16"/>
  <c r="VOE97" i="16"/>
  <c r="VOF97" i="16"/>
  <c r="VOG97" i="16"/>
  <c r="VOH97" i="16"/>
  <c r="VOI97" i="16"/>
  <c r="VOJ97" i="16"/>
  <c r="VOK97" i="16"/>
  <c r="VOL97" i="16"/>
  <c r="VOM97" i="16"/>
  <c r="VON97" i="16"/>
  <c r="VOO97" i="16"/>
  <c r="VOP97" i="16"/>
  <c r="VOQ97" i="16"/>
  <c r="VOR97" i="16"/>
  <c r="VOS97" i="16"/>
  <c r="VOT97" i="16"/>
  <c r="VOU97" i="16"/>
  <c r="VOV97" i="16"/>
  <c r="VOW97" i="16"/>
  <c r="VOX97" i="16"/>
  <c r="VOY97" i="16"/>
  <c r="VOZ97" i="16"/>
  <c r="VPA97" i="16"/>
  <c r="VPB97" i="16"/>
  <c r="VPC97" i="16"/>
  <c r="VPD97" i="16"/>
  <c r="VPE97" i="16"/>
  <c r="VPF97" i="16"/>
  <c r="VPG97" i="16"/>
  <c r="VPH97" i="16"/>
  <c r="VPI97" i="16"/>
  <c r="VPJ97" i="16"/>
  <c r="VPK97" i="16"/>
  <c r="VPL97" i="16"/>
  <c r="VPM97" i="16"/>
  <c r="VPN97" i="16"/>
  <c r="VPO97" i="16"/>
  <c r="VPP97" i="16"/>
  <c r="VPQ97" i="16"/>
  <c r="VPR97" i="16"/>
  <c r="VPS97" i="16"/>
  <c r="VPT97" i="16"/>
  <c r="VPU97" i="16"/>
  <c r="VPV97" i="16"/>
  <c r="VPW97" i="16"/>
  <c r="VPX97" i="16"/>
  <c r="VPY97" i="16"/>
  <c r="VPZ97" i="16"/>
  <c r="VQA97" i="16"/>
  <c r="VQB97" i="16"/>
  <c r="VQC97" i="16"/>
  <c r="VQD97" i="16"/>
  <c r="VQE97" i="16"/>
  <c r="VQF97" i="16"/>
  <c r="VQG97" i="16"/>
  <c r="VQH97" i="16"/>
  <c r="VQI97" i="16"/>
  <c r="VQJ97" i="16"/>
  <c r="VQK97" i="16"/>
  <c r="VQL97" i="16"/>
  <c r="VQM97" i="16"/>
  <c r="VQN97" i="16"/>
  <c r="VQO97" i="16"/>
  <c r="VQP97" i="16"/>
  <c r="VQQ97" i="16"/>
  <c r="VQR97" i="16"/>
  <c r="VQS97" i="16"/>
  <c r="VQT97" i="16"/>
  <c r="VQU97" i="16"/>
  <c r="VQV97" i="16"/>
  <c r="VQW97" i="16"/>
  <c r="VQX97" i="16"/>
  <c r="VQY97" i="16"/>
  <c r="VQZ97" i="16"/>
  <c r="VRA97" i="16"/>
  <c r="VRB97" i="16"/>
  <c r="VRC97" i="16"/>
  <c r="VRD97" i="16"/>
  <c r="VRE97" i="16"/>
  <c r="VRF97" i="16"/>
  <c r="VRG97" i="16"/>
  <c r="VRH97" i="16"/>
  <c r="VRI97" i="16"/>
  <c r="VRJ97" i="16"/>
  <c r="VRK97" i="16"/>
  <c r="VRL97" i="16"/>
  <c r="VRM97" i="16"/>
  <c r="VRN97" i="16"/>
  <c r="VRO97" i="16"/>
  <c r="VRP97" i="16"/>
  <c r="VRQ97" i="16"/>
  <c r="VRR97" i="16"/>
  <c r="VRS97" i="16"/>
  <c r="VRT97" i="16"/>
  <c r="VRU97" i="16"/>
  <c r="VRV97" i="16"/>
  <c r="VRW97" i="16"/>
  <c r="VRX97" i="16"/>
  <c r="VRY97" i="16"/>
  <c r="VRZ97" i="16"/>
  <c r="VSA97" i="16"/>
  <c r="VSB97" i="16"/>
  <c r="VSC97" i="16"/>
  <c r="VSD97" i="16"/>
  <c r="VSE97" i="16"/>
  <c r="VSF97" i="16"/>
  <c r="VSG97" i="16"/>
  <c r="VSH97" i="16"/>
  <c r="VSI97" i="16"/>
  <c r="VSJ97" i="16"/>
  <c r="VSK97" i="16"/>
  <c r="VSL97" i="16"/>
  <c r="VSM97" i="16"/>
  <c r="VSN97" i="16"/>
  <c r="VSO97" i="16"/>
  <c r="VSP97" i="16"/>
  <c r="VSQ97" i="16"/>
  <c r="VSR97" i="16"/>
  <c r="VSS97" i="16"/>
  <c r="VST97" i="16"/>
  <c r="VSU97" i="16"/>
  <c r="VSV97" i="16"/>
  <c r="VSW97" i="16"/>
  <c r="VSX97" i="16"/>
  <c r="VSY97" i="16"/>
  <c r="VSZ97" i="16"/>
  <c r="VTA97" i="16"/>
  <c r="VTB97" i="16"/>
  <c r="VTC97" i="16"/>
  <c r="VTD97" i="16"/>
  <c r="VTE97" i="16"/>
  <c r="VTF97" i="16"/>
  <c r="VTG97" i="16"/>
  <c r="VTH97" i="16"/>
  <c r="VTI97" i="16"/>
  <c r="VTJ97" i="16"/>
  <c r="VTK97" i="16"/>
  <c r="VTL97" i="16"/>
  <c r="VTM97" i="16"/>
  <c r="VTN97" i="16"/>
  <c r="VTO97" i="16"/>
  <c r="VTP97" i="16"/>
  <c r="VTQ97" i="16"/>
  <c r="VTR97" i="16"/>
  <c r="VTS97" i="16"/>
  <c r="VTT97" i="16"/>
  <c r="VTU97" i="16"/>
  <c r="VTV97" i="16"/>
  <c r="VTW97" i="16"/>
  <c r="VTX97" i="16"/>
  <c r="VTY97" i="16"/>
  <c r="VTZ97" i="16"/>
  <c r="VUA97" i="16"/>
  <c r="VUB97" i="16"/>
  <c r="VUC97" i="16"/>
  <c r="VUD97" i="16"/>
  <c r="VUE97" i="16"/>
  <c r="VUF97" i="16"/>
  <c r="VUG97" i="16"/>
  <c r="VUH97" i="16"/>
  <c r="VUI97" i="16"/>
  <c r="VUJ97" i="16"/>
  <c r="VUK97" i="16"/>
  <c r="VUL97" i="16"/>
  <c r="VUM97" i="16"/>
  <c r="VUN97" i="16"/>
  <c r="VUO97" i="16"/>
  <c r="VUP97" i="16"/>
  <c r="VUQ97" i="16"/>
  <c r="VUR97" i="16"/>
  <c r="VUS97" i="16"/>
  <c r="VUT97" i="16"/>
  <c r="VUU97" i="16"/>
  <c r="VUV97" i="16"/>
  <c r="VUW97" i="16"/>
  <c r="VUX97" i="16"/>
  <c r="VUY97" i="16"/>
  <c r="VUZ97" i="16"/>
  <c r="VVA97" i="16"/>
  <c r="VVB97" i="16"/>
  <c r="VVC97" i="16"/>
  <c r="VVD97" i="16"/>
  <c r="VVE97" i="16"/>
  <c r="VVF97" i="16"/>
  <c r="VVG97" i="16"/>
  <c r="VVH97" i="16"/>
  <c r="VVI97" i="16"/>
  <c r="VVJ97" i="16"/>
  <c r="VVK97" i="16"/>
  <c r="VVL97" i="16"/>
  <c r="VVM97" i="16"/>
  <c r="VVN97" i="16"/>
  <c r="VVO97" i="16"/>
  <c r="VVP97" i="16"/>
  <c r="VVQ97" i="16"/>
  <c r="VVR97" i="16"/>
  <c r="VVS97" i="16"/>
  <c r="VVT97" i="16"/>
  <c r="VVU97" i="16"/>
  <c r="VVV97" i="16"/>
  <c r="VVW97" i="16"/>
  <c r="VVX97" i="16"/>
  <c r="VVY97" i="16"/>
  <c r="VVZ97" i="16"/>
  <c r="VWA97" i="16"/>
  <c r="VWB97" i="16"/>
  <c r="VWC97" i="16"/>
  <c r="VWD97" i="16"/>
  <c r="VWE97" i="16"/>
  <c r="VWF97" i="16"/>
  <c r="VWG97" i="16"/>
  <c r="VWH97" i="16"/>
  <c r="VWI97" i="16"/>
  <c r="VWJ97" i="16"/>
  <c r="VWK97" i="16"/>
  <c r="VWL97" i="16"/>
  <c r="VWM97" i="16"/>
  <c r="VWN97" i="16"/>
  <c r="VWO97" i="16"/>
  <c r="VWP97" i="16"/>
  <c r="VWQ97" i="16"/>
  <c r="VWR97" i="16"/>
  <c r="VWS97" i="16"/>
  <c r="VWT97" i="16"/>
  <c r="VWU97" i="16"/>
  <c r="VWV97" i="16"/>
  <c r="VWW97" i="16"/>
  <c r="VWX97" i="16"/>
  <c r="VWY97" i="16"/>
  <c r="VWZ97" i="16"/>
  <c r="VXA97" i="16"/>
  <c r="VXB97" i="16"/>
  <c r="VXC97" i="16"/>
  <c r="VXD97" i="16"/>
  <c r="VXE97" i="16"/>
  <c r="VXF97" i="16"/>
  <c r="VXG97" i="16"/>
  <c r="VXH97" i="16"/>
  <c r="VXI97" i="16"/>
  <c r="VXJ97" i="16"/>
  <c r="VXK97" i="16"/>
  <c r="VXL97" i="16"/>
  <c r="VXM97" i="16"/>
  <c r="VXN97" i="16"/>
  <c r="VXO97" i="16"/>
  <c r="VXP97" i="16"/>
  <c r="VXQ97" i="16"/>
  <c r="VXR97" i="16"/>
  <c r="VXS97" i="16"/>
  <c r="VXT97" i="16"/>
  <c r="VXU97" i="16"/>
  <c r="VXV97" i="16"/>
  <c r="VXW97" i="16"/>
  <c r="VXX97" i="16"/>
  <c r="VXY97" i="16"/>
  <c r="VXZ97" i="16"/>
  <c r="VYA97" i="16"/>
  <c r="VYB97" i="16"/>
  <c r="VYC97" i="16"/>
  <c r="VYD97" i="16"/>
  <c r="VYE97" i="16"/>
  <c r="VYF97" i="16"/>
  <c r="VYG97" i="16"/>
  <c r="VYH97" i="16"/>
  <c r="VYI97" i="16"/>
  <c r="VYJ97" i="16"/>
  <c r="VYK97" i="16"/>
  <c r="VYL97" i="16"/>
  <c r="VYM97" i="16"/>
  <c r="VYN97" i="16"/>
  <c r="VYO97" i="16"/>
  <c r="VYP97" i="16"/>
  <c r="VYQ97" i="16"/>
  <c r="VYR97" i="16"/>
  <c r="VYS97" i="16"/>
  <c r="VYT97" i="16"/>
  <c r="VYU97" i="16"/>
  <c r="VYV97" i="16"/>
  <c r="VYW97" i="16"/>
  <c r="VYX97" i="16"/>
  <c r="VYY97" i="16"/>
  <c r="VYZ97" i="16"/>
  <c r="VZA97" i="16"/>
  <c r="VZB97" i="16"/>
  <c r="VZC97" i="16"/>
  <c r="VZD97" i="16"/>
  <c r="VZE97" i="16"/>
  <c r="VZF97" i="16"/>
  <c r="VZG97" i="16"/>
  <c r="VZH97" i="16"/>
  <c r="VZI97" i="16"/>
  <c r="VZJ97" i="16"/>
  <c r="VZK97" i="16"/>
  <c r="VZL97" i="16"/>
  <c r="VZM97" i="16"/>
  <c r="VZN97" i="16"/>
  <c r="VZO97" i="16"/>
  <c r="VZP97" i="16"/>
  <c r="VZQ97" i="16"/>
  <c r="VZR97" i="16"/>
  <c r="VZS97" i="16"/>
  <c r="VZT97" i="16"/>
  <c r="VZU97" i="16"/>
  <c r="VZV97" i="16"/>
  <c r="VZW97" i="16"/>
  <c r="VZX97" i="16"/>
  <c r="VZY97" i="16"/>
  <c r="VZZ97" i="16"/>
  <c r="WAA97" i="16"/>
  <c r="WAB97" i="16"/>
  <c r="WAC97" i="16"/>
  <c r="WAD97" i="16"/>
  <c r="WAE97" i="16"/>
  <c r="WAF97" i="16"/>
  <c r="WAG97" i="16"/>
  <c r="WAH97" i="16"/>
  <c r="WAI97" i="16"/>
  <c r="WAJ97" i="16"/>
  <c r="WAK97" i="16"/>
  <c r="WAL97" i="16"/>
  <c r="WAM97" i="16"/>
  <c r="WAN97" i="16"/>
  <c r="WAO97" i="16"/>
  <c r="WAP97" i="16"/>
  <c r="WAQ97" i="16"/>
  <c r="WAR97" i="16"/>
  <c r="WAS97" i="16"/>
  <c r="WAT97" i="16"/>
  <c r="WAU97" i="16"/>
  <c r="WAV97" i="16"/>
  <c r="WAW97" i="16"/>
  <c r="WAX97" i="16"/>
  <c r="WAY97" i="16"/>
  <c r="WAZ97" i="16"/>
  <c r="WBA97" i="16"/>
  <c r="WBB97" i="16"/>
  <c r="WBC97" i="16"/>
  <c r="WBD97" i="16"/>
  <c r="WBE97" i="16"/>
  <c r="WBF97" i="16"/>
  <c r="WBG97" i="16"/>
  <c r="WBH97" i="16"/>
  <c r="WBI97" i="16"/>
  <c r="WBJ97" i="16"/>
  <c r="WBK97" i="16"/>
  <c r="WBL97" i="16"/>
  <c r="WBM97" i="16"/>
  <c r="WBN97" i="16"/>
  <c r="WBO97" i="16"/>
  <c r="WBP97" i="16"/>
  <c r="WBQ97" i="16"/>
  <c r="WBR97" i="16"/>
  <c r="WBS97" i="16"/>
  <c r="WBT97" i="16"/>
  <c r="WBU97" i="16"/>
  <c r="WBV97" i="16"/>
  <c r="WBW97" i="16"/>
  <c r="WBX97" i="16"/>
  <c r="WBY97" i="16"/>
  <c r="WBZ97" i="16"/>
  <c r="WCA97" i="16"/>
  <c r="WCB97" i="16"/>
  <c r="WCC97" i="16"/>
  <c r="WCD97" i="16"/>
  <c r="WCE97" i="16"/>
  <c r="WCF97" i="16"/>
  <c r="WCG97" i="16"/>
  <c r="WCH97" i="16"/>
  <c r="WCI97" i="16"/>
  <c r="WCJ97" i="16"/>
  <c r="WCK97" i="16"/>
  <c r="WCL97" i="16"/>
  <c r="WCM97" i="16"/>
  <c r="WCN97" i="16"/>
  <c r="WCO97" i="16"/>
  <c r="WCP97" i="16"/>
  <c r="WCQ97" i="16"/>
  <c r="WCR97" i="16"/>
  <c r="WCS97" i="16"/>
  <c r="WCT97" i="16"/>
  <c r="WCU97" i="16"/>
  <c r="WCV97" i="16"/>
  <c r="WCW97" i="16"/>
  <c r="WCX97" i="16"/>
  <c r="WCY97" i="16"/>
  <c r="WCZ97" i="16"/>
  <c r="WDA97" i="16"/>
  <c r="WDB97" i="16"/>
  <c r="WDC97" i="16"/>
  <c r="WDD97" i="16"/>
  <c r="WDE97" i="16"/>
  <c r="WDF97" i="16"/>
  <c r="WDG97" i="16"/>
  <c r="WDH97" i="16"/>
  <c r="WDI97" i="16"/>
  <c r="WDJ97" i="16"/>
  <c r="WDK97" i="16"/>
  <c r="WDL97" i="16"/>
  <c r="WDM97" i="16"/>
  <c r="WDN97" i="16"/>
  <c r="WDO97" i="16"/>
  <c r="WDP97" i="16"/>
  <c r="WDQ97" i="16"/>
  <c r="WDR97" i="16"/>
  <c r="WDS97" i="16"/>
  <c r="WDT97" i="16"/>
  <c r="WDU97" i="16"/>
  <c r="WDV97" i="16"/>
  <c r="WDW97" i="16"/>
  <c r="WDX97" i="16"/>
  <c r="WDY97" i="16"/>
  <c r="WDZ97" i="16"/>
  <c r="WEA97" i="16"/>
  <c r="WEB97" i="16"/>
  <c r="WEC97" i="16"/>
  <c r="WED97" i="16"/>
  <c r="WEE97" i="16"/>
  <c r="WEF97" i="16"/>
  <c r="WEG97" i="16"/>
  <c r="WEH97" i="16"/>
  <c r="WEI97" i="16"/>
  <c r="WEJ97" i="16"/>
  <c r="WEK97" i="16"/>
  <c r="WEL97" i="16"/>
  <c r="WEM97" i="16"/>
  <c r="WEN97" i="16"/>
  <c r="WEO97" i="16"/>
  <c r="WEP97" i="16"/>
  <c r="WEQ97" i="16"/>
  <c r="WER97" i="16"/>
  <c r="WES97" i="16"/>
  <c r="WET97" i="16"/>
  <c r="WEU97" i="16"/>
  <c r="WEV97" i="16"/>
  <c r="WEW97" i="16"/>
  <c r="WEX97" i="16"/>
  <c r="WEY97" i="16"/>
  <c r="WEZ97" i="16"/>
  <c r="WFA97" i="16"/>
  <c r="WFB97" i="16"/>
  <c r="WFC97" i="16"/>
  <c r="WFD97" i="16"/>
  <c r="WFE97" i="16"/>
  <c r="WFF97" i="16"/>
  <c r="WFG97" i="16"/>
  <c r="WFH97" i="16"/>
  <c r="WFI97" i="16"/>
  <c r="WFJ97" i="16"/>
  <c r="WFK97" i="16"/>
  <c r="WFL97" i="16"/>
  <c r="WFM97" i="16"/>
  <c r="WFN97" i="16"/>
  <c r="WFO97" i="16"/>
  <c r="WFP97" i="16"/>
  <c r="WFQ97" i="16"/>
  <c r="WFR97" i="16"/>
  <c r="WFS97" i="16"/>
  <c r="WFT97" i="16"/>
  <c r="WFU97" i="16"/>
  <c r="WFV97" i="16"/>
  <c r="WFW97" i="16"/>
  <c r="WFX97" i="16"/>
  <c r="WFY97" i="16"/>
  <c r="WFZ97" i="16"/>
  <c r="WGA97" i="16"/>
  <c r="WGB97" i="16"/>
  <c r="WGC97" i="16"/>
  <c r="WGD97" i="16"/>
  <c r="WGE97" i="16"/>
  <c r="WGF97" i="16"/>
  <c r="WGG97" i="16"/>
  <c r="WGH97" i="16"/>
  <c r="WGI97" i="16"/>
  <c r="WGJ97" i="16"/>
  <c r="WGK97" i="16"/>
  <c r="WGL97" i="16"/>
  <c r="WGM97" i="16"/>
  <c r="WGN97" i="16"/>
  <c r="WGO97" i="16"/>
  <c r="WGP97" i="16"/>
  <c r="WGQ97" i="16"/>
  <c r="WGR97" i="16"/>
  <c r="WGS97" i="16"/>
  <c r="WGT97" i="16"/>
  <c r="WGU97" i="16"/>
  <c r="WGV97" i="16"/>
  <c r="WGW97" i="16"/>
  <c r="WGX97" i="16"/>
  <c r="WGY97" i="16"/>
  <c r="WGZ97" i="16"/>
  <c r="WHA97" i="16"/>
  <c r="WHB97" i="16"/>
  <c r="WHC97" i="16"/>
  <c r="WHD97" i="16"/>
  <c r="WHE97" i="16"/>
  <c r="WHF97" i="16"/>
  <c r="WHG97" i="16"/>
  <c r="WHH97" i="16"/>
  <c r="WHI97" i="16"/>
  <c r="WHJ97" i="16"/>
  <c r="WHK97" i="16"/>
  <c r="WHL97" i="16"/>
  <c r="WHM97" i="16"/>
  <c r="WHN97" i="16"/>
  <c r="WHO97" i="16"/>
  <c r="WHP97" i="16"/>
  <c r="WHQ97" i="16"/>
  <c r="WHR97" i="16"/>
  <c r="WHS97" i="16"/>
  <c r="WHT97" i="16"/>
  <c r="WHU97" i="16"/>
  <c r="WHV97" i="16"/>
  <c r="WHW97" i="16"/>
  <c r="WHX97" i="16"/>
  <c r="WHY97" i="16"/>
  <c r="WHZ97" i="16"/>
  <c r="WIA97" i="16"/>
  <c r="WIB97" i="16"/>
  <c r="WIC97" i="16"/>
  <c r="WID97" i="16"/>
  <c r="WIE97" i="16"/>
  <c r="WIF97" i="16"/>
  <c r="WIG97" i="16"/>
  <c r="WIH97" i="16"/>
  <c r="WII97" i="16"/>
  <c r="WIJ97" i="16"/>
  <c r="WIK97" i="16"/>
  <c r="WIL97" i="16"/>
  <c r="WIM97" i="16"/>
  <c r="WIN97" i="16"/>
  <c r="WIO97" i="16"/>
  <c r="WIP97" i="16"/>
  <c r="WIQ97" i="16"/>
  <c r="WIR97" i="16"/>
  <c r="WIS97" i="16"/>
  <c r="WIT97" i="16"/>
  <c r="WIU97" i="16"/>
  <c r="WIV97" i="16"/>
  <c r="WIW97" i="16"/>
  <c r="WIX97" i="16"/>
  <c r="WIY97" i="16"/>
  <c r="WIZ97" i="16"/>
  <c r="WJA97" i="16"/>
  <c r="WJB97" i="16"/>
  <c r="WJC97" i="16"/>
  <c r="WJD97" i="16"/>
  <c r="WJE97" i="16"/>
  <c r="WJF97" i="16"/>
  <c r="WJG97" i="16"/>
  <c r="WJH97" i="16"/>
  <c r="WJI97" i="16"/>
  <c r="WJJ97" i="16"/>
  <c r="WJK97" i="16"/>
  <c r="WJL97" i="16"/>
  <c r="WJM97" i="16"/>
  <c r="WJN97" i="16"/>
  <c r="WJO97" i="16"/>
  <c r="WJP97" i="16"/>
  <c r="WJQ97" i="16"/>
  <c r="WJR97" i="16"/>
  <c r="WJS97" i="16"/>
  <c r="WJT97" i="16"/>
  <c r="WJU97" i="16"/>
  <c r="WJV97" i="16"/>
  <c r="WJW97" i="16"/>
  <c r="WJX97" i="16"/>
  <c r="WJY97" i="16"/>
  <c r="WJZ97" i="16"/>
  <c r="WKA97" i="16"/>
  <c r="WKB97" i="16"/>
  <c r="WKC97" i="16"/>
  <c r="WKD97" i="16"/>
  <c r="WKE97" i="16"/>
  <c r="WKF97" i="16"/>
  <c r="WKG97" i="16"/>
  <c r="WKH97" i="16"/>
  <c r="WKI97" i="16"/>
  <c r="WKJ97" i="16"/>
  <c r="WKK97" i="16"/>
  <c r="WKL97" i="16"/>
  <c r="WKM97" i="16"/>
  <c r="WKN97" i="16"/>
  <c r="WKO97" i="16"/>
  <c r="WKP97" i="16"/>
  <c r="WKQ97" i="16"/>
  <c r="WKR97" i="16"/>
  <c r="WKS97" i="16"/>
  <c r="WKT97" i="16"/>
  <c r="WKU97" i="16"/>
  <c r="WKV97" i="16"/>
  <c r="WKW97" i="16"/>
  <c r="WKX97" i="16"/>
  <c r="WKY97" i="16"/>
  <c r="WKZ97" i="16"/>
  <c r="WLA97" i="16"/>
  <c r="WLB97" i="16"/>
  <c r="WLC97" i="16"/>
  <c r="WLD97" i="16"/>
  <c r="WLE97" i="16"/>
  <c r="WLF97" i="16"/>
  <c r="WLG97" i="16"/>
  <c r="WLH97" i="16"/>
  <c r="WLI97" i="16"/>
  <c r="WLJ97" i="16"/>
  <c r="WLK97" i="16"/>
  <c r="WLL97" i="16"/>
  <c r="WLM97" i="16"/>
  <c r="WLN97" i="16"/>
  <c r="WLO97" i="16"/>
  <c r="WLP97" i="16"/>
  <c r="WLQ97" i="16"/>
  <c r="WLR97" i="16"/>
  <c r="WLS97" i="16"/>
  <c r="WLT97" i="16"/>
  <c r="WLU97" i="16"/>
  <c r="WLV97" i="16"/>
  <c r="WLW97" i="16"/>
  <c r="WLX97" i="16"/>
  <c r="WLY97" i="16"/>
  <c r="WLZ97" i="16"/>
  <c r="WMA97" i="16"/>
  <c r="WMB97" i="16"/>
  <c r="WMC97" i="16"/>
  <c r="WMD97" i="16"/>
  <c r="WME97" i="16"/>
  <c r="WMF97" i="16"/>
  <c r="WMG97" i="16"/>
  <c r="WMH97" i="16"/>
  <c r="WMI97" i="16"/>
  <c r="WMJ97" i="16"/>
  <c r="WMK97" i="16"/>
  <c r="WML97" i="16"/>
  <c r="WMM97" i="16"/>
  <c r="WMN97" i="16"/>
  <c r="WMO97" i="16"/>
  <c r="WMP97" i="16"/>
  <c r="WMQ97" i="16"/>
  <c r="WMR97" i="16"/>
  <c r="WMS97" i="16"/>
  <c r="WMT97" i="16"/>
  <c r="WMU97" i="16"/>
  <c r="WMV97" i="16"/>
  <c r="WMW97" i="16"/>
  <c r="WMX97" i="16"/>
  <c r="WMY97" i="16"/>
  <c r="WMZ97" i="16"/>
  <c r="WNA97" i="16"/>
  <c r="WNB97" i="16"/>
  <c r="WNC97" i="16"/>
  <c r="WND97" i="16"/>
  <c r="WNE97" i="16"/>
  <c r="WNF97" i="16"/>
  <c r="WNG97" i="16"/>
  <c r="WNH97" i="16"/>
  <c r="WNI97" i="16"/>
  <c r="WNJ97" i="16"/>
  <c r="WNK97" i="16"/>
  <c r="WNL97" i="16"/>
  <c r="WNM97" i="16"/>
  <c r="WNN97" i="16"/>
  <c r="WNO97" i="16"/>
  <c r="WNP97" i="16"/>
  <c r="WNQ97" i="16"/>
  <c r="WNR97" i="16"/>
  <c r="WNS97" i="16"/>
  <c r="WNT97" i="16"/>
  <c r="WNU97" i="16"/>
  <c r="WNV97" i="16"/>
  <c r="WNW97" i="16"/>
  <c r="WNX97" i="16"/>
  <c r="WNY97" i="16"/>
  <c r="WNZ97" i="16"/>
  <c r="WOA97" i="16"/>
  <c r="WOB97" i="16"/>
  <c r="WOC97" i="16"/>
  <c r="WOD97" i="16"/>
  <c r="WOE97" i="16"/>
  <c r="WOF97" i="16"/>
  <c r="WOG97" i="16"/>
  <c r="WOH97" i="16"/>
  <c r="WOI97" i="16"/>
  <c r="WOJ97" i="16"/>
  <c r="WOK97" i="16"/>
  <c r="WOL97" i="16"/>
  <c r="WOM97" i="16"/>
  <c r="WON97" i="16"/>
  <c r="WOO97" i="16"/>
  <c r="WOP97" i="16"/>
  <c r="WOQ97" i="16"/>
  <c r="WOR97" i="16"/>
  <c r="WOS97" i="16"/>
  <c r="WOT97" i="16"/>
  <c r="WOU97" i="16"/>
  <c r="WOV97" i="16"/>
  <c r="WOW97" i="16"/>
  <c r="WOX97" i="16"/>
  <c r="WOY97" i="16"/>
  <c r="WOZ97" i="16"/>
  <c r="WPA97" i="16"/>
  <c r="WPB97" i="16"/>
  <c r="WPC97" i="16"/>
  <c r="WPD97" i="16"/>
  <c r="WPE97" i="16"/>
  <c r="WPF97" i="16"/>
  <c r="WPG97" i="16"/>
  <c r="WPH97" i="16"/>
  <c r="WPI97" i="16"/>
  <c r="WPJ97" i="16"/>
  <c r="WPK97" i="16"/>
  <c r="WPL97" i="16"/>
  <c r="WPM97" i="16"/>
  <c r="WPN97" i="16"/>
  <c r="WPO97" i="16"/>
  <c r="WPP97" i="16"/>
  <c r="WPQ97" i="16"/>
  <c r="WPR97" i="16"/>
  <c r="WPS97" i="16"/>
  <c r="WPT97" i="16"/>
  <c r="WPU97" i="16"/>
  <c r="WPV97" i="16"/>
  <c r="WPW97" i="16"/>
  <c r="WPX97" i="16"/>
  <c r="WPY97" i="16"/>
  <c r="WPZ97" i="16"/>
  <c r="WQA97" i="16"/>
  <c r="WQB97" i="16"/>
  <c r="WQC97" i="16"/>
  <c r="WQD97" i="16"/>
  <c r="WQE97" i="16"/>
  <c r="WQF97" i="16"/>
  <c r="WQG97" i="16"/>
  <c r="WQH97" i="16"/>
  <c r="WQI97" i="16"/>
  <c r="WQJ97" i="16"/>
  <c r="WQK97" i="16"/>
  <c r="WQL97" i="16"/>
  <c r="WQM97" i="16"/>
  <c r="WQN97" i="16"/>
  <c r="WQO97" i="16"/>
  <c r="WQP97" i="16"/>
  <c r="WQQ97" i="16"/>
  <c r="WQR97" i="16"/>
  <c r="WQS97" i="16"/>
  <c r="WQT97" i="16"/>
  <c r="WQU97" i="16"/>
  <c r="WQV97" i="16"/>
  <c r="WQW97" i="16"/>
  <c r="WQX97" i="16"/>
  <c r="WQY97" i="16"/>
  <c r="WQZ97" i="16"/>
  <c r="WRA97" i="16"/>
  <c r="WRB97" i="16"/>
  <c r="WRC97" i="16"/>
  <c r="WRD97" i="16"/>
  <c r="WRE97" i="16"/>
  <c r="WRF97" i="16"/>
  <c r="WRG97" i="16"/>
  <c r="WRH97" i="16"/>
  <c r="WRI97" i="16"/>
  <c r="WRJ97" i="16"/>
  <c r="WRK97" i="16"/>
  <c r="WRL97" i="16"/>
  <c r="WRM97" i="16"/>
  <c r="WRN97" i="16"/>
  <c r="WRO97" i="16"/>
  <c r="WRP97" i="16"/>
  <c r="WRQ97" i="16"/>
  <c r="WRR97" i="16"/>
  <c r="WRS97" i="16"/>
  <c r="WRT97" i="16"/>
  <c r="WRU97" i="16"/>
  <c r="WRV97" i="16"/>
  <c r="WRW97" i="16"/>
  <c r="WRX97" i="16"/>
  <c r="WRY97" i="16"/>
  <c r="WRZ97" i="16"/>
  <c r="WSA97" i="16"/>
  <c r="WSB97" i="16"/>
  <c r="WSC97" i="16"/>
  <c r="WSD97" i="16"/>
  <c r="WSE97" i="16"/>
  <c r="WSF97" i="16"/>
  <c r="WSG97" i="16"/>
  <c r="WSH97" i="16"/>
  <c r="WSI97" i="16"/>
  <c r="WSJ97" i="16"/>
  <c r="WSK97" i="16"/>
  <c r="WSL97" i="16"/>
  <c r="WSM97" i="16"/>
  <c r="WSN97" i="16"/>
  <c r="WSO97" i="16"/>
  <c r="WSP97" i="16"/>
  <c r="WSQ97" i="16"/>
  <c r="WSR97" i="16"/>
  <c r="WSS97" i="16"/>
  <c r="WST97" i="16"/>
  <c r="WSU97" i="16"/>
  <c r="WSV97" i="16"/>
  <c r="WSW97" i="16"/>
  <c r="WSX97" i="16"/>
  <c r="WSY97" i="16"/>
  <c r="WSZ97" i="16"/>
  <c r="WTA97" i="16"/>
  <c r="WTB97" i="16"/>
  <c r="WTC97" i="16"/>
  <c r="WTD97" i="16"/>
  <c r="WTE97" i="16"/>
  <c r="WTF97" i="16"/>
  <c r="WTG97" i="16"/>
  <c r="WTH97" i="16"/>
  <c r="WTI97" i="16"/>
  <c r="WTJ97" i="16"/>
  <c r="WTK97" i="16"/>
  <c r="WTL97" i="16"/>
  <c r="WTM97" i="16"/>
  <c r="WTN97" i="16"/>
  <c r="WTO97" i="16"/>
  <c r="WTP97" i="16"/>
  <c r="WTQ97" i="16"/>
  <c r="WTR97" i="16"/>
  <c r="WTS97" i="16"/>
  <c r="WTT97" i="16"/>
  <c r="WTU97" i="16"/>
  <c r="WTV97" i="16"/>
  <c r="WTW97" i="16"/>
  <c r="WTX97" i="16"/>
  <c r="WTY97" i="16"/>
  <c r="WTZ97" i="16"/>
  <c r="WUA97" i="16"/>
  <c r="WUB97" i="16"/>
  <c r="WUC97" i="16"/>
  <c r="WUD97" i="16"/>
  <c r="WUE97" i="16"/>
  <c r="WUF97" i="16"/>
  <c r="WUG97" i="16"/>
  <c r="WUH97" i="16"/>
  <c r="WUI97" i="16"/>
  <c r="WUJ97" i="16"/>
  <c r="WUK97" i="16"/>
  <c r="WUL97" i="16"/>
  <c r="WUM97" i="16"/>
  <c r="WUN97" i="16"/>
  <c r="WUO97" i="16"/>
  <c r="WUP97" i="16"/>
  <c r="WUQ97" i="16"/>
  <c r="WUR97" i="16"/>
  <c r="WUS97" i="16"/>
  <c r="WUT97" i="16"/>
  <c r="WUU97" i="16"/>
  <c r="WUV97" i="16"/>
  <c r="WUW97" i="16"/>
  <c r="WUX97" i="16"/>
  <c r="WUY97" i="16"/>
  <c r="WUZ97" i="16"/>
  <c r="WVA97" i="16"/>
  <c r="WVB97" i="16"/>
  <c r="WVC97" i="16"/>
  <c r="WVD97" i="16"/>
  <c r="WVE97" i="16"/>
  <c r="WVF97" i="16"/>
  <c r="WVG97" i="16"/>
  <c r="WVH97" i="16"/>
  <c r="WVI97" i="16"/>
  <c r="WVJ97" i="16"/>
  <c r="WVK97" i="16"/>
  <c r="WVL97" i="16"/>
  <c r="WVM97" i="16"/>
  <c r="WVN97" i="16"/>
  <c r="WVO97" i="16"/>
  <c r="WVP97" i="16"/>
  <c r="WVQ97" i="16"/>
  <c r="WVR97" i="16"/>
  <c r="WVS97" i="16"/>
  <c r="WVT97" i="16"/>
  <c r="WVU97" i="16"/>
  <c r="WVV97" i="16"/>
  <c r="WVW97" i="16"/>
  <c r="WVX97" i="16"/>
  <c r="WVY97" i="16"/>
  <c r="WVZ97" i="16"/>
  <c r="WWA97" i="16"/>
  <c r="WWB97" i="16"/>
  <c r="WWC97" i="16"/>
  <c r="WWD97" i="16"/>
  <c r="WWE97" i="16"/>
  <c r="WWF97" i="16"/>
  <c r="WWG97" i="16"/>
  <c r="WWH97" i="16"/>
  <c r="WWI97" i="16"/>
  <c r="WWJ97" i="16"/>
  <c r="WWK97" i="16"/>
  <c r="WWL97" i="16"/>
  <c r="WWM97" i="16"/>
  <c r="WWN97" i="16"/>
  <c r="WWO97" i="16"/>
  <c r="WWP97" i="16"/>
  <c r="WWQ97" i="16"/>
  <c r="WWR97" i="16"/>
  <c r="WWS97" i="16"/>
  <c r="WWT97" i="16"/>
  <c r="WWU97" i="16"/>
  <c r="WWV97" i="16"/>
  <c r="WWW97" i="16"/>
  <c r="WWX97" i="16"/>
  <c r="WWY97" i="16"/>
  <c r="WWZ97" i="16"/>
  <c r="WXA97" i="16"/>
  <c r="WXB97" i="16"/>
  <c r="WXC97" i="16"/>
  <c r="WXD97" i="16"/>
  <c r="WXE97" i="16"/>
  <c r="WXF97" i="16"/>
  <c r="WXG97" i="16"/>
  <c r="WXH97" i="16"/>
  <c r="WXI97" i="16"/>
  <c r="WXJ97" i="16"/>
  <c r="WXK97" i="16"/>
  <c r="WXL97" i="16"/>
  <c r="WXM97" i="16"/>
  <c r="WXN97" i="16"/>
  <c r="WXO97" i="16"/>
  <c r="WXP97" i="16"/>
  <c r="WXQ97" i="16"/>
  <c r="WXR97" i="16"/>
  <c r="WXS97" i="16"/>
  <c r="WXT97" i="16"/>
  <c r="WXU97" i="16"/>
  <c r="WXV97" i="16"/>
  <c r="WXW97" i="16"/>
  <c r="WXX97" i="16"/>
  <c r="WXY97" i="16"/>
  <c r="WXZ97" i="16"/>
  <c r="WYA97" i="16"/>
  <c r="WYB97" i="16"/>
  <c r="WYC97" i="16"/>
  <c r="WYD97" i="16"/>
  <c r="WYE97" i="16"/>
  <c r="WYF97" i="16"/>
  <c r="WYG97" i="16"/>
  <c r="WYH97" i="16"/>
  <c r="WYI97" i="16"/>
  <c r="WYJ97" i="16"/>
  <c r="WYK97" i="16"/>
  <c r="WYL97" i="16"/>
  <c r="WYM97" i="16"/>
  <c r="WYN97" i="16"/>
  <c r="WYO97" i="16"/>
  <c r="WYP97" i="16"/>
  <c r="WYQ97" i="16"/>
  <c r="WYR97" i="16"/>
  <c r="WYS97" i="16"/>
  <c r="WYT97" i="16"/>
  <c r="WYU97" i="16"/>
  <c r="WYV97" i="16"/>
  <c r="WYW97" i="16"/>
  <c r="WYX97" i="16"/>
  <c r="WYY97" i="16"/>
  <c r="WYZ97" i="16"/>
  <c r="WZA97" i="16"/>
  <c r="WZB97" i="16"/>
  <c r="WZC97" i="16"/>
  <c r="WZD97" i="16"/>
  <c r="WZE97" i="16"/>
  <c r="WZF97" i="16"/>
  <c r="WZG97" i="16"/>
  <c r="WZH97" i="16"/>
  <c r="WZI97" i="16"/>
  <c r="WZJ97" i="16"/>
  <c r="WZK97" i="16"/>
  <c r="WZL97" i="16"/>
  <c r="WZM97" i="16"/>
  <c r="WZN97" i="16"/>
  <c r="WZO97" i="16"/>
  <c r="WZP97" i="16"/>
  <c r="WZQ97" i="16"/>
  <c r="WZR97" i="16"/>
  <c r="WZS97" i="16"/>
  <c r="WZT97" i="16"/>
  <c r="WZU97" i="16"/>
  <c r="WZV97" i="16"/>
  <c r="WZW97" i="16"/>
  <c r="WZX97" i="16"/>
  <c r="WZY97" i="16"/>
  <c r="WZZ97" i="16"/>
  <c r="XAA97" i="16"/>
  <c r="XAB97" i="16"/>
  <c r="XAC97" i="16"/>
  <c r="XAD97" i="16"/>
  <c r="XAE97" i="16"/>
  <c r="XAF97" i="16"/>
  <c r="XAG97" i="16"/>
  <c r="XAH97" i="16"/>
  <c r="XAI97" i="16"/>
  <c r="XAJ97" i="16"/>
  <c r="XAK97" i="16"/>
  <c r="XAL97" i="16"/>
  <c r="XAM97" i="16"/>
  <c r="XAN97" i="16"/>
  <c r="XAO97" i="16"/>
  <c r="XAP97" i="16"/>
  <c r="XAQ97" i="16"/>
  <c r="XAR97" i="16"/>
  <c r="XAS97" i="16"/>
  <c r="XAT97" i="16"/>
  <c r="XAU97" i="16"/>
  <c r="XAV97" i="16"/>
  <c r="XAW97" i="16"/>
  <c r="XAX97" i="16"/>
  <c r="XAY97" i="16"/>
  <c r="XAZ97" i="16"/>
  <c r="XBA97" i="16"/>
  <c r="XBB97" i="16"/>
  <c r="XBC97" i="16"/>
  <c r="XBD97" i="16"/>
  <c r="XBE97" i="16"/>
  <c r="XBF97" i="16"/>
  <c r="XBG97" i="16"/>
  <c r="XBH97" i="16"/>
  <c r="XBI97" i="16"/>
  <c r="XBJ97" i="16"/>
  <c r="XBK97" i="16"/>
  <c r="XBL97" i="16"/>
  <c r="XBM97" i="16"/>
  <c r="XBN97" i="16"/>
  <c r="XBO97" i="16"/>
  <c r="XBP97" i="16"/>
  <c r="XBQ97" i="16"/>
  <c r="XBR97" i="16"/>
  <c r="XBS97" i="16"/>
  <c r="XBT97" i="16"/>
  <c r="XBU97" i="16"/>
  <c r="XBV97" i="16"/>
  <c r="XBW97" i="16"/>
  <c r="XBX97" i="16"/>
  <c r="XBY97" i="16"/>
  <c r="XBZ97" i="16"/>
  <c r="XCA97" i="16"/>
  <c r="XCB97" i="16"/>
  <c r="XCC97" i="16"/>
  <c r="XCD97" i="16"/>
  <c r="XCE97" i="16"/>
  <c r="XCF97" i="16"/>
  <c r="XCG97" i="16"/>
  <c r="XCH97" i="16"/>
  <c r="XCI97" i="16"/>
  <c r="XCJ97" i="16"/>
  <c r="XCK97" i="16"/>
  <c r="XCL97" i="16"/>
  <c r="XCM97" i="16"/>
  <c r="XCN97" i="16"/>
  <c r="XCO97" i="16"/>
  <c r="XCP97" i="16"/>
  <c r="XCQ97" i="16"/>
  <c r="XCR97" i="16"/>
  <c r="XCS97" i="16"/>
  <c r="XCT97" i="16"/>
  <c r="XCU97" i="16"/>
  <c r="XCV97" i="16"/>
  <c r="XCW97" i="16"/>
  <c r="XCX97" i="16"/>
  <c r="XCY97" i="16"/>
  <c r="XCZ97" i="16"/>
  <c r="XDA97" i="16"/>
  <c r="XDB97" i="16"/>
  <c r="XDC97" i="16"/>
  <c r="XDD97" i="16"/>
  <c r="XDE97" i="16"/>
  <c r="XDF97" i="16"/>
  <c r="XDG97" i="16"/>
  <c r="XDH97" i="16"/>
  <c r="XDI97" i="16"/>
  <c r="XDJ97" i="16"/>
  <c r="XDK97" i="16"/>
  <c r="XDL97" i="16"/>
  <c r="XDM97" i="16"/>
  <c r="XDN97" i="16"/>
  <c r="XDO97" i="16"/>
  <c r="XDP97" i="16"/>
  <c r="XDQ97" i="16"/>
  <c r="XDR97" i="16"/>
  <c r="XDS97" i="16"/>
  <c r="XDT97" i="16"/>
  <c r="XDU97" i="16"/>
  <c r="XDV97" i="16"/>
  <c r="XDW97" i="16"/>
  <c r="XDX97" i="16"/>
  <c r="XDY97" i="16"/>
  <c r="XDZ97" i="16"/>
  <c r="XEA97" i="16"/>
  <c r="XEB97" i="16"/>
  <c r="XEC97" i="16"/>
  <c r="XED97" i="16"/>
  <c r="XEE97" i="16"/>
  <c r="XEF97" i="16"/>
  <c r="XEG97" i="16"/>
  <c r="XEH97" i="16"/>
  <c r="XEI97" i="16"/>
  <c r="XEJ97" i="16"/>
  <c r="XEK97" i="16"/>
  <c r="XEL97" i="16"/>
  <c r="XEM97" i="16"/>
  <c r="XEN97" i="16"/>
  <c r="XEO97" i="16"/>
  <c r="XEP97" i="16"/>
  <c r="XEQ97" i="16"/>
  <c r="XER97" i="16"/>
  <c r="XES97" i="16"/>
  <c r="XET97" i="16"/>
  <c r="XEU97" i="16"/>
  <c r="XEV97" i="16"/>
  <c r="XEW97" i="16"/>
  <c r="XEX97" i="16"/>
  <c r="XEY97" i="16"/>
  <c r="XEZ97" i="16"/>
  <c r="XFA97" i="16"/>
  <c r="XFB97" i="16"/>
  <c r="XFC97" i="16"/>
  <c r="XFD97" i="16"/>
  <c r="E71" i="29"/>
  <c r="E70" i="29"/>
  <c r="E68" i="29"/>
  <c r="E67" i="29"/>
  <c r="E65" i="29"/>
  <c r="E64" i="29"/>
  <c r="E62" i="29"/>
  <c r="E61" i="29"/>
  <c r="E59" i="29"/>
  <c r="E58" i="29"/>
  <c r="E56" i="29"/>
  <c r="E55" i="29"/>
  <c r="C53" i="29"/>
  <c r="D52" i="29"/>
  <c r="D51" i="29"/>
  <c r="E51" i="29" s="1"/>
  <c r="D50" i="29"/>
  <c r="E49" i="29"/>
  <c r="E48" i="29"/>
  <c r="C46" i="29"/>
  <c r="D45" i="29"/>
  <c r="D44" i="29"/>
  <c r="D43" i="29"/>
  <c r="E42" i="29"/>
  <c r="E41" i="29"/>
  <c r="E35" i="29"/>
  <c r="C39" i="29"/>
  <c r="D38" i="29"/>
  <c r="D37" i="29"/>
  <c r="D36" i="29"/>
  <c r="E34" i="29"/>
  <c r="E28" i="29"/>
  <c r="E25" i="29"/>
  <c r="E22" i="29"/>
  <c r="E19" i="29"/>
  <c r="C32" i="29"/>
  <c r="D31" i="29"/>
  <c r="E31" i="29" s="1"/>
  <c r="D30" i="29"/>
  <c r="D29" i="29"/>
  <c r="E29" i="29" s="1"/>
  <c r="E27" i="29"/>
  <c r="H90" i="21"/>
  <c r="E24" i="29"/>
  <c r="E21" i="29"/>
  <c r="E18" i="29"/>
  <c r="H33" i="21"/>
  <c r="H34" i="21"/>
  <c r="H45" i="21"/>
  <c r="H30" i="21" s="1"/>
  <c r="H63" i="21"/>
  <c r="H31" i="21" s="1"/>
  <c r="H73" i="21"/>
  <c r="H32" i="21" s="1"/>
  <c r="H78" i="21"/>
  <c r="H82" i="21"/>
  <c r="H88" i="21"/>
  <c r="H35" i="21" s="1"/>
  <c r="I87" i="21"/>
  <c r="I86" i="21"/>
  <c r="I85" i="21"/>
  <c r="I81" i="21"/>
  <c r="I77" i="21"/>
  <c r="I76" i="21"/>
  <c r="I72" i="21"/>
  <c r="I70" i="21"/>
  <c r="I69" i="21"/>
  <c r="I68" i="21"/>
  <c r="I62" i="21"/>
  <c r="I61" i="21"/>
  <c r="I58" i="21"/>
  <c r="I56" i="21"/>
  <c r="I55" i="21"/>
  <c r="I52" i="21"/>
  <c r="I51" i="21"/>
  <c r="I50" i="21"/>
  <c r="I44" i="21"/>
  <c r="H150" i="20"/>
  <c r="H147" i="20"/>
  <c r="H143" i="20"/>
  <c r="H138" i="20"/>
  <c r="H132" i="20"/>
  <c r="H126" i="20"/>
  <c r="H122" i="20"/>
  <c r="H118" i="20"/>
  <c r="H113" i="20"/>
  <c r="H109" i="20"/>
  <c r="H105" i="20"/>
  <c r="H99" i="20"/>
  <c r="H95" i="20"/>
  <c r="H81" i="20"/>
  <c r="H78" i="20"/>
  <c r="H74" i="20"/>
  <c r="H69" i="20"/>
  <c r="H64" i="20"/>
  <c r="H59" i="20"/>
  <c r="H54" i="20"/>
  <c r="H48" i="20"/>
  <c r="H44" i="20"/>
  <c r="H40" i="20"/>
  <c r="H35" i="20"/>
  <c r="G23" i="20"/>
  <c r="I23" i="20"/>
  <c r="G83" i="20"/>
  <c r="G152" i="20"/>
  <c r="G154" i="20" s="1"/>
  <c r="C788" i="23"/>
  <c r="D787" i="23"/>
  <c r="G787" i="23" s="1"/>
  <c r="D786" i="23"/>
  <c r="I786" i="23" s="1"/>
  <c r="D785" i="23"/>
  <c r="G785" i="23" s="1"/>
  <c r="I784" i="23"/>
  <c r="G784" i="23"/>
  <c r="E784" i="23"/>
  <c r="C781" i="23"/>
  <c r="E781" i="23" s="1"/>
  <c r="D780" i="23"/>
  <c r="G780" i="23" s="1"/>
  <c r="D779" i="23"/>
  <c r="G779" i="23" s="1"/>
  <c r="D778" i="23"/>
  <c r="I778" i="23" s="1"/>
  <c r="E783" i="23"/>
  <c r="I777" i="23"/>
  <c r="G777" i="23"/>
  <c r="E777" i="23"/>
  <c r="E776" i="23"/>
  <c r="E44" i="29" l="1"/>
  <c r="E50" i="29"/>
  <c r="E52" i="29"/>
  <c r="E43" i="29"/>
  <c r="E45" i="29"/>
  <c r="E36" i="29"/>
  <c r="E37" i="29"/>
  <c r="E38" i="29"/>
  <c r="E30" i="29"/>
  <c r="H36" i="21"/>
  <c r="G157" i="20"/>
  <c r="G25" i="20" s="1"/>
  <c r="G27" i="20" s="1"/>
  <c r="I780" i="23"/>
  <c r="E779" i="23"/>
  <c r="E780" i="23"/>
  <c r="I787" i="23"/>
  <c r="I785" i="23"/>
  <c r="E786" i="23"/>
  <c r="G786" i="23"/>
  <c r="E785" i="23"/>
  <c r="E787" i="23"/>
  <c r="I779" i="23"/>
  <c r="E778" i="23"/>
  <c r="G778" i="23"/>
  <c r="H1454" i="4"/>
  <c r="D2123" i="1"/>
  <c r="E2123" i="1" s="1"/>
  <c r="D2113" i="1"/>
  <c r="G2113" i="1" s="1"/>
  <c r="D2112" i="1"/>
  <c r="G2112" i="1" s="1"/>
  <c r="D2111" i="1"/>
  <c r="D2093" i="1"/>
  <c r="E2093" i="1" s="1"/>
  <c r="D2092" i="1"/>
  <c r="D2091" i="1"/>
  <c r="E2091" i="1" s="1"/>
  <c r="D2081" i="1"/>
  <c r="E2081" i="1" s="1"/>
  <c r="D2080" i="1"/>
  <c r="E2080" i="1" s="1"/>
  <c r="D2079" i="1"/>
  <c r="I2079" i="1" s="1"/>
  <c r="D2069" i="1"/>
  <c r="G2069" i="1" s="1"/>
  <c r="D2068" i="1"/>
  <c r="D2067" i="1"/>
  <c r="E2067" i="1" s="1"/>
  <c r="D2059" i="1"/>
  <c r="D2058" i="1"/>
  <c r="D2057" i="1"/>
  <c r="D2037" i="1"/>
  <c r="E2037" i="1" s="1"/>
  <c r="D2036" i="1"/>
  <c r="G2036" i="1" s="1"/>
  <c r="D2035" i="1"/>
  <c r="D2029" i="1"/>
  <c r="I2029" i="1" s="1"/>
  <c r="D2028" i="1"/>
  <c r="E2028" i="1" s="1"/>
  <c r="D2027" i="1"/>
  <c r="D2016" i="1"/>
  <c r="E2016" i="1" s="1"/>
  <c r="D2015" i="1"/>
  <c r="D2014" i="1"/>
  <c r="D1996" i="1"/>
  <c r="E1996" i="1" s="1"/>
  <c r="D1995" i="1"/>
  <c r="G1995" i="1" s="1"/>
  <c r="D1994" i="1"/>
  <c r="G1994" i="1" s="1"/>
  <c r="D1976" i="1"/>
  <c r="G1976" i="1" s="1"/>
  <c r="D1975" i="1"/>
  <c r="E1975" i="1" s="1"/>
  <c r="D1974" i="1"/>
  <c r="I1974" i="1" s="1"/>
  <c r="D1968" i="1"/>
  <c r="D1967" i="1"/>
  <c r="I1967" i="1" s="1"/>
  <c r="D1966" i="1"/>
  <c r="I1966" i="1" s="1"/>
  <c r="D1950" i="1"/>
  <c r="I1950" i="1" s="1"/>
  <c r="D1949" i="1"/>
  <c r="E1949" i="1" s="1"/>
  <c r="D1948" i="1"/>
  <c r="G1948" i="1" s="1"/>
  <c r="D1931" i="1"/>
  <c r="D1930" i="1"/>
  <c r="E1930" i="1" s="1"/>
  <c r="D1929" i="1"/>
  <c r="E1929" i="1" s="1"/>
  <c r="D1924" i="1"/>
  <c r="D1923" i="1"/>
  <c r="I1923" i="1" s="1"/>
  <c r="D1922" i="1"/>
  <c r="I1922" i="1" s="1"/>
  <c r="D1904" i="1"/>
  <c r="E1904" i="1" s="1"/>
  <c r="D1903" i="1"/>
  <c r="D1902" i="1"/>
  <c r="E1902" i="1" s="1"/>
  <c r="D1897" i="1"/>
  <c r="D1896" i="1"/>
  <c r="D1895" i="1"/>
  <c r="D1882" i="1"/>
  <c r="E1882" i="1" s="1"/>
  <c r="D1881" i="1"/>
  <c r="D1880" i="1"/>
  <c r="D1875" i="1"/>
  <c r="D1874" i="1"/>
  <c r="D1873" i="1"/>
  <c r="D1866" i="1"/>
  <c r="D1865" i="1"/>
  <c r="D1864" i="1"/>
  <c r="G1864" i="1" s="1"/>
  <c r="D1856" i="1"/>
  <c r="D1855" i="1"/>
  <c r="I1855" i="1" s="1"/>
  <c r="D1854" i="1"/>
  <c r="I1854" i="1" s="1"/>
  <c r="D1837" i="1"/>
  <c r="D1836" i="1"/>
  <c r="D1835" i="1"/>
  <c r="D1830" i="1"/>
  <c r="D1829" i="1"/>
  <c r="G1829" i="1" s="1"/>
  <c r="D1828" i="1"/>
  <c r="G1828" i="1" s="1"/>
  <c r="D1818" i="1"/>
  <c r="D1817" i="1"/>
  <c r="D1816" i="1"/>
  <c r="D1810" i="1"/>
  <c r="I1810" i="1" s="1"/>
  <c r="D1809" i="1"/>
  <c r="I1809" i="1" s="1"/>
  <c r="D1808" i="1"/>
  <c r="E1808" i="1" s="1"/>
  <c r="D1803" i="1"/>
  <c r="E1803" i="1" s="1"/>
  <c r="D1802" i="1"/>
  <c r="E1802" i="1" s="1"/>
  <c r="D1801" i="1"/>
  <c r="D1787" i="1"/>
  <c r="D1786" i="1"/>
  <c r="I1786" i="1" s="1"/>
  <c r="D1785" i="1"/>
  <c r="D1780" i="1"/>
  <c r="E1780" i="1" s="1"/>
  <c r="D1779" i="1"/>
  <c r="E1779" i="1" s="1"/>
  <c r="D1778" i="1"/>
  <c r="G1778" i="1" s="1"/>
  <c r="D1750" i="1"/>
  <c r="D1749" i="1"/>
  <c r="E1749" i="1" s="1"/>
  <c r="D1748" i="1"/>
  <c r="I1748" i="1" s="1"/>
  <c r="D1738" i="1"/>
  <c r="I1738" i="1" s="1"/>
  <c r="D1737" i="1"/>
  <c r="I1737" i="1" s="1"/>
  <c r="D1736" i="1"/>
  <c r="I1736" i="1" s="1"/>
  <c r="D1729" i="1"/>
  <c r="D1728" i="1"/>
  <c r="D1727" i="1"/>
  <c r="D1722" i="1"/>
  <c r="G1722" i="1" s="1"/>
  <c r="D1721" i="1"/>
  <c r="D1720" i="1"/>
  <c r="E1720" i="1" s="1"/>
  <c r="D1715" i="1"/>
  <c r="E1715" i="1" s="1"/>
  <c r="D1714" i="1"/>
  <c r="G1714" i="1" s="1"/>
  <c r="D1713" i="1"/>
  <c r="D1708" i="1"/>
  <c r="E1708" i="1" s="1"/>
  <c r="D1707" i="1"/>
  <c r="D1706" i="1"/>
  <c r="D1701" i="1"/>
  <c r="D1700" i="1"/>
  <c r="I1700" i="1" s="1"/>
  <c r="D1699" i="1"/>
  <c r="D1692" i="1"/>
  <c r="G1692" i="1" s="1"/>
  <c r="D1691" i="1"/>
  <c r="D1690" i="1"/>
  <c r="E1690" i="1" s="1"/>
  <c r="D1685" i="1"/>
  <c r="E1685" i="1" s="1"/>
  <c r="D1684" i="1"/>
  <c r="D1683" i="1"/>
  <c r="I1683" i="1" s="1"/>
  <c r="D1678" i="1"/>
  <c r="I1678" i="1" s="1"/>
  <c r="D1677" i="1"/>
  <c r="E1677" i="1" s="1"/>
  <c r="D1676" i="1"/>
  <c r="G1676" i="1" s="1"/>
  <c r="D1671" i="1"/>
  <c r="D1670" i="1"/>
  <c r="D1669" i="1"/>
  <c r="G1669" i="1" s="1"/>
  <c r="D1662" i="1"/>
  <c r="E1662" i="1" s="1"/>
  <c r="D1661" i="1"/>
  <c r="D1660" i="1"/>
  <c r="E1660" i="1" s="1"/>
  <c r="D1655" i="1"/>
  <c r="G1655" i="1" s="1"/>
  <c r="D1654" i="1"/>
  <c r="G1654" i="1" s="1"/>
  <c r="D1653" i="1"/>
  <c r="E1653" i="1" s="1"/>
  <c r="D1648" i="1"/>
  <c r="E1648" i="1" s="1"/>
  <c r="D1647" i="1"/>
  <c r="I1647" i="1" s="1"/>
  <c r="D1646" i="1"/>
  <c r="D1641" i="1"/>
  <c r="D1640" i="1"/>
  <c r="E1640" i="1" s="1"/>
  <c r="D1639" i="1"/>
  <c r="D1634" i="1"/>
  <c r="D1633" i="1"/>
  <c r="E1633" i="1" s="1"/>
  <c r="D1632" i="1"/>
  <c r="E1632" i="1" s="1"/>
  <c r="D1627" i="1"/>
  <c r="D1626" i="1"/>
  <c r="I1626" i="1" s="1"/>
  <c r="D1625" i="1"/>
  <c r="D1620" i="1"/>
  <c r="E1620" i="1" s="1"/>
  <c r="D1619" i="1"/>
  <c r="G1619" i="1" s="1"/>
  <c r="D1618" i="1"/>
  <c r="E1618" i="1" s="1"/>
  <c r="D1613" i="1"/>
  <c r="D1612" i="1"/>
  <c r="I1612" i="1" s="1"/>
  <c r="D1611" i="1"/>
  <c r="I1611" i="1" s="1"/>
  <c r="D1606" i="1"/>
  <c r="G1606" i="1" s="1"/>
  <c r="D1605" i="1"/>
  <c r="E1605" i="1" s="1"/>
  <c r="D1604" i="1"/>
  <c r="D1599" i="1"/>
  <c r="E1599" i="1" s="1"/>
  <c r="D1598" i="1"/>
  <c r="D1597" i="1"/>
  <c r="D1591" i="1"/>
  <c r="D1590" i="1"/>
  <c r="D1589" i="1"/>
  <c r="D1584" i="1"/>
  <c r="D1583" i="1"/>
  <c r="D1582" i="1"/>
  <c r="I1582" i="1" s="1"/>
  <c r="D1577" i="1"/>
  <c r="G1577" i="1" s="1"/>
  <c r="D1576" i="1"/>
  <c r="D1575" i="1"/>
  <c r="D1570" i="1"/>
  <c r="G1570" i="1" s="1"/>
  <c r="D1569" i="1"/>
  <c r="I1569" i="1" s="1"/>
  <c r="D1568" i="1"/>
  <c r="G1568" i="1" s="1"/>
  <c r="D1558" i="1"/>
  <c r="E1558" i="1" s="1"/>
  <c r="D1557" i="1"/>
  <c r="D1556" i="1"/>
  <c r="E1556" i="1" s="1"/>
  <c r="D1545" i="1"/>
  <c r="D1544" i="1"/>
  <c r="G1544" i="1" s="1"/>
  <c r="D1543" i="1"/>
  <c r="D1516" i="1"/>
  <c r="E1516" i="1" s="1"/>
  <c r="D1515" i="1"/>
  <c r="D1514" i="1"/>
  <c r="D1509" i="1"/>
  <c r="I1509" i="1" s="1"/>
  <c r="D1508" i="1"/>
  <c r="G1508" i="1" s="1"/>
  <c r="D1507" i="1"/>
  <c r="E1507" i="1" s="1"/>
  <c r="D1502" i="1"/>
  <c r="D1501" i="1"/>
  <c r="G1501" i="1" s="1"/>
  <c r="D1500" i="1"/>
  <c r="D1489" i="1"/>
  <c r="D1488" i="1"/>
  <c r="I1488" i="1" s="1"/>
  <c r="D1487" i="1"/>
  <c r="D1480" i="1"/>
  <c r="E1480" i="1" s="1"/>
  <c r="D1479" i="1"/>
  <c r="D1478" i="1"/>
  <c r="E1478" i="1" s="1"/>
  <c r="D1473" i="1"/>
  <c r="D1472" i="1"/>
  <c r="E1472" i="1" s="1"/>
  <c r="D1471" i="1"/>
  <c r="D1466" i="1"/>
  <c r="E1466" i="1" s="1"/>
  <c r="D1465" i="1"/>
  <c r="D1464" i="1"/>
  <c r="G1464" i="1" s="1"/>
  <c r="D1449" i="1"/>
  <c r="I1449" i="1" s="1"/>
  <c r="D1448" i="1"/>
  <c r="G1448" i="1" s="1"/>
  <c r="D1447" i="1"/>
  <c r="I1447" i="1" s="1"/>
  <c r="D1441" i="1"/>
  <c r="E1441" i="1" s="1"/>
  <c r="D1440" i="1"/>
  <c r="E1440" i="1" s="1"/>
  <c r="D1439" i="1"/>
  <c r="E1439" i="1" s="1"/>
  <c r="D1428" i="1"/>
  <c r="G1428" i="1" s="1"/>
  <c r="D1427" i="1"/>
  <c r="E1427" i="1" s="1"/>
  <c r="D1426" i="1"/>
  <c r="I1426" i="1" s="1"/>
  <c r="D1418" i="1"/>
  <c r="G1418" i="1" s="1"/>
  <c r="D1417" i="1"/>
  <c r="G1417" i="1" s="1"/>
  <c r="D1416" i="1"/>
  <c r="D1408" i="1"/>
  <c r="E1408" i="1" s="1"/>
  <c r="D1407" i="1"/>
  <c r="D1406" i="1"/>
  <c r="D1395" i="1"/>
  <c r="D1394" i="1"/>
  <c r="I1394" i="1" s="1"/>
  <c r="D1393" i="1"/>
  <c r="G1393" i="1" s="1"/>
  <c r="D1381" i="1"/>
  <c r="E1381" i="1" s="1"/>
  <c r="D1380" i="1"/>
  <c r="I1380" i="1" s="1"/>
  <c r="D1379" i="1"/>
  <c r="G1379" i="1" s="1"/>
  <c r="D1369" i="1"/>
  <c r="D1368" i="1"/>
  <c r="E1368" i="1" s="1"/>
  <c r="D1367" i="1"/>
  <c r="D1358" i="1"/>
  <c r="E1358" i="1" s="1"/>
  <c r="D1357" i="1"/>
  <c r="E1357" i="1" s="1"/>
  <c r="D1356" i="1"/>
  <c r="I1356" i="1" s="1"/>
  <c r="D1345" i="1"/>
  <c r="I1345" i="1" s="1"/>
  <c r="D1344" i="1"/>
  <c r="D1343" i="1"/>
  <c r="I1343" i="1" s="1"/>
  <c r="D1337" i="1"/>
  <c r="E1337" i="1" s="1"/>
  <c r="D1336" i="1"/>
  <c r="E1336" i="1" s="1"/>
  <c r="D1335" i="1"/>
  <c r="D1330" i="1"/>
  <c r="E1330" i="1" s="1"/>
  <c r="D1329" i="1"/>
  <c r="I1329" i="1" s="1"/>
  <c r="D1328" i="1"/>
  <c r="D1298" i="1"/>
  <c r="D1297" i="1"/>
  <c r="D1296" i="1"/>
  <c r="I1296" i="1" s="1"/>
  <c r="D1291" i="1"/>
  <c r="D1290" i="1"/>
  <c r="G1290" i="1" s="1"/>
  <c r="D1289" i="1"/>
  <c r="I1289" i="1" s="1"/>
  <c r="D1284" i="1"/>
  <c r="E1284" i="1" s="1"/>
  <c r="D1283" i="1"/>
  <c r="D1282" i="1"/>
  <c r="D1275" i="1"/>
  <c r="E1275" i="1" s="1"/>
  <c r="D1274" i="1"/>
  <c r="G1274" i="1" s="1"/>
  <c r="D1273" i="1"/>
  <c r="D1266" i="1"/>
  <c r="G1266" i="1" s="1"/>
  <c r="D1265" i="1"/>
  <c r="I1265" i="1" s="1"/>
  <c r="D1264" i="1"/>
  <c r="D1248" i="1"/>
  <c r="D1247" i="1"/>
  <c r="I1247" i="1" s="1"/>
  <c r="D1246" i="1"/>
  <c r="D1236" i="1"/>
  <c r="D1235" i="1"/>
  <c r="G1235" i="1" s="1"/>
  <c r="D1234" i="1"/>
  <c r="E1234" i="1" s="1"/>
  <c r="D1223" i="1"/>
  <c r="D1222" i="1"/>
  <c r="E1222" i="1" s="1"/>
  <c r="D1221" i="1"/>
  <c r="D1210" i="1"/>
  <c r="D1209" i="1"/>
  <c r="E1209" i="1" s="1"/>
  <c r="D1208" i="1"/>
  <c r="D1203" i="1"/>
  <c r="D1202" i="1"/>
  <c r="I1202" i="1" s="1"/>
  <c r="D1201" i="1"/>
  <c r="E1201" i="1" s="1"/>
  <c r="D1195" i="1"/>
  <c r="I1195" i="1" s="1"/>
  <c r="D1194" i="1"/>
  <c r="G1194" i="1" s="1"/>
  <c r="D1193" i="1"/>
  <c r="I1193" i="1" s="1"/>
  <c r="D1188" i="1"/>
  <c r="D1187" i="1"/>
  <c r="D1186" i="1"/>
  <c r="G1186" i="1" s="1"/>
  <c r="D1181" i="1"/>
  <c r="D1180" i="1"/>
  <c r="I1180" i="1" s="1"/>
  <c r="D1179" i="1"/>
  <c r="D1169" i="1"/>
  <c r="D1168" i="1"/>
  <c r="D1167" i="1"/>
  <c r="D1156" i="1"/>
  <c r="E1156" i="1"/>
  <c r="D1155" i="1"/>
  <c r="E1155" i="1" s="1"/>
  <c r="D1154" i="1"/>
  <c r="E1154" i="1" s="1"/>
  <c r="D1149" i="1"/>
  <c r="I1149" i="1" s="1"/>
  <c r="D1148" i="1"/>
  <c r="D1147" i="1"/>
  <c r="I1147" i="1" s="1"/>
  <c r="D1138" i="1"/>
  <c r="E1138" i="1" s="1"/>
  <c r="D1137" i="1"/>
  <c r="G1137" i="1" s="1"/>
  <c r="D1136" i="1"/>
  <c r="I1136" i="1" s="1"/>
  <c r="D1127" i="1"/>
  <c r="E1127" i="1" s="1"/>
  <c r="D1126" i="1"/>
  <c r="E1126" i="1" s="1"/>
  <c r="D1125" i="1"/>
  <c r="D1115" i="1"/>
  <c r="D1114" i="1"/>
  <c r="E1114" i="1" s="1"/>
  <c r="D1113" i="1"/>
  <c r="E1113" i="1" s="1"/>
  <c r="D1104" i="1"/>
  <c r="D1103" i="1"/>
  <c r="E1103" i="1" s="1"/>
  <c r="D1102" i="1"/>
  <c r="D1076" i="1"/>
  <c r="E1076" i="1" s="1"/>
  <c r="D1075" i="1"/>
  <c r="D1074" i="1"/>
  <c r="D1055" i="1"/>
  <c r="E1055" i="1" s="1"/>
  <c r="D1054" i="1"/>
  <c r="D1053" i="1"/>
  <c r="G1053" i="1" s="1"/>
  <c r="D1045" i="1"/>
  <c r="D1044" i="1"/>
  <c r="E1044" i="1" s="1"/>
  <c r="D1043" i="1"/>
  <c r="E1043" i="1" s="1"/>
  <c r="D1026" i="1"/>
  <c r="I1026" i="1" s="1"/>
  <c r="D1025" i="1"/>
  <c r="E1025" i="1" s="1"/>
  <c r="D1024" i="1"/>
  <c r="I1024" i="1" s="1"/>
  <c r="D1002" i="1"/>
  <c r="E1002" i="1" s="1"/>
  <c r="D1001" i="1"/>
  <c r="I1001" i="1" s="1"/>
  <c r="D1000" i="1"/>
  <c r="I1000" i="1" s="1"/>
  <c r="D976" i="1"/>
  <c r="D975" i="1"/>
  <c r="G975" i="1" s="1"/>
  <c r="D974" i="1"/>
  <c r="D945" i="1"/>
  <c r="E945" i="1" s="1"/>
  <c r="D944" i="1"/>
  <c r="G944" i="1" s="1"/>
  <c r="D943" i="1"/>
  <c r="D894" i="1"/>
  <c r="E894" i="1" s="1"/>
  <c r="D893" i="1"/>
  <c r="D892" i="1"/>
  <c r="D888" i="1"/>
  <c r="E888" i="1" s="1"/>
  <c r="D887" i="1"/>
  <c r="E887" i="1" s="1"/>
  <c r="D886" i="1"/>
  <c r="D881" i="1"/>
  <c r="E881" i="1" s="1"/>
  <c r="D880" i="1"/>
  <c r="E880" i="1" s="1"/>
  <c r="D879" i="1"/>
  <c r="I879" i="1" s="1"/>
  <c r="D863" i="1"/>
  <c r="G863" i="1" s="1"/>
  <c r="D862" i="1"/>
  <c r="D861" i="1"/>
  <c r="D856" i="1"/>
  <c r="I856" i="1" s="1"/>
  <c r="D855" i="1"/>
  <c r="D854" i="1"/>
  <c r="E854" i="1" s="1"/>
  <c r="D844" i="1"/>
  <c r="D843" i="1"/>
  <c r="E843" i="1" s="1"/>
  <c r="D842" i="1"/>
  <c r="G842" i="1" s="1"/>
  <c r="D834" i="1"/>
  <c r="E834" i="1" s="1"/>
  <c r="D833" i="1"/>
  <c r="E833" i="1" s="1"/>
  <c r="D832" i="1"/>
  <c r="D807" i="1"/>
  <c r="D806" i="1"/>
  <c r="G806" i="1" s="1"/>
  <c r="D805" i="1"/>
  <c r="D791" i="1"/>
  <c r="E791" i="1" s="1"/>
  <c r="D790" i="1"/>
  <c r="D789" i="1"/>
  <c r="E789" i="1" s="1"/>
  <c r="D779" i="1"/>
  <c r="D778" i="1"/>
  <c r="D777" i="1"/>
  <c r="G777" i="1" s="1"/>
  <c r="D769" i="1"/>
  <c r="I769" i="1" s="1"/>
  <c r="D768" i="1"/>
  <c r="E768" i="1" s="1"/>
  <c r="D767" i="1"/>
  <c r="I767" i="1" s="1"/>
  <c r="D762" i="1"/>
  <c r="D761" i="1"/>
  <c r="D760" i="1"/>
  <c r="E760" i="1" s="1"/>
  <c r="D751" i="1"/>
  <c r="G751" i="1" s="1"/>
  <c r="D750" i="1"/>
  <c r="D749" i="1"/>
  <c r="D728" i="1"/>
  <c r="E728" i="1" s="1"/>
  <c r="D727" i="1"/>
  <c r="E727" i="1" s="1"/>
  <c r="D726" i="1"/>
  <c r="E726" i="1" s="1"/>
  <c r="D716" i="1"/>
  <c r="E716" i="1" s="1"/>
  <c r="D715" i="1"/>
  <c r="G715" i="1" s="1"/>
  <c r="D714" i="1"/>
  <c r="D697" i="1"/>
  <c r="D696" i="1"/>
  <c r="D695" i="1"/>
  <c r="E695" i="1" s="1"/>
  <c r="D681" i="1"/>
  <c r="G681" i="1" s="1"/>
  <c r="D680" i="1"/>
  <c r="E680" i="1" s="1"/>
  <c r="D679" i="1"/>
  <c r="D663" i="1"/>
  <c r="I663" i="1" s="1"/>
  <c r="D662" i="1"/>
  <c r="D661" i="1"/>
  <c r="E661" i="1" s="1"/>
  <c r="D648" i="1"/>
  <c r="E648" i="1" s="1"/>
  <c r="D647" i="1"/>
  <c r="D646" i="1"/>
  <c r="I646" i="1" s="1"/>
  <c r="D633" i="1"/>
  <c r="G633" i="1" s="1"/>
  <c r="D632" i="1"/>
  <c r="D631" i="1"/>
  <c r="I631" i="1" s="1"/>
  <c r="D626" i="1"/>
  <c r="E626" i="1" s="1"/>
  <c r="D625" i="1"/>
  <c r="E625" i="1" s="1"/>
  <c r="D624" i="1"/>
  <c r="D616" i="1"/>
  <c r="D615" i="1"/>
  <c r="G615" i="1" s="1"/>
  <c r="D614" i="1"/>
  <c r="D604" i="1"/>
  <c r="D603" i="1"/>
  <c r="D602" i="1"/>
  <c r="G602" i="1" s="1"/>
  <c r="D596" i="1"/>
  <c r="E596" i="1" s="1"/>
  <c r="D595" i="1"/>
  <c r="D594" i="1"/>
  <c r="G594" i="1" s="1"/>
  <c r="D584" i="1"/>
  <c r="G584" i="1" s="1"/>
  <c r="D583" i="1"/>
  <c r="D582" i="1"/>
  <c r="G582" i="1" s="1"/>
  <c r="D569" i="1"/>
  <c r="D568" i="1"/>
  <c r="D567" i="1"/>
  <c r="E567" i="1" s="1"/>
  <c r="D562" i="1"/>
  <c r="E562" i="1" s="1"/>
  <c r="D561" i="1"/>
  <c r="I561" i="1" s="1"/>
  <c r="D560" i="1"/>
  <c r="D550" i="1"/>
  <c r="D549" i="1"/>
  <c r="D548" i="1"/>
  <c r="I548" i="1" s="1"/>
  <c r="D542" i="1"/>
  <c r="D541" i="1"/>
  <c r="G541" i="1" s="1"/>
  <c r="D540" i="1"/>
  <c r="E540" i="1" s="1"/>
  <c r="D535" i="1"/>
  <c r="D534" i="1"/>
  <c r="E534" i="1" s="1"/>
  <c r="D533" i="1"/>
  <c r="I533" i="1" s="1"/>
  <c r="D512" i="1"/>
  <c r="D511" i="1"/>
  <c r="D510" i="1"/>
  <c r="E510" i="1" s="1"/>
  <c r="D505" i="1"/>
  <c r="D504" i="1"/>
  <c r="G504" i="1" s="1"/>
  <c r="D503" i="1"/>
  <c r="E503" i="1" s="1"/>
  <c r="D498" i="1"/>
  <c r="G498" i="1" s="1"/>
  <c r="D497" i="1"/>
  <c r="D496" i="1"/>
  <c r="D491" i="1"/>
  <c r="E491" i="1" s="1"/>
  <c r="D490" i="1"/>
  <c r="I490" i="1" s="1"/>
  <c r="D489" i="1"/>
  <c r="I489" i="1" s="1"/>
  <c r="D484" i="1"/>
  <c r="D483" i="1"/>
  <c r="D482" i="1"/>
  <c r="I482" i="1" s="1"/>
  <c r="D477" i="1"/>
  <c r="D476" i="1"/>
  <c r="I476" i="1" s="1"/>
  <c r="D475" i="1"/>
  <c r="E475" i="1" s="1"/>
  <c r="D465" i="1"/>
  <c r="E465" i="1" s="1"/>
  <c r="D464" i="1"/>
  <c r="G464" i="1" s="1"/>
  <c r="D463" i="1"/>
  <c r="E463" i="1" s="1"/>
  <c r="D453" i="1"/>
  <c r="D452" i="1"/>
  <c r="G452" i="1" s="1"/>
  <c r="D451" i="1"/>
  <c r="D438" i="1"/>
  <c r="I438" i="1" s="1"/>
  <c r="D437" i="1"/>
  <c r="D436" i="1"/>
  <c r="E436" i="1" s="1"/>
  <c r="D425" i="1"/>
  <c r="D424" i="1"/>
  <c r="G424" i="1" s="1"/>
  <c r="D423" i="1"/>
  <c r="I423" i="1" s="1"/>
  <c r="D412" i="1"/>
  <c r="E412" i="1" s="1"/>
  <c r="D411" i="1"/>
  <c r="D410" i="1"/>
  <c r="G410" i="1" s="1"/>
  <c r="D399" i="1"/>
  <c r="G399" i="1" s="1"/>
  <c r="D398" i="1"/>
  <c r="D397" i="1"/>
  <c r="E397" i="1" s="1"/>
  <c r="D389" i="1"/>
  <c r="E389" i="1" s="1"/>
  <c r="D388" i="1"/>
  <c r="G388" i="1" s="1"/>
  <c r="D387" i="1"/>
  <c r="E387" i="1" s="1"/>
  <c r="D379" i="1"/>
  <c r="I379" i="1" s="1"/>
  <c r="D378" i="1"/>
  <c r="E378" i="1" s="1"/>
  <c r="D377" i="1"/>
  <c r="I377" i="1" s="1"/>
  <c r="D368" i="1"/>
  <c r="D367" i="1"/>
  <c r="G367" i="1" s="1"/>
  <c r="D366" i="1"/>
  <c r="E366" i="1" s="1"/>
  <c r="D356" i="1"/>
  <c r="D355" i="1"/>
  <c r="G355" i="1" s="1"/>
  <c r="D354" i="1"/>
  <c r="I354" i="1" s="1"/>
  <c r="D341" i="1"/>
  <c r="D340" i="1"/>
  <c r="E340" i="1" s="1"/>
  <c r="D339" i="1"/>
  <c r="D321" i="1"/>
  <c r="G321" i="1" s="1"/>
  <c r="D320" i="1"/>
  <c r="E320" i="1" s="1"/>
  <c r="D319" i="1"/>
  <c r="E319" i="1" s="1"/>
  <c r="D304" i="1"/>
  <c r="G304" i="1" s="1"/>
  <c r="D303" i="1"/>
  <c r="I303" i="1" s="1"/>
  <c r="D302" i="1"/>
  <c r="G302" i="1" s="1"/>
  <c r="D293" i="1"/>
  <c r="D292" i="1"/>
  <c r="D291" i="1"/>
  <c r="E291" i="1" s="1"/>
  <c r="D280" i="1"/>
  <c r="E280" i="1" s="1"/>
  <c r="D279" i="1"/>
  <c r="D278" i="1"/>
  <c r="E278" i="1" s="1"/>
  <c r="D271" i="1"/>
  <c r="D270" i="1"/>
  <c r="G270" i="1" s="1"/>
  <c r="D269" i="1"/>
  <c r="D259" i="1"/>
  <c r="E259" i="1" s="1"/>
  <c r="D258" i="1"/>
  <c r="G258" i="1" s="1"/>
  <c r="D257" i="1"/>
  <c r="G257" i="1" s="1"/>
  <c r="D243" i="1"/>
  <c r="D242" i="1"/>
  <c r="G242" i="1" s="1"/>
  <c r="D241" i="1"/>
  <c r="E241" i="1" s="1"/>
  <c r="D231" i="1"/>
  <c r="G231" i="1" s="1"/>
  <c r="D230" i="1"/>
  <c r="I230" i="1" s="1"/>
  <c r="D229" i="1"/>
  <c r="G229" i="1" s="1"/>
  <c r="D218" i="1"/>
  <c r="G218" i="1" s="1"/>
  <c r="D217" i="1"/>
  <c r="E217" i="1" s="1"/>
  <c r="D216" i="1"/>
  <c r="G216" i="1" s="1"/>
  <c r="D206" i="1"/>
  <c r="G206" i="1" s="1"/>
  <c r="D205" i="1"/>
  <c r="E205" i="1" s="1"/>
  <c r="D204" i="1"/>
  <c r="D194" i="1"/>
  <c r="D193" i="1"/>
  <c r="D192" i="1"/>
  <c r="G192" i="1" s="1"/>
  <c r="D182" i="1"/>
  <c r="I182" i="1" s="1"/>
  <c r="D181" i="1"/>
  <c r="I181" i="1" s="1"/>
  <c r="D180" i="1"/>
  <c r="I180" i="1" s="1"/>
  <c r="D135" i="1"/>
  <c r="G135" i="1" s="1"/>
  <c r="D134" i="1"/>
  <c r="E134" i="1" s="1"/>
  <c r="D133" i="1"/>
  <c r="E133" i="1" s="1"/>
  <c r="D128" i="1"/>
  <c r="D127" i="1"/>
  <c r="E127" i="1" s="1"/>
  <c r="D126" i="1"/>
  <c r="G126" i="1" s="1"/>
  <c r="D120" i="1"/>
  <c r="G120" i="1" s="1"/>
  <c r="D119" i="1"/>
  <c r="E119" i="1" s="1"/>
  <c r="D118" i="1"/>
  <c r="E118" i="1" s="1"/>
  <c r="D113" i="1"/>
  <c r="G113" i="1" s="1"/>
  <c r="D112" i="1"/>
  <c r="D111" i="1"/>
  <c r="E111" i="1" s="1"/>
  <c r="D106" i="1"/>
  <c r="G106" i="1" s="1"/>
  <c r="D105" i="1"/>
  <c r="E105" i="1" s="1"/>
  <c r="D104" i="1"/>
  <c r="G104" i="1" s="1"/>
  <c r="D98" i="1"/>
  <c r="D97" i="1"/>
  <c r="D96" i="1"/>
  <c r="G96" i="1" s="1"/>
  <c r="D90" i="1"/>
  <c r="E90" i="1" s="1"/>
  <c r="D89" i="1"/>
  <c r="D88" i="1"/>
  <c r="D83" i="1"/>
  <c r="E83" i="1" s="1"/>
  <c r="D82" i="1"/>
  <c r="D81" i="1"/>
  <c r="I81" i="1" s="1"/>
  <c r="D76" i="1"/>
  <c r="D75" i="1"/>
  <c r="E75" i="1" s="1"/>
  <c r="D74" i="1"/>
  <c r="G74" i="1" s="1"/>
  <c r="D69" i="1"/>
  <c r="D68" i="1"/>
  <c r="I68" i="1" s="1"/>
  <c r="E67" i="1"/>
  <c r="D60" i="1"/>
  <c r="G60" i="1" s="1"/>
  <c r="D59" i="1"/>
  <c r="E59" i="1" s="1"/>
  <c r="D58" i="1"/>
  <c r="E58" i="1" s="1"/>
  <c r="D52" i="1"/>
  <c r="I52" i="1" s="1"/>
  <c r="D51" i="1"/>
  <c r="D50" i="1"/>
  <c r="D44" i="1"/>
  <c r="E44" i="1" s="1"/>
  <c r="D43" i="1"/>
  <c r="E43" i="1" s="1"/>
  <c r="D42" i="1"/>
  <c r="D429" i="27"/>
  <c r="D428" i="27"/>
  <c r="D427" i="27"/>
  <c r="D418" i="27"/>
  <c r="I418" i="27" s="1"/>
  <c r="D417" i="27"/>
  <c r="I417" i="27" s="1"/>
  <c r="D416" i="27"/>
  <c r="I416" i="27" s="1"/>
  <c r="D411" i="27"/>
  <c r="D410" i="27"/>
  <c r="D409" i="27"/>
  <c r="D401" i="27"/>
  <c r="D400" i="27"/>
  <c r="D399" i="27"/>
  <c r="D394" i="27"/>
  <c r="D393" i="27"/>
  <c r="E393" i="27" s="1"/>
  <c r="D392" i="27"/>
  <c r="D385" i="27"/>
  <c r="D384" i="27"/>
  <c r="D383" i="27"/>
  <c r="D370" i="27"/>
  <c r="D369" i="27"/>
  <c r="D368" i="27"/>
  <c r="D335" i="27"/>
  <c r="D334" i="27"/>
  <c r="D333" i="27"/>
  <c r="D319" i="27"/>
  <c r="D318" i="27"/>
  <c r="D317" i="27"/>
  <c r="D300" i="27"/>
  <c r="D299" i="27"/>
  <c r="D298" i="27"/>
  <c r="I298" i="27" s="1"/>
  <c r="D280" i="27"/>
  <c r="D279" i="27"/>
  <c r="D278" i="27"/>
  <c r="D267" i="27"/>
  <c r="D266" i="27"/>
  <c r="I266" i="27" s="1"/>
  <c r="D265" i="27"/>
  <c r="I265" i="27" s="1"/>
  <c r="D258" i="27"/>
  <c r="D257" i="27"/>
  <c r="E257" i="27" s="1"/>
  <c r="D256" i="27"/>
  <c r="D238" i="27"/>
  <c r="D237" i="27"/>
  <c r="D236" i="27"/>
  <c r="C209" i="27"/>
  <c r="D208" i="27"/>
  <c r="G208" i="27" s="1"/>
  <c r="D207" i="27"/>
  <c r="G207" i="27" s="1"/>
  <c r="D206" i="27"/>
  <c r="I206" i="27" s="1"/>
  <c r="D191" i="27"/>
  <c r="D190" i="27"/>
  <c r="D189" i="27"/>
  <c r="D172" i="27"/>
  <c r="D171" i="27"/>
  <c r="D170" i="27"/>
  <c r="D150" i="27"/>
  <c r="I150" i="27" s="1"/>
  <c r="D149" i="27"/>
  <c r="I149" i="27" s="1"/>
  <c r="D148" i="27"/>
  <c r="D137" i="27"/>
  <c r="D136" i="27"/>
  <c r="D135" i="27"/>
  <c r="D125" i="27"/>
  <c r="D124" i="27"/>
  <c r="D123" i="27"/>
  <c r="I123" i="27" s="1"/>
  <c r="D106" i="27"/>
  <c r="I106" i="27" s="1"/>
  <c r="D105" i="27"/>
  <c r="D104" i="27"/>
  <c r="D85" i="27"/>
  <c r="I85" i="27" s="1"/>
  <c r="D84" i="27"/>
  <c r="D83" i="27"/>
  <c r="E83" i="27" s="1"/>
  <c r="D78" i="27"/>
  <c r="D77" i="27"/>
  <c r="E77" i="27" s="1"/>
  <c r="D76" i="27"/>
  <c r="D69" i="27"/>
  <c r="D68" i="27"/>
  <c r="D67" i="27"/>
  <c r="D236" i="26"/>
  <c r="E236" i="26" s="1"/>
  <c r="D235" i="26"/>
  <c r="D230" i="26"/>
  <c r="D229" i="26"/>
  <c r="D224" i="26"/>
  <c r="D223" i="26"/>
  <c r="D217" i="26"/>
  <c r="D216" i="26"/>
  <c r="D203" i="26"/>
  <c r="D202" i="26"/>
  <c r="D182" i="26"/>
  <c r="I182" i="26" s="1"/>
  <c r="D181" i="26"/>
  <c r="E181" i="26" s="1"/>
  <c r="D176" i="26"/>
  <c r="D175" i="26"/>
  <c r="D167" i="26"/>
  <c r="D166" i="26"/>
  <c r="D158" i="26"/>
  <c r="D157" i="26"/>
  <c r="D133" i="26"/>
  <c r="E133" i="26" s="1"/>
  <c r="D132" i="26"/>
  <c r="E132" i="26" s="1"/>
  <c r="D122" i="26"/>
  <c r="E122" i="26" s="1"/>
  <c r="D121" i="26"/>
  <c r="D114" i="26"/>
  <c r="D113" i="26"/>
  <c r="D100" i="26"/>
  <c r="D99" i="26"/>
  <c r="D94" i="26"/>
  <c r="D93" i="26"/>
  <c r="G93" i="26" s="1"/>
  <c r="D87" i="26"/>
  <c r="E87" i="26" s="1"/>
  <c r="D86" i="26"/>
  <c r="G86" i="26" s="1"/>
  <c r="D77" i="26"/>
  <c r="D76" i="26"/>
  <c r="D70" i="26"/>
  <c r="D69" i="26"/>
  <c r="D63" i="26"/>
  <c r="D62" i="26"/>
  <c r="D773" i="23"/>
  <c r="E773" i="23" s="1"/>
  <c r="D772" i="23"/>
  <c r="E772" i="23" s="1"/>
  <c r="D771" i="23"/>
  <c r="E771" i="23" s="1"/>
  <c r="D766" i="23"/>
  <c r="G766" i="23" s="1"/>
  <c r="D765" i="23"/>
  <c r="E765" i="23" s="1"/>
  <c r="D764" i="23"/>
  <c r="I764" i="23" s="1"/>
  <c r="D750" i="23"/>
  <c r="G750" i="23" s="1"/>
  <c r="D749" i="23"/>
  <c r="E749" i="23" s="1"/>
  <c r="D748" i="23"/>
  <c r="E748" i="23" s="1"/>
  <c r="D731" i="23"/>
  <c r="E731" i="23" s="1"/>
  <c r="D730" i="23"/>
  <c r="I730" i="23" s="1"/>
  <c r="D729" i="23"/>
  <c r="E729" i="23" s="1"/>
  <c r="D717" i="23"/>
  <c r="G717" i="23" s="1"/>
  <c r="D716" i="23"/>
  <c r="E716" i="23" s="1"/>
  <c r="D715" i="23"/>
  <c r="I715" i="23" s="1"/>
  <c r="D696" i="23"/>
  <c r="E696" i="23" s="1"/>
  <c r="D695" i="23"/>
  <c r="E695" i="23" s="1"/>
  <c r="D694" i="23"/>
  <c r="I694" i="23" s="1"/>
  <c r="D681" i="23"/>
  <c r="I681" i="23" s="1"/>
  <c r="D680" i="23"/>
  <c r="G680" i="23" s="1"/>
  <c r="D679" i="23"/>
  <c r="G679" i="23" s="1"/>
  <c r="D667" i="23"/>
  <c r="E667" i="23" s="1"/>
  <c r="D666" i="23"/>
  <c r="G666" i="23" s="1"/>
  <c r="D665" i="23"/>
  <c r="E665" i="23" s="1"/>
  <c r="D644" i="23"/>
  <c r="E644" i="23" s="1"/>
  <c r="D643" i="23"/>
  <c r="E643" i="23" s="1"/>
  <c r="D642" i="23"/>
  <c r="E642" i="23" s="1"/>
  <c r="D626" i="23"/>
  <c r="E626" i="23" s="1"/>
  <c r="D625" i="23"/>
  <c r="E625" i="23" s="1"/>
  <c r="D624" i="23"/>
  <c r="G624" i="23" s="1"/>
  <c r="D619" i="23"/>
  <c r="I619" i="23" s="1"/>
  <c r="D618" i="23"/>
  <c r="I618" i="23" s="1"/>
  <c r="D617" i="23"/>
  <c r="E617" i="23" s="1"/>
  <c r="D605" i="23"/>
  <c r="I605" i="23" s="1"/>
  <c r="D604" i="23"/>
  <c r="E604" i="23" s="1"/>
  <c r="D603" i="23"/>
  <c r="E603" i="23" s="1"/>
  <c r="D598" i="23"/>
  <c r="E598" i="23" s="1"/>
  <c r="D597" i="23"/>
  <c r="E597" i="23" s="1"/>
  <c r="D596" i="23"/>
  <c r="I596" i="23" s="1"/>
  <c r="D584" i="23"/>
  <c r="E584" i="23" s="1"/>
  <c r="D583" i="23"/>
  <c r="D582" i="23"/>
  <c r="I582" i="23" s="1"/>
  <c r="D569" i="23"/>
  <c r="G569" i="23" s="1"/>
  <c r="D568" i="23"/>
  <c r="E568" i="23" s="1"/>
  <c r="D567" i="23"/>
  <c r="E567" i="23" s="1"/>
  <c r="D548" i="23"/>
  <c r="G548" i="23" s="1"/>
  <c r="D547" i="23"/>
  <c r="G547" i="23" s="1"/>
  <c r="D546" i="23"/>
  <c r="E546" i="23" s="1"/>
  <c r="D535" i="23"/>
  <c r="I535" i="23" s="1"/>
  <c r="D534" i="23"/>
  <c r="E534" i="23" s="1"/>
  <c r="D533" i="23"/>
  <c r="E533" i="23" s="1"/>
  <c r="D517" i="23"/>
  <c r="E517" i="23" s="1"/>
  <c r="D516" i="23"/>
  <c r="E516" i="23" s="1"/>
  <c r="D515" i="23"/>
  <c r="I515" i="23" s="1"/>
  <c r="D497" i="23"/>
  <c r="G497" i="23" s="1"/>
  <c r="D496" i="23"/>
  <c r="E496" i="23" s="1"/>
  <c r="D495" i="23"/>
  <c r="E495" i="23" s="1"/>
  <c r="D490" i="23"/>
  <c r="G490" i="23" s="1"/>
  <c r="D489" i="23"/>
  <c r="D488" i="23"/>
  <c r="I488" i="23" s="1"/>
  <c r="D477" i="23"/>
  <c r="E477" i="23" s="1"/>
  <c r="D476" i="23"/>
  <c r="E476" i="23" s="1"/>
  <c r="D475" i="23"/>
  <c r="E475" i="23" s="1"/>
  <c r="D464" i="23"/>
  <c r="E464" i="23" s="1"/>
  <c r="D463" i="23"/>
  <c r="D462" i="23"/>
  <c r="E462" i="23" s="1"/>
  <c r="D451" i="23"/>
  <c r="E451" i="23" s="1"/>
  <c r="D450" i="23"/>
  <c r="E450" i="23" s="1"/>
  <c r="D449" i="23"/>
  <c r="I449" i="23" s="1"/>
  <c r="D432" i="23"/>
  <c r="E432" i="23" s="1"/>
  <c r="D431" i="23"/>
  <c r="G431" i="23" s="1"/>
  <c r="D430" i="23"/>
  <c r="E430" i="23" s="1"/>
  <c r="D423" i="23"/>
  <c r="D422" i="23"/>
  <c r="G422" i="23" s="1"/>
  <c r="D421" i="23"/>
  <c r="E421" i="23" s="1"/>
  <c r="D410" i="23"/>
  <c r="E410" i="23" s="1"/>
  <c r="D409" i="23"/>
  <c r="I409" i="23" s="1"/>
  <c r="D408" i="23"/>
  <c r="E408" i="23" s="1"/>
  <c r="D386" i="23"/>
  <c r="E386" i="23" s="1"/>
  <c r="D385" i="23"/>
  <c r="E385" i="23" s="1"/>
  <c r="D384" i="23"/>
  <c r="E384" i="23" s="1"/>
  <c r="D363" i="23"/>
  <c r="I363" i="23" s="1"/>
  <c r="D362" i="23"/>
  <c r="G362" i="23" s="1"/>
  <c r="D361" i="23"/>
  <c r="E361" i="23" s="1"/>
  <c r="D345" i="23"/>
  <c r="I345" i="23" s="1"/>
  <c r="D344" i="23"/>
  <c r="E344" i="23" s="1"/>
  <c r="D343" i="23"/>
  <c r="G343" i="23" s="1"/>
  <c r="D325" i="23"/>
  <c r="I325" i="23" s="1"/>
  <c r="D324" i="23"/>
  <c r="I324" i="23" s="1"/>
  <c r="D323" i="23"/>
  <c r="E323" i="23" s="1"/>
  <c r="D304" i="23"/>
  <c r="I304" i="23" s="1"/>
  <c r="D303" i="23"/>
  <c r="G303" i="23" s="1"/>
  <c r="D302" i="23"/>
  <c r="E302" i="23" s="1"/>
  <c r="D283" i="23"/>
  <c r="E283" i="23" s="1"/>
  <c r="D282" i="23"/>
  <c r="E282" i="23" s="1"/>
  <c r="D281" i="23"/>
  <c r="I281" i="23" s="1"/>
  <c r="D266" i="23"/>
  <c r="E266" i="23" s="1"/>
  <c r="D265" i="23"/>
  <c r="E265" i="23" s="1"/>
  <c r="D264" i="23"/>
  <c r="I264" i="23" s="1"/>
  <c r="D259" i="23"/>
  <c r="G259" i="23" s="1"/>
  <c r="D258" i="23"/>
  <c r="E258" i="23" s="1"/>
  <c r="D257" i="23"/>
  <c r="E257" i="23" s="1"/>
  <c r="D211" i="23"/>
  <c r="G211" i="23" s="1"/>
  <c r="D210" i="23"/>
  <c r="E210" i="23" s="1"/>
  <c r="D209" i="23"/>
  <c r="E209" i="23" s="1"/>
  <c r="D173" i="23"/>
  <c r="I173" i="23" s="1"/>
  <c r="D172" i="23"/>
  <c r="I172" i="23" s="1"/>
  <c r="D171" i="23"/>
  <c r="E171" i="23" s="1"/>
  <c r="D140" i="23"/>
  <c r="G140" i="23" s="1"/>
  <c r="D139" i="23"/>
  <c r="G139" i="23" s="1"/>
  <c r="D138" i="23"/>
  <c r="I138" i="23" s="1"/>
  <c r="D123" i="23"/>
  <c r="E123" i="23" s="1"/>
  <c r="D122" i="23"/>
  <c r="E122" i="23" s="1"/>
  <c r="D121" i="23"/>
  <c r="I121" i="23" s="1"/>
  <c r="D112" i="23"/>
  <c r="G112" i="23" s="1"/>
  <c r="D111" i="23"/>
  <c r="E111" i="23" s="1"/>
  <c r="D110" i="23"/>
  <c r="I110" i="23" s="1"/>
  <c r="D101" i="23"/>
  <c r="E101" i="23" s="1"/>
  <c r="D100" i="23"/>
  <c r="I100" i="23" s="1"/>
  <c r="D99" i="23"/>
  <c r="E99" i="23" s="1"/>
  <c r="D91" i="23"/>
  <c r="E91" i="23" s="1"/>
  <c r="D90" i="23"/>
  <c r="G90" i="23" s="1"/>
  <c r="D89" i="23"/>
  <c r="D79" i="23"/>
  <c r="E79" i="23" s="1"/>
  <c r="D78" i="23"/>
  <c r="E78" i="23" s="1"/>
  <c r="D77" i="23"/>
  <c r="E77" i="23" s="1"/>
  <c r="D72" i="23"/>
  <c r="E72" i="23" s="1"/>
  <c r="D71" i="23"/>
  <c r="G71" i="23" s="1"/>
  <c r="D70" i="23"/>
  <c r="G70" i="23" s="1"/>
  <c r="D63" i="23"/>
  <c r="I63" i="23" s="1"/>
  <c r="D62" i="23"/>
  <c r="I62" i="23" s="1"/>
  <c r="D61" i="23"/>
  <c r="G61" i="23" s="1"/>
  <c r="D56" i="23"/>
  <c r="E56" i="23" s="1"/>
  <c r="D55" i="23"/>
  <c r="E55" i="23" s="1"/>
  <c r="D54" i="23"/>
  <c r="I54" i="23" s="1"/>
  <c r="D46" i="23"/>
  <c r="I46" i="23" s="1"/>
  <c r="D45" i="23"/>
  <c r="E45" i="23" s="1"/>
  <c r="I44" i="23"/>
  <c r="D152" i="26"/>
  <c r="D151" i="26"/>
  <c r="E43" i="19"/>
  <c r="C30" i="16"/>
  <c r="E16" i="13"/>
  <c r="F46" i="13"/>
  <c r="H46" i="13"/>
  <c r="J46" i="13"/>
  <c r="F49" i="13"/>
  <c r="H49" i="13"/>
  <c r="J49" i="13"/>
  <c r="F51" i="13"/>
  <c r="H51" i="13"/>
  <c r="J51" i="13"/>
  <c r="J52" i="13"/>
  <c r="F53" i="13"/>
  <c r="H53" i="13"/>
  <c r="J53" i="13"/>
  <c r="F60" i="13"/>
  <c r="H60" i="13"/>
  <c r="J60" i="13"/>
  <c r="F84" i="12"/>
  <c r="H84" i="12"/>
  <c r="J84" i="12"/>
  <c r="F88" i="12"/>
  <c r="H88" i="12"/>
  <c r="J88" i="12"/>
  <c r="F91" i="12"/>
  <c r="H91" i="12"/>
  <c r="J91" i="12"/>
  <c r="F96" i="12"/>
  <c r="H96" i="12"/>
  <c r="J96" i="12"/>
  <c r="F101" i="12"/>
  <c r="H101" i="12"/>
  <c r="J101" i="12"/>
  <c r="F106" i="12"/>
  <c r="H106" i="12"/>
  <c r="J106" i="12"/>
  <c r="F111" i="12"/>
  <c r="H111" i="12"/>
  <c r="J111" i="12"/>
  <c r="F114" i="12"/>
  <c r="H114" i="12"/>
  <c r="J114" i="12"/>
  <c r="F121" i="12"/>
  <c r="H121" i="12"/>
  <c r="J121" i="12"/>
  <c r="F127" i="12"/>
  <c r="H127" i="12"/>
  <c r="J127" i="12"/>
  <c r="F133" i="12"/>
  <c r="H133" i="12"/>
  <c r="J133" i="12"/>
  <c r="F137" i="12"/>
  <c r="H137" i="12"/>
  <c r="J137" i="12"/>
  <c r="F139" i="12"/>
  <c r="H139" i="12"/>
  <c r="J139" i="12"/>
  <c r="F142" i="12"/>
  <c r="H142" i="12"/>
  <c r="J142" i="12"/>
  <c r="F144" i="12"/>
  <c r="H144" i="12"/>
  <c r="J144" i="12"/>
  <c r="F146" i="12"/>
  <c r="H146" i="12"/>
  <c r="J146" i="12"/>
  <c r="F228" i="12"/>
  <c r="H228" i="12"/>
  <c r="J228" i="12"/>
  <c r="F233" i="12"/>
  <c r="H233" i="12"/>
  <c r="J233" i="12"/>
  <c r="F237" i="12"/>
  <c r="H237" i="12"/>
  <c r="J237" i="12"/>
  <c r="F241" i="12"/>
  <c r="H241" i="12"/>
  <c r="J241" i="12"/>
  <c r="F245" i="12"/>
  <c r="H245" i="12"/>
  <c r="J245" i="12"/>
  <c r="F250" i="12"/>
  <c r="H250" i="12"/>
  <c r="J250" i="12"/>
  <c r="F253" i="12"/>
  <c r="H253" i="12"/>
  <c r="J253" i="12"/>
  <c r="F254" i="12"/>
  <c r="H254" i="12"/>
  <c r="J254" i="12"/>
  <c r="F257" i="12"/>
  <c r="H257" i="12"/>
  <c r="J257" i="12"/>
  <c r="F260" i="12"/>
  <c r="H260" i="12"/>
  <c r="J260" i="12"/>
  <c r="F261" i="12"/>
  <c r="H261" i="12"/>
  <c r="J261" i="12"/>
  <c r="F264" i="12"/>
  <c r="H264" i="12"/>
  <c r="J264" i="12"/>
  <c r="F265" i="12"/>
  <c r="H265" i="12"/>
  <c r="J265" i="12"/>
  <c r="F268" i="12"/>
  <c r="H268" i="12"/>
  <c r="J268" i="12"/>
  <c r="F271" i="12"/>
  <c r="H271" i="12"/>
  <c r="J271" i="12"/>
  <c r="F274" i="12"/>
  <c r="H274" i="12"/>
  <c r="J274" i="12"/>
  <c r="F277" i="12"/>
  <c r="H277" i="12"/>
  <c r="J277" i="12"/>
  <c r="F279" i="12"/>
  <c r="H279" i="12"/>
  <c r="J279" i="12"/>
  <c r="E23" i="11"/>
  <c r="E25" i="11"/>
  <c r="G25" i="11"/>
  <c r="G31" i="11" s="1"/>
  <c r="E54" i="10" s="1"/>
  <c r="I25" i="11"/>
  <c r="E28" i="11"/>
  <c r="G28" i="11"/>
  <c r="I28" i="11"/>
  <c r="E37" i="11"/>
  <c r="E41" i="11"/>
  <c r="G41" i="11"/>
  <c r="I41" i="11"/>
  <c r="E42" i="11"/>
  <c r="G42" i="11"/>
  <c r="I42" i="11"/>
  <c r="E45" i="11"/>
  <c r="G45" i="11"/>
  <c r="I45" i="11"/>
  <c r="E46" i="11"/>
  <c r="G46" i="11"/>
  <c r="I46" i="11"/>
  <c r="E49" i="11"/>
  <c r="G49" i="11"/>
  <c r="I49" i="11"/>
  <c r="E52" i="11"/>
  <c r="G52" i="11"/>
  <c r="I52" i="11"/>
  <c r="E55" i="11"/>
  <c r="G55" i="11"/>
  <c r="I55" i="11"/>
  <c r="E58" i="11"/>
  <c r="G58" i="11"/>
  <c r="I58" i="11"/>
  <c r="E61" i="11"/>
  <c r="G61" i="11"/>
  <c r="I61" i="11"/>
  <c r="E72" i="11"/>
  <c r="G72" i="11"/>
  <c r="I72" i="11"/>
  <c r="E73" i="11"/>
  <c r="E75" i="11"/>
  <c r="G75" i="11"/>
  <c r="I75" i="11"/>
  <c r="E78" i="11"/>
  <c r="G78" i="11"/>
  <c r="I78" i="11"/>
  <c r="E79" i="11"/>
  <c r="E81" i="11"/>
  <c r="G81" i="11"/>
  <c r="I81" i="11"/>
  <c r="E82" i="11"/>
  <c r="G82" i="11"/>
  <c r="I82" i="11"/>
  <c r="E83" i="11"/>
  <c r="G83" i="11"/>
  <c r="I83" i="11"/>
  <c r="E84" i="11"/>
  <c r="G84" i="11"/>
  <c r="I84" i="11"/>
  <c r="E87" i="11"/>
  <c r="G87" i="11"/>
  <c r="I87" i="11"/>
  <c r="E90" i="11"/>
  <c r="G90" i="11"/>
  <c r="I90" i="11"/>
  <c r="E91" i="11"/>
  <c r="E93" i="11"/>
  <c r="G93" i="11"/>
  <c r="I93" i="11"/>
  <c r="E96" i="11"/>
  <c r="G96" i="11"/>
  <c r="I96" i="11"/>
  <c r="E109" i="11"/>
  <c r="G109" i="11"/>
  <c r="I109" i="11"/>
  <c r="E110" i="11"/>
  <c r="E112" i="11"/>
  <c r="G112" i="11"/>
  <c r="I112" i="11"/>
  <c r="E113" i="11"/>
  <c r="E115" i="11"/>
  <c r="G115" i="11"/>
  <c r="I115" i="11"/>
  <c r="E116" i="11"/>
  <c r="E127" i="11"/>
  <c r="G127" i="11"/>
  <c r="I127" i="11"/>
  <c r="E130" i="11"/>
  <c r="G130" i="11"/>
  <c r="I130" i="11"/>
  <c r="E133" i="11"/>
  <c r="G133" i="11"/>
  <c r="I133" i="11"/>
  <c r="E134" i="11"/>
  <c r="G134" i="11"/>
  <c r="I134" i="11"/>
  <c r="E135" i="11"/>
  <c r="G135" i="11"/>
  <c r="I135" i="11"/>
  <c r="E138" i="11"/>
  <c r="G138" i="11"/>
  <c r="I138" i="11"/>
  <c r="E139" i="11"/>
  <c r="E150" i="11"/>
  <c r="E151" i="11"/>
  <c r="G151" i="11"/>
  <c r="G156" i="11" s="1"/>
  <c r="E64" i="10" s="1"/>
  <c r="I151" i="11"/>
  <c r="I156" i="11" s="1"/>
  <c r="F64" i="10" s="1"/>
  <c r="E153" i="11"/>
  <c r="E156" i="11" s="1"/>
  <c r="G64" i="10" s="1"/>
  <c r="E163" i="11"/>
  <c r="G163" i="11"/>
  <c r="I163" i="11"/>
  <c r="E164" i="11"/>
  <c r="E166" i="11"/>
  <c r="G166" i="11"/>
  <c r="I166" i="11"/>
  <c r="E167" i="11"/>
  <c r="E178" i="11"/>
  <c r="G178" i="11"/>
  <c r="I178" i="11"/>
  <c r="E179" i="11"/>
  <c r="E181" i="11"/>
  <c r="G181" i="11"/>
  <c r="G188" i="11" s="1"/>
  <c r="E68" i="10" s="1"/>
  <c r="I181" i="11"/>
  <c r="E182" i="11"/>
  <c r="E184" i="11"/>
  <c r="G184" i="11"/>
  <c r="I184" i="11"/>
  <c r="E194" i="11"/>
  <c r="G194" i="11"/>
  <c r="I194" i="11"/>
  <c r="E197" i="11"/>
  <c r="G197" i="11"/>
  <c r="I197" i="11"/>
  <c r="E198" i="11"/>
  <c r="E16" i="9"/>
  <c r="F49" i="9"/>
  <c r="H49" i="9"/>
  <c r="J49" i="9"/>
  <c r="F50" i="9"/>
  <c r="H50" i="9"/>
  <c r="J50" i="9"/>
  <c r="F54" i="9"/>
  <c r="H54" i="9"/>
  <c r="J54" i="9"/>
  <c r="F66" i="9"/>
  <c r="H66" i="9"/>
  <c r="J66" i="9"/>
  <c r="F67" i="9"/>
  <c r="H67" i="9"/>
  <c r="J67" i="9"/>
  <c r="F68" i="9"/>
  <c r="H68" i="9"/>
  <c r="J68" i="9"/>
  <c r="F71" i="9"/>
  <c r="H71" i="9"/>
  <c r="J71" i="9"/>
  <c r="F72" i="9"/>
  <c r="H72" i="9"/>
  <c r="J72" i="9"/>
  <c r="H73" i="9"/>
  <c r="J73" i="9"/>
  <c r="F74" i="9"/>
  <c r="H74" i="9"/>
  <c r="J74" i="9"/>
  <c r="F78" i="9"/>
  <c r="H78" i="9"/>
  <c r="J78" i="9"/>
  <c r="F79" i="9"/>
  <c r="H79" i="9"/>
  <c r="J79" i="9"/>
  <c r="F90" i="9"/>
  <c r="H90" i="9"/>
  <c r="J90" i="9"/>
  <c r="F100" i="9"/>
  <c r="H100" i="9"/>
  <c r="J100" i="9"/>
  <c r="F101" i="9"/>
  <c r="H101" i="9"/>
  <c r="J101" i="9"/>
  <c r="F130" i="8"/>
  <c r="F135" i="8" s="1"/>
  <c r="H130" i="8"/>
  <c r="J130" i="8"/>
  <c r="J135" i="8" s="1"/>
  <c r="J24" i="8" s="1"/>
  <c r="H135" i="8"/>
  <c r="H24" i="8" s="1"/>
  <c r="F187" i="8"/>
  <c r="F192" i="8" s="1"/>
  <c r="F26" i="8" s="1"/>
  <c r="H187" i="8"/>
  <c r="H192" i="8" s="1"/>
  <c r="H26" i="8" s="1"/>
  <c r="J187" i="8"/>
  <c r="J192" i="8" s="1"/>
  <c r="J26" i="8" s="1"/>
  <c r="F266" i="8"/>
  <c r="H266" i="8"/>
  <c r="J266" i="8"/>
  <c r="A268" i="8"/>
  <c r="A271" i="8" s="1"/>
  <c r="A275" i="8" s="1"/>
  <c r="A278" i="8" s="1"/>
  <c r="F269" i="8"/>
  <c r="H269" i="8"/>
  <c r="J269" i="8"/>
  <c r="F273" i="8"/>
  <c r="H273" i="8"/>
  <c r="J273" i="8"/>
  <c r="F276" i="8"/>
  <c r="H276" i="8"/>
  <c r="J276" i="8"/>
  <c r="F279" i="8"/>
  <c r="H279" i="8"/>
  <c r="J279" i="8"/>
  <c r="F282" i="8"/>
  <c r="H282" i="8"/>
  <c r="J282" i="8"/>
  <c r="F285" i="8"/>
  <c r="H285" i="8"/>
  <c r="J285" i="8"/>
  <c r="F293" i="8"/>
  <c r="H293" i="8"/>
  <c r="J293" i="8"/>
  <c r="F301" i="8"/>
  <c r="H301" i="8"/>
  <c r="J301" i="8"/>
  <c r="F304" i="8"/>
  <c r="H304" i="8"/>
  <c r="J304" i="8"/>
  <c r="F307" i="8"/>
  <c r="H307" i="8"/>
  <c r="J307" i="8"/>
  <c r="F310" i="8"/>
  <c r="H310" i="8"/>
  <c r="J310" i="8"/>
  <c r="F311" i="8"/>
  <c r="H311" i="8"/>
  <c r="J311" i="8"/>
  <c r="F312" i="8"/>
  <c r="H312" i="8"/>
  <c r="J312" i="8"/>
  <c r="D316" i="8"/>
  <c r="F316" i="8"/>
  <c r="H316" i="8"/>
  <c r="J316" i="8"/>
  <c r="D320" i="8"/>
  <c r="F320" i="8" s="1"/>
  <c r="H320" i="8"/>
  <c r="J320" i="8"/>
  <c r="D321" i="8"/>
  <c r="F321" i="8" s="1"/>
  <c r="H321" i="8"/>
  <c r="J321" i="8"/>
  <c r="F324" i="8"/>
  <c r="H324" i="8"/>
  <c r="J324" i="8"/>
  <c r="F325" i="8"/>
  <c r="H325" i="8"/>
  <c r="J325" i="8"/>
  <c r="F328" i="8"/>
  <c r="H328" i="8"/>
  <c r="J328" i="8"/>
  <c r="F329" i="8"/>
  <c r="H329" i="8"/>
  <c r="J329" i="8"/>
  <c r="F332" i="8"/>
  <c r="H332" i="8"/>
  <c r="J332" i="8"/>
  <c r="F333" i="8"/>
  <c r="H333" i="8"/>
  <c r="J333" i="8"/>
  <c r="F336" i="8"/>
  <c r="H336" i="8"/>
  <c r="J336" i="8"/>
  <c r="F337" i="8"/>
  <c r="H337" i="8"/>
  <c r="J337" i="8"/>
  <c r="F340" i="8"/>
  <c r="H340" i="8"/>
  <c r="J340" i="8"/>
  <c r="F348" i="8"/>
  <c r="H348" i="8"/>
  <c r="J348" i="8"/>
  <c r="F352" i="8"/>
  <c r="H352" i="8"/>
  <c r="J352" i="8"/>
  <c r="F355" i="8"/>
  <c r="H355" i="8"/>
  <c r="J355" i="8"/>
  <c r="F358" i="8"/>
  <c r="H358" i="8"/>
  <c r="J358" i="8"/>
  <c r="F361" i="8"/>
  <c r="H361" i="8"/>
  <c r="J361" i="8"/>
  <c r="F364" i="8"/>
  <c r="H364" i="8"/>
  <c r="J364" i="8"/>
  <c r="F367" i="8"/>
  <c r="H367" i="8"/>
  <c r="J367" i="8"/>
  <c r="F370" i="8"/>
  <c r="H370" i="8"/>
  <c r="J370" i="8"/>
  <c r="F371" i="8"/>
  <c r="H371" i="8"/>
  <c r="J371" i="8"/>
  <c r="F372" i="8"/>
  <c r="H372" i="8"/>
  <c r="J372" i="8"/>
  <c r="F376" i="8"/>
  <c r="H376" i="8"/>
  <c r="J376" i="8"/>
  <c r="F379" i="8"/>
  <c r="H379" i="8"/>
  <c r="J379" i="8"/>
  <c r="F382" i="8"/>
  <c r="H382" i="8"/>
  <c r="J382" i="8"/>
  <c r="F385" i="8"/>
  <c r="H385" i="8"/>
  <c r="J385" i="8"/>
  <c r="D388" i="8"/>
  <c r="F388" i="8" s="1"/>
  <c r="H388" i="8"/>
  <c r="J388" i="8"/>
  <c r="F391" i="8"/>
  <c r="H391" i="8"/>
  <c r="J391" i="8"/>
  <c r="F394" i="8"/>
  <c r="H394" i="8"/>
  <c r="J394" i="8"/>
  <c r="F398" i="8"/>
  <c r="H398" i="8"/>
  <c r="J398" i="8"/>
  <c r="F399" i="8"/>
  <c r="H399" i="8"/>
  <c r="J399" i="8"/>
  <c r="F400" i="8"/>
  <c r="H400" i="8"/>
  <c r="J400" i="8"/>
  <c r="F403" i="8"/>
  <c r="H403" i="8"/>
  <c r="J403" i="8"/>
  <c r="F404" i="8"/>
  <c r="H404" i="8"/>
  <c r="J404" i="8"/>
  <c r="F407" i="8"/>
  <c r="H407" i="8"/>
  <c r="J407" i="8"/>
  <c r="F410" i="8"/>
  <c r="H410" i="8"/>
  <c r="J410" i="8"/>
  <c r="F413" i="8"/>
  <c r="H413" i="8"/>
  <c r="J413" i="8"/>
  <c r="F416" i="8"/>
  <c r="H416" i="8"/>
  <c r="J416" i="8"/>
  <c r="F432" i="8"/>
  <c r="H432" i="8"/>
  <c r="J432" i="8"/>
  <c r="F436" i="8"/>
  <c r="H436" i="8"/>
  <c r="J436" i="8"/>
  <c r="F439" i="8"/>
  <c r="H439" i="8"/>
  <c r="J439" i="8"/>
  <c r="F442" i="8"/>
  <c r="H442" i="8"/>
  <c r="J442" i="8"/>
  <c r="F448" i="8"/>
  <c r="H448" i="8"/>
  <c r="J448" i="8"/>
  <c r="F451" i="8"/>
  <c r="H451" i="8"/>
  <c r="J451" i="8"/>
  <c r="F454" i="8"/>
  <c r="H454" i="8"/>
  <c r="J454" i="8"/>
  <c r="E23" i="6"/>
  <c r="E25" i="6"/>
  <c r="G25" i="6"/>
  <c r="I25" i="6"/>
  <c r="E28" i="6"/>
  <c r="G28" i="6"/>
  <c r="I28" i="6"/>
  <c r="E38" i="6"/>
  <c r="E42" i="6"/>
  <c r="G42" i="6"/>
  <c r="I42" i="6"/>
  <c r="E43" i="6"/>
  <c r="G43" i="6"/>
  <c r="I43" i="6"/>
  <c r="E44" i="6"/>
  <c r="G44" i="6"/>
  <c r="I44" i="6"/>
  <c r="E47" i="6"/>
  <c r="G47" i="6"/>
  <c r="I47" i="6"/>
  <c r="E48" i="6"/>
  <c r="G48" i="6"/>
  <c r="I48" i="6"/>
  <c r="E49" i="6"/>
  <c r="G49" i="6"/>
  <c r="I49" i="6"/>
  <c r="E50" i="6"/>
  <c r="G50" i="6"/>
  <c r="I50" i="6"/>
  <c r="E51" i="6"/>
  <c r="G51" i="6"/>
  <c r="I51" i="6"/>
  <c r="E52" i="6"/>
  <c r="G52" i="6"/>
  <c r="I52" i="6"/>
  <c r="E53" i="6"/>
  <c r="G53" i="6"/>
  <c r="I53" i="6"/>
  <c r="E54" i="6"/>
  <c r="G54" i="6"/>
  <c r="I54" i="6"/>
  <c r="E55" i="6"/>
  <c r="G55" i="6"/>
  <c r="I55" i="6"/>
  <c r="E60" i="6"/>
  <c r="G60" i="6"/>
  <c r="I60" i="6"/>
  <c r="E63" i="6"/>
  <c r="G63" i="6"/>
  <c r="I63" i="6"/>
  <c r="E75" i="6"/>
  <c r="G75" i="6"/>
  <c r="I75" i="6"/>
  <c r="E76" i="6"/>
  <c r="E77" i="6"/>
  <c r="E79" i="6"/>
  <c r="G79" i="6"/>
  <c r="I79" i="6"/>
  <c r="E80" i="6"/>
  <c r="E91" i="6"/>
  <c r="G91" i="6"/>
  <c r="I91" i="6"/>
  <c r="E92" i="6"/>
  <c r="E93" i="6"/>
  <c r="E95" i="6"/>
  <c r="G95" i="6"/>
  <c r="I95" i="6"/>
  <c r="I100" i="6" s="1"/>
  <c r="F62" i="7" s="1"/>
  <c r="E96" i="6"/>
  <c r="E109" i="6"/>
  <c r="G109" i="6"/>
  <c r="I109" i="6"/>
  <c r="E110" i="6"/>
  <c r="G110" i="6"/>
  <c r="I110" i="6"/>
  <c r="E111" i="6"/>
  <c r="G111" i="6"/>
  <c r="I111" i="6"/>
  <c r="E112" i="6"/>
  <c r="G112" i="6"/>
  <c r="I112" i="6"/>
  <c r="E115" i="6"/>
  <c r="G115" i="6"/>
  <c r="I115" i="6"/>
  <c r="E116" i="6"/>
  <c r="G116" i="6"/>
  <c r="I116" i="6"/>
  <c r="E117" i="6"/>
  <c r="G117" i="6"/>
  <c r="I117" i="6"/>
  <c r="E118" i="6"/>
  <c r="G118" i="6"/>
  <c r="I118" i="6"/>
  <c r="E119" i="6"/>
  <c r="G119" i="6"/>
  <c r="I119" i="6"/>
  <c r="E120" i="6"/>
  <c r="G120" i="6"/>
  <c r="I120" i="6"/>
  <c r="E121" i="6"/>
  <c r="G121" i="6"/>
  <c r="I121" i="6"/>
  <c r="E122" i="6"/>
  <c r="G122" i="6"/>
  <c r="I122" i="6"/>
  <c r="E123" i="6"/>
  <c r="G123" i="6"/>
  <c r="I123" i="6"/>
  <c r="E124" i="6"/>
  <c r="G124" i="6"/>
  <c r="I124" i="6"/>
  <c r="E125" i="6"/>
  <c r="G125" i="6"/>
  <c r="I125" i="6"/>
  <c r="E126" i="6"/>
  <c r="G126" i="6"/>
  <c r="I126" i="6"/>
  <c r="E127" i="6"/>
  <c r="E128" i="6"/>
  <c r="E141" i="6"/>
  <c r="E143" i="6"/>
  <c r="G143" i="6"/>
  <c r="G155" i="6" s="1"/>
  <c r="E66" i="7" s="1"/>
  <c r="I143" i="6"/>
  <c r="E145" i="6"/>
  <c r="E147" i="6"/>
  <c r="G147" i="6"/>
  <c r="I147" i="6"/>
  <c r="E150" i="6"/>
  <c r="G150" i="6"/>
  <c r="I150" i="6"/>
  <c r="E152" i="6"/>
  <c r="E162" i="6"/>
  <c r="G162" i="6"/>
  <c r="I162" i="6"/>
  <c r="E165" i="6"/>
  <c r="G165" i="6"/>
  <c r="G170" i="6" s="1"/>
  <c r="E68" i="7" s="1"/>
  <c r="I165" i="6"/>
  <c r="E166" i="6"/>
  <c r="E177" i="6"/>
  <c r="G177" i="6"/>
  <c r="I177" i="6"/>
  <c r="E178" i="6"/>
  <c r="E179" i="6"/>
  <c r="E181" i="6"/>
  <c r="G181" i="6"/>
  <c r="I181" i="6"/>
  <c r="I186" i="6" s="1"/>
  <c r="F70" i="7" s="1"/>
  <c r="E182" i="6"/>
  <c r="E18" i="5"/>
  <c r="F62" i="5"/>
  <c r="H62" i="5"/>
  <c r="J62" i="5"/>
  <c r="F65" i="5"/>
  <c r="H65" i="5"/>
  <c r="J65" i="5"/>
  <c r="F68" i="5"/>
  <c r="H68" i="5"/>
  <c r="J68" i="5"/>
  <c r="F71" i="5"/>
  <c r="H71" i="5"/>
  <c r="J71" i="5"/>
  <c r="F74" i="5"/>
  <c r="H74" i="5"/>
  <c r="J74" i="5"/>
  <c r="F76" i="5"/>
  <c r="H76" i="5"/>
  <c r="J76" i="5"/>
  <c r="F78" i="5"/>
  <c r="H78" i="5"/>
  <c r="J78" i="5"/>
  <c r="F80" i="5"/>
  <c r="H80" i="5"/>
  <c r="J80" i="5"/>
  <c r="F84" i="5"/>
  <c r="H84" i="5"/>
  <c r="J84" i="5"/>
  <c r="F96" i="5"/>
  <c r="H96" i="5"/>
  <c r="J96" i="5"/>
  <c r="F97" i="5"/>
  <c r="H97" i="5"/>
  <c r="J97" i="5"/>
  <c r="F98" i="5"/>
  <c r="H98" i="5"/>
  <c r="J98" i="5"/>
  <c r="F99" i="5"/>
  <c r="H99" i="5"/>
  <c r="J99" i="5"/>
  <c r="F100" i="5"/>
  <c r="H100" i="5"/>
  <c r="J100" i="5"/>
  <c r="F101" i="5"/>
  <c r="H101" i="5"/>
  <c r="J101" i="5"/>
  <c r="F102" i="5"/>
  <c r="H102" i="5"/>
  <c r="J102" i="5"/>
  <c r="F103" i="5"/>
  <c r="H103" i="5"/>
  <c r="J103" i="5"/>
  <c r="F104" i="5"/>
  <c r="H104" i="5"/>
  <c r="J104" i="5"/>
  <c r="F105" i="5"/>
  <c r="H105" i="5"/>
  <c r="J105" i="5"/>
  <c r="F106" i="5"/>
  <c r="H106" i="5"/>
  <c r="J106" i="5"/>
  <c r="F107" i="5"/>
  <c r="H107" i="5"/>
  <c r="J107" i="5"/>
  <c r="F108" i="5"/>
  <c r="H108" i="5"/>
  <c r="J108" i="5"/>
  <c r="F110" i="5"/>
  <c r="H110" i="5"/>
  <c r="J110" i="5"/>
  <c r="F111" i="5"/>
  <c r="H111" i="5"/>
  <c r="J111" i="5"/>
  <c r="F112" i="5"/>
  <c r="H112" i="5"/>
  <c r="J112" i="5"/>
  <c r="F113" i="5"/>
  <c r="H113" i="5"/>
  <c r="J113" i="5"/>
  <c r="F114" i="5"/>
  <c r="H114" i="5"/>
  <c r="J114" i="5"/>
  <c r="H115" i="5"/>
  <c r="J115" i="5"/>
  <c r="F116" i="5"/>
  <c r="H116" i="5"/>
  <c r="J116" i="5"/>
  <c r="F117" i="5"/>
  <c r="H117" i="5"/>
  <c r="J117" i="5"/>
  <c r="F120" i="5"/>
  <c r="H120" i="5"/>
  <c r="J120" i="5"/>
  <c r="F121" i="5"/>
  <c r="H121" i="5"/>
  <c r="J121" i="5"/>
  <c r="F122" i="5"/>
  <c r="H122" i="5"/>
  <c r="J122" i="5"/>
  <c r="F123" i="5"/>
  <c r="H123" i="5"/>
  <c r="J123" i="5"/>
  <c r="F124" i="5"/>
  <c r="H124" i="5"/>
  <c r="J124" i="5"/>
  <c r="F125" i="5"/>
  <c r="H125" i="5"/>
  <c r="J125" i="5"/>
  <c r="F126" i="5"/>
  <c r="H126" i="5"/>
  <c r="J126" i="5"/>
  <c r="F127" i="5"/>
  <c r="H127" i="5"/>
  <c r="J127" i="5"/>
  <c r="F128" i="5"/>
  <c r="H128" i="5"/>
  <c r="J128" i="5"/>
  <c r="F129" i="5"/>
  <c r="H129" i="5"/>
  <c r="J129" i="5"/>
  <c r="F130" i="5"/>
  <c r="H130" i="5"/>
  <c r="J130" i="5"/>
  <c r="F131" i="5"/>
  <c r="H131" i="5"/>
  <c r="J131" i="5"/>
  <c r="F132" i="5"/>
  <c r="H132" i="5"/>
  <c r="J132" i="5"/>
  <c r="F133" i="5"/>
  <c r="H133" i="5"/>
  <c r="J133" i="5"/>
  <c r="F136" i="5"/>
  <c r="H136" i="5"/>
  <c r="J136" i="5"/>
  <c r="F137" i="5"/>
  <c r="H137" i="5"/>
  <c r="J137" i="5"/>
  <c r="F140" i="5"/>
  <c r="H140" i="5"/>
  <c r="J140" i="5"/>
  <c r="F141" i="5"/>
  <c r="H141" i="5"/>
  <c r="J141" i="5"/>
  <c r="F142" i="5"/>
  <c r="H142" i="5"/>
  <c r="J142" i="5"/>
  <c r="F145" i="5"/>
  <c r="H145" i="5"/>
  <c r="J145" i="5"/>
  <c r="F146" i="5"/>
  <c r="H146" i="5"/>
  <c r="J146" i="5"/>
  <c r="F147" i="5"/>
  <c r="H147" i="5"/>
  <c r="J147" i="5"/>
  <c r="F148" i="5"/>
  <c r="H148" i="5"/>
  <c r="J148" i="5"/>
  <c r="F149" i="5"/>
  <c r="H149" i="5"/>
  <c r="J149" i="5"/>
  <c r="F150" i="5"/>
  <c r="H150" i="5"/>
  <c r="J150" i="5"/>
  <c r="F151" i="5"/>
  <c r="H151" i="5"/>
  <c r="J151" i="5"/>
  <c r="F152" i="5"/>
  <c r="H152" i="5"/>
  <c r="J152" i="5"/>
  <c r="F153" i="5"/>
  <c r="H153" i="5"/>
  <c r="J153" i="5"/>
  <c r="F156" i="5"/>
  <c r="H156" i="5"/>
  <c r="J156" i="5"/>
  <c r="F157" i="5"/>
  <c r="H157" i="5"/>
  <c r="J157" i="5"/>
  <c r="F158" i="5"/>
  <c r="H158" i="5"/>
  <c r="J158" i="5"/>
  <c r="H159" i="5"/>
  <c r="J159" i="5"/>
  <c r="F160" i="5"/>
  <c r="H160" i="5"/>
  <c r="J160" i="5"/>
  <c r="F164" i="5"/>
  <c r="H164" i="5"/>
  <c r="J164" i="5"/>
  <c r="F165" i="5"/>
  <c r="H165" i="5"/>
  <c r="J165" i="5"/>
  <c r="F174" i="5"/>
  <c r="H174" i="5"/>
  <c r="J174" i="5"/>
  <c r="F184" i="5"/>
  <c r="H184" i="5"/>
  <c r="J184" i="5"/>
  <c r="F193" i="5"/>
  <c r="H193" i="5"/>
  <c r="J193" i="5"/>
  <c r="F203" i="5"/>
  <c r="H203" i="5"/>
  <c r="J203" i="5"/>
  <c r="F212" i="5"/>
  <c r="H212" i="5"/>
  <c r="J212" i="5"/>
  <c r="F222" i="5"/>
  <c r="H222" i="5"/>
  <c r="J222" i="5"/>
  <c r="F234" i="5"/>
  <c r="H234" i="5"/>
  <c r="J234" i="5"/>
  <c r="F241" i="5"/>
  <c r="H241" i="5"/>
  <c r="J241" i="5"/>
  <c r="F248" i="5"/>
  <c r="H248" i="5"/>
  <c r="J248" i="5"/>
  <c r="F252" i="5"/>
  <c r="H252" i="5"/>
  <c r="J252" i="5"/>
  <c r="F253" i="5"/>
  <c r="H253" i="5"/>
  <c r="J253" i="5"/>
  <c r="F288" i="5"/>
  <c r="H288" i="5"/>
  <c r="J288" i="5"/>
  <c r="F291" i="5"/>
  <c r="H291" i="5"/>
  <c r="J291" i="5"/>
  <c r="F293" i="5"/>
  <c r="H293" i="5"/>
  <c r="J293" i="5"/>
  <c r="F295" i="5"/>
  <c r="H295" i="5"/>
  <c r="J295" i="5"/>
  <c r="F297" i="5"/>
  <c r="H297" i="5"/>
  <c r="J297" i="5"/>
  <c r="F299" i="5"/>
  <c r="H299" i="5"/>
  <c r="J299" i="5"/>
  <c r="F301" i="5"/>
  <c r="H301" i="5"/>
  <c r="J301" i="5"/>
  <c r="F305" i="5"/>
  <c r="H305" i="5"/>
  <c r="J305" i="5"/>
  <c r="F318" i="5"/>
  <c r="H318" i="5"/>
  <c r="J318" i="5"/>
  <c r="F319" i="5"/>
  <c r="H319" i="5"/>
  <c r="J319" i="5"/>
  <c r="F320" i="5"/>
  <c r="H320" i="5"/>
  <c r="J320" i="5"/>
  <c r="F321" i="5"/>
  <c r="H321" i="5"/>
  <c r="J321" i="5"/>
  <c r="F322" i="5"/>
  <c r="H322" i="5"/>
  <c r="J322" i="5"/>
  <c r="F323" i="5"/>
  <c r="H323" i="5"/>
  <c r="J323" i="5"/>
  <c r="F324" i="5"/>
  <c r="H324" i="5"/>
  <c r="J324" i="5"/>
  <c r="F325" i="5"/>
  <c r="H325" i="5"/>
  <c r="J325" i="5"/>
  <c r="F326" i="5"/>
  <c r="H326" i="5"/>
  <c r="J326" i="5"/>
  <c r="F327" i="5"/>
  <c r="H327" i="5"/>
  <c r="J327" i="5"/>
  <c r="F328" i="5"/>
  <c r="H328" i="5"/>
  <c r="J328" i="5"/>
  <c r="F329" i="5"/>
  <c r="H329" i="5"/>
  <c r="J329" i="5"/>
  <c r="F330" i="5"/>
  <c r="H330" i="5"/>
  <c r="J330" i="5"/>
  <c r="F331" i="5"/>
  <c r="H331" i="5"/>
  <c r="J331" i="5"/>
  <c r="F332" i="5"/>
  <c r="H332" i="5"/>
  <c r="J332" i="5"/>
  <c r="F333" i="5"/>
  <c r="H333" i="5"/>
  <c r="J333" i="5"/>
  <c r="F334" i="5"/>
  <c r="H334" i="5"/>
  <c r="J334" i="5"/>
  <c r="F337" i="5"/>
  <c r="H337" i="5"/>
  <c r="J337" i="5"/>
  <c r="F338" i="5"/>
  <c r="H338" i="5"/>
  <c r="J338" i="5"/>
  <c r="F339" i="5"/>
  <c r="H339" i="5"/>
  <c r="J339" i="5"/>
  <c r="F340" i="5"/>
  <c r="H340" i="5"/>
  <c r="J340" i="5"/>
  <c r="F341" i="5"/>
  <c r="H341" i="5"/>
  <c r="J341" i="5"/>
  <c r="F342" i="5"/>
  <c r="H342" i="5"/>
  <c r="J342" i="5"/>
  <c r="F343" i="5"/>
  <c r="H343" i="5"/>
  <c r="J343" i="5"/>
  <c r="F344" i="5"/>
  <c r="H344" i="5"/>
  <c r="J344" i="5"/>
  <c r="F345" i="5"/>
  <c r="H345" i="5"/>
  <c r="J345" i="5"/>
  <c r="F347" i="5"/>
  <c r="H347" i="5"/>
  <c r="J347" i="5"/>
  <c r="F348" i="5"/>
  <c r="H348" i="5"/>
  <c r="J348" i="5"/>
  <c r="F349" i="5"/>
  <c r="H349" i="5"/>
  <c r="J349" i="5"/>
  <c r="F350" i="5"/>
  <c r="H350" i="5"/>
  <c r="J350" i="5"/>
  <c r="F351" i="5"/>
  <c r="H351" i="5"/>
  <c r="J351" i="5"/>
  <c r="F354" i="5"/>
  <c r="H354" i="5"/>
  <c r="J354" i="5"/>
  <c r="F355" i="5"/>
  <c r="H355" i="5"/>
  <c r="J355" i="5"/>
  <c r="F356" i="5"/>
  <c r="H356" i="5"/>
  <c r="J356" i="5"/>
  <c r="F359" i="5"/>
  <c r="H359" i="5"/>
  <c r="J359" i="5"/>
  <c r="F360" i="5"/>
  <c r="H360" i="5"/>
  <c r="J360" i="5"/>
  <c r="F361" i="5"/>
  <c r="H361" i="5"/>
  <c r="J361" i="5"/>
  <c r="F363" i="5"/>
  <c r="H363" i="5"/>
  <c r="J363" i="5"/>
  <c r="J364" i="5"/>
  <c r="F401" i="5"/>
  <c r="H401" i="5"/>
  <c r="J401" i="5"/>
  <c r="F404" i="5"/>
  <c r="H404" i="5"/>
  <c r="J404" i="5"/>
  <c r="F406" i="5"/>
  <c r="H406" i="5"/>
  <c r="J406" i="5"/>
  <c r="F408" i="5"/>
  <c r="H408" i="5"/>
  <c r="J408" i="5"/>
  <c r="F410" i="5"/>
  <c r="H410" i="5"/>
  <c r="J410" i="5"/>
  <c r="F415" i="5"/>
  <c r="H415" i="5"/>
  <c r="J415" i="5"/>
  <c r="F427" i="5"/>
  <c r="H427" i="5"/>
  <c r="J427" i="5"/>
  <c r="F428" i="5"/>
  <c r="H428" i="5"/>
  <c r="J428" i="5"/>
  <c r="F429" i="5"/>
  <c r="H429" i="5"/>
  <c r="J429" i="5"/>
  <c r="F430" i="5"/>
  <c r="H430" i="5"/>
  <c r="J430" i="5"/>
  <c r="F431" i="5"/>
  <c r="H431" i="5"/>
  <c r="J431" i="5"/>
  <c r="F432" i="5"/>
  <c r="H432" i="5"/>
  <c r="J432" i="5"/>
  <c r="F433" i="5"/>
  <c r="H433" i="5"/>
  <c r="J433" i="5"/>
  <c r="F434" i="5"/>
  <c r="H434" i="5"/>
  <c r="J434" i="5"/>
  <c r="F435" i="5"/>
  <c r="H435" i="5"/>
  <c r="J435" i="5"/>
  <c r="F436" i="5"/>
  <c r="H436" i="5"/>
  <c r="J436" i="5"/>
  <c r="F437" i="5"/>
  <c r="H437" i="5"/>
  <c r="J437" i="5"/>
  <c r="F438" i="5"/>
  <c r="H438" i="5"/>
  <c r="J438" i="5"/>
  <c r="F439" i="5"/>
  <c r="H439" i="5"/>
  <c r="J439" i="5"/>
  <c r="F441" i="5"/>
  <c r="H441" i="5"/>
  <c r="J441" i="5"/>
  <c r="F442" i="5"/>
  <c r="H442" i="5"/>
  <c r="J442" i="5"/>
  <c r="F443" i="5"/>
  <c r="H443" i="5"/>
  <c r="J443" i="5"/>
  <c r="F445" i="5"/>
  <c r="H445" i="5"/>
  <c r="J445" i="5"/>
  <c r="F446" i="5"/>
  <c r="H446" i="5"/>
  <c r="J446" i="5"/>
  <c r="F447" i="5"/>
  <c r="H447" i="5"/>
  <c r="J447" i="5"/>
  <c r="F448" i="5"/>
  <c r="H448" i="5"/>
  <c r="J448" i="5"/>
  <c r="F449" i="5"/>
  <c r="H449" i="5"/>
  <c r="J449" i="5"/>
  <c r="F450" i="5"/>
  <c r="H450" i="5"/>
  <c r="J450" i="5"/>
  <c r="F451" i="5"/>
  <c r="H451" i="5"/>
  <c r="J451" i="5"/>
  <c r="F452" i="5"/>
  <c r="H452" i="5"/>
  <c r="J452" i="5"/>
  <c r="F453" i="5"/>
  <c r="H453" i="5"/>
  <c r="J453" i="5"/>
  <c r="F455" i="5"/>
  <c r="H455" i="5"/>
  <c r="J455" i="5"/>
  <c r="F456" i="5"/>
  <c r="H456" i="5"/>
  <c r="J456" i="5"/>
  <c r="F457" i="5"/>
  <c r="H457" i="5"/>
  <c r="J457" i="5"/>
  <c r="F458" i="5"/>
  <c r="H458" i="5"/>
  <c r="J458" i="5"/>
  <c r="F459" i="5"/>
  <c r="H459" i="5"/>
  <c r="J459" i="5"/>
  <c r="H461" i="5"/>
  <c r="J461" i="5"/>
  <c r="F462" i="5"/>
  <c r="H462" i="5"/>
  <c r="J462" i="5"/>
  <c r="F463" i="5"/>
  <c r="H463" i="5"/>
  <c r="J463" i="5"/>
  <c r="F466" i="5"/>
  <c r="H466" i="5"/>
  <c r="J466" i="5"/>
  <c r="F467" i="5"/>
  <c r="H467" i="5"/>
  <c r="J467" i="5"/>
  <c r="F468" i="5"/>
  <c r="H468" i="5"/>
  <c r="J468" i="5"/>
  <c r="F470" i="5"/>
  <c r="H470" i="5"/>
  <c r="J470" i="5"/>
  <c r="F484" i="5"/>
  <c r="H484" i="5"/>
  <c r="J484" i="5"/>
  <c r="F494" i="5"/>
  <c r="H494" i="5"/>
  <c r="J494" i="5"/>
  <c r="F504" i="5"/>
  <c r="H504" i="5"/>
  <c r="J504" i="5"/>
  <c r="F516" i="5"/>
  <c r="H516" i="5"/>
  <c r="J516" i="5"/>
  <c r="F547" i="5"/>
  <c r="H547" i="5"/>
  <c r="J547" i="5"/>
  <c r="F550" i="5"/>
  <c r="H550" i="5"/>
  <c r="J550" i="5"/>
  <c r="F553" i="5"/>
  <c r="H553" i="5"/>
  <c r="J553" i="5"/>
  <c r="F556" i="5"/>
  <c r="H556" i="5"/>
  <c r="J556" i="5"/>
  <c r="F559" i="5"/>
  <c r="H559" i="5"/>
  <c r="J559" i="5"/>
  <c r="F562" i="5"/>
  <c r="H562" i="5"/>
  <c r="J562" i="5"/>
  <c r="F564" i="5"/>
  <c r="H564" i="5"/>
  <c r="J564" i="5"/>
  <c r="F568" i="5"/>
  <c r="H568" i="5"/>
  <c r="J568" i="5"/>
  <c r="F581" i="5"/>
  <c r="H581" i="5"/>
  <c r="J581" i="5"/>
  <c r="F582" i="5"/>
  <c r="H582" i="5"/>
  <c r="J582" i="5"/>
  <c r="F583" i="5"/>
  <c r="H583" i="5"/>
  <c r="J583" i="5"/>
  <c r="F584" i="5"/>
  <c r="H584" i="5"/>
  <c r="J584" i="5"/>
  <c r="F585" i="5"/>
  <c r="H585" i="5"/>
  <c r="J585" i="5"/>
  <c r="F586" i="5"/>
  <c r="H586" i="5"/>
  <c r="J586" i="5"/>
  <c r="F587" i="5"/>
  <c r="H587" i="5"/>
  <c r="J587" i="5"/>
  <c r="F588" i="5"/>
  <c r="H588" i="5"/>
  <c r="J588" i="5"/>
  <c r="F589" i="5"/>
  <c r="H589" i="5"/>
  <c r="J589" i="5"/>
  <c r="F590" i="5"/>
  <c r="H590" i="5"/>
  <c r="J590" i="5"/>
  <c r="F591" i="5"/>
  <c r="H591" i="5"/>
  <c r="J591" i="5"/>
  <c r="F592" i="5"/>
  <c r="H592" i="5"/>
  <c r="J592" i="5"/>
  <c r="F593" i="5"/>
  <c r="H593" i="5"/>
  <c r="J593" i="5"/>
  <c r="F595" i="5"/>
  <c r="H595" i="5"/>
  <c r="J595" i="5"/>
  <c r="F596" i="5"/>
  <c r="H596" i="5"/>
  <c r="J596" i="5"/>
  <c r="F597" i="5"/>
  <c r="H597" i="5"/>
  <c r="J597" i="5"/>
  <c r="F600" i="5"/>
  <c r="H600" i="5"/>
  <c r="J600" i="5"/>
  <c r="F601" i="5"/>
  <c r="H601" i="5"/>
  <c r="J601" i="5"/>
  <c r="F602" i="5"/>
  <c r="H602" i="5"/>
  <c r="J602" i="5"/>
  <c r="F603" i="5"/>
  <c r="H603" i="5"/>
  <c r="J603" i="5"/>
  <c r="F604" i="5"/>
  <c r="H604" i="5"/>
  <c r="J604" i="5"/>
  <c r="F605" i="5"/>
  <c r="H605" i="5"/>
  <c r="J605" i="5"/>
  <c r="F606" i="5"/>
  <c r="H606" i="5"/>
  <c r="J606" i="5"/>
  <c r="F607" i="5"/>
  <c r="H607" i="5"/>
  <c r="J607" i="5"/>
  <c r="F608" i="5"/>
  <c r="H608" i="5"/>
  <c r="J608" i="5"/>
  <c r="F610" i="5"/>
  <c r="H610" i="5"/>
  <c r="J610" i="5"/>
  <c r="F611" i="5"/>
  <c r="H611" i="5"/>
  <c r="J611" i="5"/>
  <c r="F612" i="5"/>
  <c r="H612" i="5"/>
  <c r="J612" i="5"/>
  <c r="F613" i="5"/>
  <c r="H613" i="5"/>
  <c r="J613" i="5"/>
  <c r="F614" i="5"/>
  <c r="H614" i="5"/>
  <c r="J614" i="5"/>
  <c r="F617" i="5"/>
  <c r="H617" i="5"/>
  <c r="J617" i="5"/>
  <c r="F618" i="5"/>
  <c r="H618" i="5"/>
  <c r="J618" i="5"/>
  <c r="F619" i="5"/>
  <c r="H619" i="5"/>
  <c r="J619" i="5"/>
  <c r="F622" i="5"/>
  <c r="H622" i="5"/>
  <c r="J622" i="5"/>
  <c r="F623" i="5"/>
  <c r="H623" i="5"/>
  <c r="J623" i="5"/>
  <c r="F624" i="5"/>
  <c r="H624" i="5"/>
  <c r="J624" i="5"/>
  <c r="F626" i="5"/>
  <c r="H626" i="5"/>
  <c r="J626" i="5"/>
  <c r="F73" i="4"/>
  <c r="H73" i="4"/>
  <c r="J73" i="4"/>
  <c r="F74" i="4"/>
  <c r="H74" i="4"/>
  <c r="J74" i="4"/>
  <c r="F75" i="4"/>
  <c r="H75" i="4"/>
  <c r="J75" i="4"/>
  <c r="F76" i="4"/>
  <c r="H76" i="4"/>
  <c r="J76" i="4"/>
  <c r="F77" i="4"/>
  <c r="H77" i="4"/>
  <c r="J77" i="4"/>
  <c r="F78" i="4"/>
  <c r="H78" i="4"/>
  <c r="J78" i="4"/>
  <c r="F79" i="4"/>
  <c r="H79" i="4"/>
  <c r="J79" i="4"/>
  <c r="F80" i="4"/>
  <c r="H80" i="4"/>
  <c r="J80" i="4"/>
  <c r="F81" i="4"/>
  <c r="H81" i="4"/>
  <c r="J81" i="4"/>
  <c r="A83" i="4"/>
  <c r="F85" i="4"/>
  <c r="H85" i="4"/>
  <c r="J85" i="4"/>
  <c r="F89" i="4"/>
  <c r="H89" i="4"/>
  <c r="J89" i="4"/>
  <c r="F93" i="4"/>
  <c r="H93" i="4"/>
  <c r="J93" i="4"/>
  <c r="F97" i="4"/>
  <c r="H97" i="4"/>
  <c r="J97" i="4"/>
  <c r="F101" i="4"/>
  <c r="H101" i="4"/>
  <c r="J101" i="4"/>
  <c r="F104" i="4"/>
  <c r="H104" i="4"/>
  <c r="J104" i="4"/>
  <c r="F105" i="4"/>
  <c r="H105" i="4"/>
  <c r="J105" i="4"/>
  <c r="F106" i="4"/>
  <c r="H106" i="4"/>
  <c r="J106" i="4"/>
  <c r="F107" i="4"/>
  <c r="H107" i="4"/>
  <c r="J107" i="4"/>
  <c r="F108" i="4"/>
  <c r="H108" i="4"/>
  <c r="J108" i="4"/>
  <c r="F109" i="4"/>
  <c r="H109" i="4"/>
  <c r="J109" i="4"/>
  <c r="F110" i="4"/>
  <c r="H110" i="4"/>
  <c r="J110" i="4"/>
  <c r="F113" i="4"/>
  <c r="H113" i="4"/>
  <c r="J113" i="4"/>
  <c r="F114" i="4"/>
  <c r="H114" i="4"/>
  <c r="J114" i="4"/>
  <c r="F115" i="4"/>
  <c r="H115" i="4"/>
  <c r="J115" i="4"/>
  <c r="F116" i="4"/>
  <c r="H116" i="4"/>
  <c r="J116" i="4"/>
  <c r="F117" i="4"/>
  <c r="H117" i="4"/>
  <c r="J117" i="4"/>
  <c r="F118" i="4"/>
  <c r="H118" i="4"/>
  <c r="J118" i="4"/>
  <c r="F119" i="4"/>
  <c r="H119" i="4"/>
  <c r="J119" i="4"/>
  <c r="F122" i="4"/>
  <c r="H122" i="4"/>
  <c r="J122" i="4"/>
  <c r="F126" i="4"/>
  <c r="H126" i="4"/>
  <c r="J126" i="4"/>
  <c r="F127" i="4"/>
  <c r="H127" i="4"/>
  <c r="J127" i="4"/>
  <c r="F133" i="4"/>
  <c r="H133" i="4"/>
  <c r="J133" i="4"/>
  <c r="F134" i="4"/>
  <c r="H134" i="4"/>
  <c r="J134" i="4"/>
  <c r="F137" i="4"/>
  <c r="H137" i="4"/>
  <c r="J137" i="4"/>
  <c r="F138" i="4"/>
  <c r="H138" i="4"/>
  <c r="J138" i="4"/>
  <c r="F141" i="4"/>
  <c r="H141" i="4"/>
  <c r="J141" i="4"/>
  <c r="F144" i="4"/>
  <c r="H144" i="4"/>
  <c r="J144" i="4"/>
  <c r="F147" i="4"/>
  <c r="H147" i="4"/>
  <c r="J147" i="4"/>
  <c r="F168" i="4"/>
  <c r="H168" i="4"/>
  <c r="J168" i="4"/>
  <c r="F169" i="4"/>
  <c r="H169" i="4"/>
  <c r="J169" i="4"/>
  <c r="F170" i="4"/>
  <c r="H170" i="4"/>
  <c r="J170" i="4"/>
  <c r="F174" i="4"/>
  <c r="H174" i="4"/>
  <c r="J174" i="4"/>
  <c r="F178" i="4"/>
  <c r="H178" i="4"/>
  <c r="J178" i="4"/>
  <c r="F182" i="4"/>
  <c r="H182" i="4"/>
  <c r="J182" i="4"/>
  <c r="F186" i="4"/>
  <c r="H186" i="4"/>
  <c r="J186" i="4"/>
  <c r="F190" i="4"/>
  <c r="H190" i="4"/>
  <c r="J190" i="4"/>
  <c r="F193" i="4"/>
  <c r="H193" i="4"/>
  <c r="J193" i="4"/>
  <c r="F194" i="4"/>
  <c r="H194" i="4"/>
  <c r="J194" i="4"/>
  <c r="F195" i="4"/>
  <c r="H195" i="4"/>
  <c r="J195" i="4"/>
  <c r="F196" i="4"/>
  <c r="H196" i="4"/>
  <c r="J196" i="4"/>
  <c r="F197" i="4"/>
  <c r="H197" i="4"/>
  <c r="J197" i="4"/>
  <c r="F200" i="4"/>
  <c r="H200" i="4"/>
  <c r="J200" i="4"/>
  <c r="F201" i="4"/>
  <c r="H201" i="4"/>
  <c r="J201" i="4"/>
  <c r="F202" i="4"/>
  <c r="H202" i="4"/>
  <c r="J202" i="4"/>
  <c r="F203" i="4"/>
  <c r="H203" i="4"/>
  <c r="J203" i="4"/>
  <c r="F204" i="4"/>
  <c r="H204" i="4"/>
  <c r="J204" i="4"/>
  <c r="F208" i="4"/>
  <c r="H208" i="4"/>
  <c r="J208" i="4"/>
  <c r="F212" i="4"/>
  <c r="H212" i="4"/>
  <c r="J212" i="4"/>
  <c r="F218" i="4"/>
  <c r="H218" i="4"/>
  <c r="J218" i="4"/>
  <c r="F221" i="4"/>
  <c r="H221" i="4"/>
  <c r="J221" i="4"/>
  <c r="F224" i="4"/>
  <c r="H224" i="4"/>
  <c r="J224" i="4"/>
  <c r="F227" i="4"/>
  <c r="H227" i="4"/>
  <c r="J227" i="4"/>
  <c r="F248" i="4"/>
  <c r="H248" i="4"/>
  <c r="J248" i="4"/>
  <c r="F249" i="4"/>
  <c r="H249" i="4"/>
  <c r="J249" i="4"/>
  <c r="F250" i="4"/>
  <c r="H250" i="4"/>
  <c r="J250" i="4"/>
  <c r="F251" i="4"/>
  <c r="H251" i="4"/>
  <c r="J251" i="4"/>
  <c r="F252" i="4"/>
  <c r="H252" i="4"/>
  <c r="J252" i="4"/>
  <c r="F253" i="4"/>
  <c r="H253" i="4"/>
  <c r="J253" i="4"/>
  <c r="F254" i="4"/>
  <c r="H254" i="4"/>
  <c r="J254" i="4"/>
  <c r="F258" i="4"/>
  <c r="H258" i="4"/>
  <c r="J258" i="4"/>
  <c r="F262" i="4"/>
  <c r="H262" i="4"/>
  <c r="J262" i="4"/>
  <c r="F266" i="4"/>
  <c r="H266" i="4"/>
  <c r="J266" i="4"/>
  <c r="F270" i="4"/>
  <c r="H270" i="4"/>
  <c r="J270" i="4"/>
  <c r="F274" i="4"/>
  <c r="H274" i="4"/>
  <c r="J274" i="4"/>
  <c r="F277" i="4"/>
  <c r="H277" i="4"/>
  <c r="J277" i="4"/>
  <c r="F278" i="4"/>
  <c r="H278" i="4"/>
  <c r="J278" i="4"/>
  <c r="F279" i="4"/>
  <c r="H279" i="4"/>
  <c r="J279" i="4"/>
  <c r="F280" i="4"/>
  <c r="H280" i="4"/>
  <c r="J280" i="4"/>
  <c r="F281" i="4"/>
  <c r="H281" i="4"/>
  <c r="J281" i="4"/>
  <c r="F282" i="4"/>
  <c r="H282" i="4"/>
  <c r="J282" i="4"/>
  <c r="F285" i="4"/>
  <c r="H285" i="4"/>
  <c r="J285" i="4"/>
  <c r="F286" i="4"/>
  <c r="H286" i="4"/>
  <c r="J286" i="4"/>
  <c r="F287" i="4"/>
  <c r="H287" i="4"/>
  <c r="J287" i="4"/>
  <c r="F288" i="4"/>
  <c r="H288" i="4"/>
  <c r="J288" i="4"/>
  <c r="F289" i="4"/>
  <c r="H289" i="4"/>
  <c r="J289" i="4"/>
  <c r="F290" i="4"/>
  <c r="H290" i="4"/>
  <c r="J290" i="4"/>
  <c r="F294" i="4"/>
  <c r="H294" i="4"/>
  <c r="J294" i="4"/>
  <c r="F295" i="4"/>
  <c r="H295" i="4"/>
  <c r="J295" i="4"/>
  <c r="F296" i="4"/>
  <c r="H296" i="4"/>
  <c r="J296" i="4"/>
  <c r="F302" i="4"/>
  <c r="H302" i="4"/>
  <c r="J302" i="4"/>
  <c r="F303" i="4"/>
  <c r="H303" i="4"/>
  <c r="J303" i="4"/>
  <c r="F304" i="4"/>
  <c r="H304" i="4"/>
  <c r="J304" i="4"/>
  <c r="F307" i="4"/>
  <c r="H307" i="4"/>
  <c r="J307" i="4"/>
  <c r="F308" i="4"/>
  <c r="H308" i="4"/>
  <c r="J308" i="4"/>
  <c r="F309" i="4"/>
  <c r="H309" i="4"/>
  <c r="J309" i="4"/>
  <c r="F312" i="4"/>
  <c r="H312" i="4"/>
  <c r="J312" i="4"/>
  <c r="F315" i="4"/>
  <c r="H315" i="4"/>
  <c r="J315" i="4"/>
  <c r="F318" i="4"/>
  <c r="H318" i="4"/>
  <c r="J318" i="4"/>
  <c r="F338" i="4"/>
  <c r="H338" i="4"/>
  <c r="J338" i="4"/>
  <c r="F339" i="4"/>
  <c r="H339" i="4"/>
  <c r="J339" i="4"/>
  <c r="F340" i="4"/>
  <c r="H340" i="4"/>
  <c r="J340" i="4"/>
  <c r="F341" i="4"/>
  <c r="H341" i="4"/>
  <c r="J341" i="4"/>
  <c r="F342" i="4"/>
  <c r="H342" i="4"/>
  <c r="J342" i="4"/>
  <c r="F343" i="4"/>
  <c r="H343" i="4"/>
  <c r="J343" i="4"/>
  <c r="F347" i="4"/>
  <c r="H347" i="4"/>
  <c r="J347" i="4"/>
  <c r="F351" i="4"/>
  <c r="H351" i="4"/>
  <c r="J351" i="4"/>
  <c r="F355" i="4"/>
  <c r="H355" i="4"/>
  <c r="J355" i="4"/>
  <c r="F359" i="4"/>
  <c r="H359" i="4"/>
  <c r="J359" i="4"/>
  <c r="F363" i="4"/>
  <c r="H363" i="4"/>
  <c r="J363" i="4"/>
  <c r="F366" i="4"/>
  <c r="H366" i="4"/>
  <c r="J366" i="4"/>
  <c r="F367" i="4"/>
  <c r="H367" i="4"/>
  <c r="J367" i="4"/>
  <c r="F368" i="4"/>
  <c r="H368" i="4"/>
  <c r="J368" i="4"/>
  <c r="F369" i="4"/>
  <c r="H369" i="4"/>
  <c r="J369" i="4"/>
  <c r="F372" i="4"/>
  <c r="H372" i="4"/>
  <c r="J372" i="4"/>
  <c r="F373" i="4"/>
  <c r="H373" i="4"/>
  <c r="J373" i="4"/>
  <c r="F374" i="4"/>
  <c r="H374" i="4"/>
  <c r="J374" i="4"/>
  <c r="F375" i="4"/>
  <c r="H375" i="4"/>
  <c r="J375" i="4"/>
  <c r="F379" i="4"/>
  <c r="H379" i="4"/>
  <c r="J379" i="4"/>
  <c r="F385" i="4"/>
  <c r="H385" i="4"/>
  <c r="J385" i="4"/>
  <c r="F388" i="4"/>
  <c r="H388" i="4"/>
  <c r="J388" i="4"/>
  <c r="F391" i="4"/>
  <c r="H391" i="4"/>
  <c r="J391" i="4"/>
  <c r="F394" i="4"/>
  <c r="H394" i="4"/>
  <c r="J394" i="4"/>
  <c r="F397" i="4"/>
  <c r="H397" i="4"/>
  <c r="J397" i="4"/>
  <c r="F422" i="4"/>
  <c r="H422" i="4"/>
  <c r="J422" i="4"/>
  <c r="F425" i="4"/>
  <c r="H425" i="4"/>
  <c r="J425" i="4"/>
  <c r="F428" i="4"/>
  <c r="H428" i="4"/>
  <c r="J428" i="4"/>
  <c r="F431" i="4"/>
  <c r="H431" i="4"/>
  <c r="J431" i="4"/>
  <c r="F432" i="4"/>
  <c r="H432" i="4"/>
  <c r="J432" i="4"/>
  <c r="F435" i="4"/>
  <c r="H435" i="4"/>
  <c r="J435" i="4"/>
  <c r="F436" i="4"/>
  <c r="H436" i="4"/>
  <c r="J436" i="4"/>
  <c r="F437" i="4"/>
  <c r="H437" i="4"/>
  <c r="J437" i="4"/>
  <c r="F440" i="4"/>
  <c r="H440" i="4"/>
  <c r="J440" i="4"/>
  <c r="F443" i="4"/>
  <c r="H443" i="4"/>
  <c r="J443" i="4"/>
  <c r="F446" i="4"/>
  <c r="H446" i="4"/>
  <c r="J446" i="4"/>
  <c r="F449" i="4"/>
  <c r="H449" i="4"/>
  <c r="J449" i="4"/>
  <c r="F452" i="4"/>
  <c r="H452" i="4"/>
  <c r="J452" i="4"/>
  <c r="F453" i="4"/>
  <c r="H453" i="4"/>
  <c r="J453" i="4"/>
  <c r="F456" i="4"/>
  <c r="H456" i="4"/>
  <c r="J456" i="4"/>
  <c r="F463" i="4"/>
  <c r="H463" i="4"/>
  <c r="J463" i="4"/>
  <c r="F466" i="4"/>
  <c r="H466" i="4"/>
  <c r="J466" i="4"/>
  <c r="F469" i="4"/>
  <c r="H469" i="4"/>
  <c r="J469" i="4"/>
  <c r="F472" i="4"/>
  <c r="H472" i="4"/>
  <c r="J472" i="4"/>
  <c r="F473" i="4"/>
  <c r="H473" i="4"/>
  <c r="J473" i="4"/>
  <c r="F476" i="4"/>
  <c r="H476" i="4"/>
  <c r="J476" i="4"/>
  <c r="F477" i="4"/>
  <c r="H477" i="4"/>
  <c r="J477" i="4"/>
  <c r="F480" i="4"/>
  <c r="H480" i="4"/>
  <c r="J480" i="4"/>
  <c r="F483" i="4"/>
  <c r="H483" i="4"/>
  <c r="J483" i="4"/>
  <c r="D486" i="4"/>
  <c r="F486" i="4" s="1"/>
  <c r="H486" i="4"/>
  <c r="J486" i="4"/>
  <c r="F489" i="4"/>
  <c r="H489" i="4"/>
  <c r="J489" i="4"/>
  <c r="F492" i="4"/>
  <c r="H492" i="4"/>
  <c r="J492" i="4"/>
  <c r="H495" i="4"/>
  <c r="J495" i="4"/>
  <c r="J497" i="4"/>
  <c r="F521" i="4"/>
  <c r="H521" i="4"/>
  <c r="J521" i="4"/>
  <c r="F524" i="4"/>
  <c r="H524" i="4"/>
  <c r="J524" i="4"/>
  <c r="F527" i="4"/>
  <c r="H527" i="4"/>
  <c r="J527" i="4"/>
  <c r="F530" i="4"/>
  <c r="H530" i="4"/>
  <c r="J530" i="4"/>
  <c r="D533" i="4"/>
  <c r="F533" i="4" s="1"/>
  <c r="H533" i="4"/>
  <c r="J533" i="4"/>
  <c r="F537" i="4"/>
  <c r="H537" i="4"/>
  <c r="J537" i="4"/>
  <c r="F540" i="4"/>
  <c r="H540" i="4"/>
  <c r="J540" i="4"/>
  <c r="F543" i="4"/>
  <c r="H543" i="4"/>
  <c r="J543" i="4"/>
  <c r="F546" i="4"/>
  <c r="H546" i="4"/>
  <c r="J546" i="4"/>
  <c r="F549" i="4"/>
  <c r="H549" i="4"/>
  <c r="J549" i="4"/>
  <c r="F552" i="4"/>
  <c r="H552" i="4"/>
  <c r="J552" i="4"/>
  <c r="J555" i="4"/>
  <c r="J557" i="4"/>
  <c r="F580" i="4"/>
  <c r="H580" i="4"/>
  <c r="J580" i="4"/>
  <c r="F583" i="4"/>
  <c r="H583" i="4"/>
  <c r="J583" i="4"/>
  <c r="F586" i="4"/>
  <c r="H586" i="4"/>
  <c r="J586" i="4"/>
  <c r="F589" i="4"/>
  <c r="H589" i="4"/>
  <c r="J589" i="4"/>
  <c r="F592" i="4"/>
  <c r="H592" i="4"/>
  <c r="J592" i="4"/>
  <c r="F595" i="4"/>
  <c r="H595" i="4"/>
  <c r="J595" i="4"/>
  <c r="F598" i="4"/>
  <c r="H598" i="4"/>
  <c r="J598" i="4"/>
  <c r="F601" i="4"/>
  <c r="H601" i="4"/>
  <c r="J601" i="4"/>
  <c r="F604" i="4"/>
  <c r="H604" i="4"/>
  <c r="J604" i="4"/>
  <c r="F607" i="4"/>
  <c r="H607" i="4"/>
  <c r="J607" i="4"/>
  <c r="J610" i="4"/>
  <c r="J612" i="4"/>
  <c r="F635" i="4"/>
  <c r="H635" i="4"/>
  <c r="J635" i="4"/>
  <c r="F638" i="4"/>
  <c r="H638" i="4"/>
  <c r="J638" i="4"/>
  <c r="F641" i="4"/>
  <c r="H641" i="4"/>
  <c r="J641" i="4"/>
  <c r="F644" i="4"/>
  <c r="H644" i="4"/>
  <c r="J644" i="4"/>
  <c r="F647" i="4"/>
  <c r="H647" i="4"/>
  <c r="J647" i="4"/>
  <c r="F651" i="4"/>
  <c r="H651" i="4"/>
  <c r="J651" i="4"/>
  <c r="F654" i="4"/>
  <c r="H654" i="4"/>
  <c r="J654" i="4"/>
  <c r="F657" i="4"/>
  <c r="H657" i="4"/>
  <c r="J657" i="4"/>
  <c r="F660" i="4"/>
  <c r="H660" i="4"/>
  <c r="J660" i="4"/>
  <c r="F663" i="4"/>
  <c r="H663" i="4"/>
  <c r="J663" i="4"/>
  <c r="F666" i="4"/>
  <c r="H666" i="4"/>
  <c r="J666" i="4"/>
  <c r="J669" i="4"/>
  <c r="J671" i="4"/>
  <c r="F691" i="4"/>
  <c r="H691" i="4"/>
  <c r="J691" i="4"/>
  <c r="F692" i="4"/>
  <c r="H692" i="4"/>
  <c r="J692" i="4"/>
  <c r="F697" i="4"/>
  <c r="H697" i="4"/>
  <c r="J697" i="4"/>
  <c r="F701" i="4"/>
  <c r="H701" i="4"/>
  <c r="J701" i="4"/>
  <c r="F702" i="4"/>
  <c r="H702" i="4"/>
  <c r="J702" i="4"/>
  <c r="F704" i="4"/>
  <c r="H704" i="4"/>
  <c r="J704" i="4"/>
  <c r="F707" i="4"/>
  <c r="H707" i="4"/>
  <c r="J707" i="4"/>
  <c r="F709" i="4"/>
  <c r="H709" i="4"/>
  <c r="J709" i="4"/>
  <c r="F711" i="4"/>
  <c r="H711" i="4"/>
  <c r="J711" i="4"/>
  <c r="F714" i="4"/>
  <c r="H714" i="4"/>
  <c r="J714" i="4"/>
  <c r="F719" i="4"/>
  <c r="H719" i="4"/>
  <c r="J719" i="4"/>
  <c r="F724" i="4"/>
  <c r="H724" i="4"/>
  <c r="J724" i="4"/>
  <c r="F728" i="4"/>
  <c r="H728" i="4"/>
  <c r="J728" i="4"/>
  <c r="F729" i="4"/>
  <c r="H729" i="4"/>
  <c r="J729" i="4"/>
  <c r="F731" i="4"/>
  <c r="H731" i="4"/>
  <c r="J731" i="4"/>
  <c r="F734" i="4"/>
  <c r="H734" i="4"/>
  <c r="J734" i="4"/>
  <c r="F736" i="4"/>
  <c r="H736" i="4"/>
  <c r="J736" i="4"/>
  <c r="F738" i="4"/>
  <c r="H738" i="4"/>
  <c r="J738" i="4"/>
  <c r="F740" i="4"/>
  <c r="H740" i="4"/>
  <c r="J740" i="4"/>
  <c r="J743" i="4"/>
  <c r="J745" i="4"/>
  <c r="F766" i="4"/>
  <c r="H766" i="4"/>
  <c r="J766" i="4"/>
  <c r="F771" i="4"/>
  <c r="H771" i="4"/>
  <c r="J771" i="4"/>
  <c r="F775" i="4"/>
  <c r="H775" i="4"/>
  <c r="J775" i="4"/>
  <c r="F776" i="4"/>
  <c r="H776" i="4"/>
  <c r="J776" i="4"/>
  <c r="F778" i="4"/>
  <c r="H778" i="4"/>
  <c r="J778" i="4"/>
  <c r="F781" i="4"/>
  <c r="H781" i="4"/>
  <c r="J781" i="4"/>
  <c r="F783" i="4"/>
  <c r="H783" i="4"/>
  <c r="J783" i="4"/>
  <c r="F785" i="4"/>
  <c r="F787" i="4"/>
  <c r="H787" i="4"/>
  <c r="J787" i="4"/>
  <c r="J790" i="4"/>
  <c r="F813" i="4"/>
  <c r="H813" i="4"/>
  <c r="J813" i="4"/>
  <c r="F818" i="4"/>
  <c r="H818" i="4"/>
  <c r="J818" i="4"/>
  <c r="F822" i="4"/>
  <c r="H822" i="4"/>
  <c r="J822" i="4"/>
  <c r="F823" i="4"/>
  <c r="H823" i="4"/>
  <c r="J823" i="4"/>
  <c r="F825" i="4"/>
  <c r="H825" i="4"/>
  <c r="J825" i="4"/>
  <c r="F828" i="4"/>
  <c r="H828" i="4"/>
  <c r="J828" i="4"/>
  <c r="F830" i="4"/>
  <c r="H830" i="4"/>
  <c r="J830" i="4"/>
  <c r="F832" i="4"/>
  <c r="H832" i="4"/>
  <c r="J832" i="4"/>
  <c r="F834" i="4"/>
  <c r="H834" i="4"/>
  <c r="J834" i="4"/>
  <c r="J837" i="4"/>
  <c r="J838" i="4"/>
  <c r="J839" i="4"/>
  <c r="F860" i="4"/>
  <c r="H860" i="4"/>
  <c r="J860" i="4"/>
  <c r="F865" i="4"/>
  <c r="H865" i="4"/>
  <c r="J865" i="4"/>
  <c r="F869" i="4"/>
  <c r="H869" i="4"/>
  <c r="J869" i="4"/>
  <c r="F870" i="4"/>
  <c r="H870" i="4"/>
  <c r="J870" i="4"/>
  <c r="F874" i="4"/>
  <c r="H874" i="4"/>
  <c r="J874" i="4"/>
  <c r="B876" i="4"/>
  <c r="F878" i="4"/>
  <c r="H878" i="4"/>
  <c r="J878" i="4"/>
  <c r="F879" i="4"/>
  <c r="H879" i="4"/>
  <c r="J879" i="4"/>
  <c r="F882" i="4"/>
  <c r="H882" i="4"/>
  <c r="J882" i="4"/>
  <c r="F884" i="4"/>
  <c r="H884" i="4"/>
  <c r="J884" i="4"/>
  <c r="F886" i="4"/>
  <c r="H886" i="4"/>
  <c r="J886" i="4"/>
  <c r="F888" i="4"/>
  <c r="H888" i="4"/>
  <c r="J888" i="4"/>
  <c r="J891" i="4"/>
  <c r="J893" i="4"/>
  <c r="F914" i="4"/>
  <c r="H914" i="4"/>
  <c r="J914" i="4"/>
  <c r="F925" i="4"/>
  <c r="H925" i="4"/>
  <c r="J925" i="4"/>
  <c r="F930" i="4"/>
  <c r="H930" i="4"/>
  <c r="J930" i="4"/>
  <c r="F936" i="4"/>
  <c r="H936" i="4"/>
  <c r="J936" i="4"/>
  <c r="D940" i="4"/>
  <c r="F940" i="4" s="1"/>
  <c r="H940" i="4"/>
  <c r="J940" i="4"/>
  <c r="H944" i="4"/>
  <c r="J944" i="4"/>
  <c r="H948" i="4"/>
  <c r="J948" i="4"/>
  <c r="F955" i="4"/>
  <c r="H955" i="4"/>
  <c r="J955" i="4"/>
  <c r="D958" i="4"/>
  <c r="F958" i="4" s="1"/>
  <c r="H958" i="4"/>
  <c r="J958" i="4"/>
  <c r="F961" i="4"/>
  <c r="H961" i="4"/>
  <c r="J961" i="4"/>
  <c r="F964" i="4"/>
  <c r="H964" i="4"/>
  <c r="J964" i="4"/>
  <c r="F967" i="4"/>
  <c r="H967" i="4"/>
  <c r="J967" i="4"/>
  <c r="F974" i="4"/>
  <c r="H974" i="4"/>
  <c r="J974" i="4"/>
  <c r="F984" i="4"/>
  <c r="H984" i="4"/>
  <c r="J984" i="4"/>
  <c r="F988" i="4"/>
  <c r="H988" i="4"/>
  <c r="J988" i="4"/>
  <c r="F991" i="4"/>
  <c r="H991" i="4"/>
  <c r="J991" i="4"/>
  <c r="F994" i="4"/>
  <c r="H994" i="4"/>
  <c r="J994" i="4"/>
  <c r="F998" i="4"/>
  <c r="H998" i="4"/>
  <c r="J998" i="4"/>
  <c r="F999" i="4"/>
  <c r="H999" i="4"/>
  <c r="J999" i="4"/>
  <c r="F1000" i="4"/>
  <c r="H1000" i="4"/>
  <c r="J1000" i="4"/>
  <c r="F1001" i="4"/>
  <c r="H1001" i="4"/>
  <c r="J1001" i="4"/>
  <c r="F1002" i="4"/>
  <c r="H1002" i="4"/>
  <c r="J1002" i="4"/>
  <c r="F1003" i="4"/>
  <c r="H1003" i="4"/>
  <c r="J1003" i="4"/>
  <c r="F1004" i="4"/>
  <c r="H1004" i="4"/>
  <c r="J1004" i="4"/>
  <c r="D1008" i="4"/>
  <c r="F1008" i="4" s="1"/>
  <c r="H1008" i="4"/>
  <c r="I1008" i="4"/>
  <c r="J1008" i="4"/>
  <c r="D1009" i="4"/>
  <c r="F1009" i="4" s="1"/>
  <c r="H1009" i="4"/>
  <c r="I1009" i="4"/>
  <c r="J1009" i="4" s="1"/>
  <c r="D1010" i="4"/>
  <c r="F1010" i="4" s="1"/>
  <c r="H1010" i="4"/>
  <c r="I1010" i="4"/>
  <c r="J1010" i="4" s="1"/>
  <c r="D1011" i="4"/>
  <c r="F1011" i="4"/>
  <c r="H1011" i="4"/>
  <c r="I1011" i="4"/>
  <c r="J1011" i="4" s="1"/>
  <c r="D1012" i="4"/>
  <c r="F1012" i="4" s="1"/>
  <c r="H1012" i="4"/>
  <c r="I1012" i="4"/>
  <c r="J1012" i="4" s="1"/>
  <c r="D1013" i="4"/>
  <c r="F1013" i="4" s="1"/>
  <c r="H1013" i="4"/>
  <c r="I1013" i="4"/>
  <c r="J1013" i="4" s="1"/>
  <c r="D1014" i="4"/>
  <c r="F1014" i="4" s="1"/>
  <c r="H1014" i="4"/>
  <c r="I1014" i="4"/>
  <c r="J1014" i="4" s="1"/>
  <c r="F1018" i="4"/>
  <c r="H1018" i="4"/>
  <c r="J1018" i="4"/>
  <c r="F1019" i="4"/>
  <c r="H1019" i="4"/>
  <c r="J1019" i="4"/>
  <c r="F1022" i="4"/>
  <c r="H1022" i="4"/>
  <c r="J1022" i="4"/>
  <c r="F1026" i="4"/>
  <c r="H1026" i="4"/>
  <c r="J1026" i="4"/>
  <c r="F1027" i="4"/>
  <c r="H1027" i="4"/>
  <c r="J1027" i="4"/>
  <c r="F1028" i="4"/>
  <c r="H1028" i="4"/>
  <c r="J1028" i="4"/>
  <c r="F1029" i="4"/>
  <c r="H1029" i="4"/>
  <c r="J1029" i="4"/>
  <c r="F1032" i="4"/>
  <c r="H1032" i="4"/>
  <c r="J1032" i="4"/>
  <c r="F1035" i="4"/>
  <c r="H1035" i="4"/>
  <c r="J1035" i="4"/>
  <c r="F1038" i="4"/>
  <c r="H1038" i="4"/>
  <c r="J1038" i="4"/>
  <c r="F1041" i="4"/>
  <c r="H1041" i="4"/>
  <c r="J1041" i="4"/>
  <c r="F1048" i="4"/>
  <c r="H1048" i="4"/>
  <c r="J1048" i="4"/>
  <c r="D1059" i="4"/>
  <c r="F1059" i="4" s="1"/>
  <c r="H1059" i="4"/>
  <c r="J1059" i="4"/>
  <c r="F1064" i="4"/>
  <c r="H1064" i="4"/>
  <c r="J1064" i="4"/>
  <c r="F1070" i="4"/>
  <c r="H1070" i="4"/>
  <c r="J1070" i="4"/>
  <c r="D1074" i="4"/>
  <c r="D1078" i="4" s="1"/>
  <c r="F1078" i="4" s="1"/>
  <c r="H1074" i="4"/>
  <c r="J1074" i="4"/>
  <c r="H1078" i="4"/>
  <c r="J1078" i="4"/>
  <c r="H1082" i="4"/>
  <c r="J1082" i="4"/>
  <c r="F1088" i="4"/>
  <c r="H1088" i="4"/>
  <c r="J1088" i="4"/>
  <c r="D1092" i="4"/>
  <c r="D1095" i="4" s="1"/>
  <c r="F1095" i="4" s="1"/>
  <c r="H1092" i="4"/>
  <c r="J1092" i="4"/>
  <c r="H1095" i="4"/>
  <c r="J1095" i="4"/>
  <c r="F1098" i="4"/>
  <c r="H1098" i="4"/>
  <c r="J1098" i="4"/>
  <c r="F1101" i="4"/>
  <c r="H1101" i="4"/>
  <c r="J1101" i="4"/>
  <c r="F1104" i="4"/>
  <c r="H1104" i="4"/>
  <c r="J1104" i="4"/>
  <c r="F1113" i="4"/>
  <c r="H1113" i="4"/>
  <c r="J1113" i="4"/>
  <c r="F1117" i="4"/>
  <c r="H1117" i="4"/>
  <c r="J1117" i="4"/>
  <c r="F1121" i="4"/>
  <c r="H1121" i="4"/>
  <c r="J1121" i="4"/>
  <c r="F1125" i="4"/>
  <c r="H1125" i="4"/>
  <c r="J1125" i="4"/>
  <c r="F1129" i="4"/>
  <c r="H1129" i="4"/>
  <c r="J1129" i="4"/>
  <c r="F1132" i="4"/>
  <c r="H1132" i="4"/>
  <c r="J1132" i="4"/>
  <c r="F1136" i="4"/>
  <c r="H1136" i="4"/>
  <c r="J1136" i="4"/>
  <c r="F1137" i="4"/>
  <c r="H1137" i="4"/>
  <c r="J1137" i="4"/>
  <c r="F1138" i="4"/>
  <c r="H1138" i="4"/>
  <c r="J1138" i="4"/>
  <c r="F1141" i="4"/>
  <c r="H1141" i="4"/>
  <c r="J1141" i="4"/>
  <c r="F1143" i="4"/>
  <c r="H1143" i="4"/>
  <c r="J1143" i="4"/>
  <c r="F1167" i="4"/>
  <c r="H1167" i="4"/>
  <c r="J1167" i="4"/>
  <c r="F1173" i="4"/>
  <c r="H1173" i="4"/>
  <c r="J1173" i="4"/>
  <c r="F1177" i="4"/>
  <c r="H1177" i="4"/>
  <c r="J1177" i="4"/>
  <c r="F1181" i="4"/>
  <c r="H1181" i="4"/>
  <c r="J1181" i="4"/>
  <c r="D1185" i="4"/>
  <c r="F1185" i="4" s="1"/>
  <c r="H1185" i="4"/>
  <c r="J1185" i="4"/>
  <c r="F1192" i="4"/>
  <c r="H1192" i="4"/>
  <c r="J1192" i="4"/>
  <c r="D1195" i="4"/>
  <c r="F1195" i="4" s="1"/>
  <c r="H1195" i="4"/>
  <c r="J1195" i="4"/>
  <c r="F1198" i="4"/>
  <c r="H1198" i="4"/>
  <c r="J1198" i="4"/>
  <c r="F1201" i="4"/>
  <c r="H1201" i="4"/>
  <c r="J1201" i="4"/>
  <c r="F1204" i="4"/>
  <c r="H1204" i="4"/>
  <c r="J1204" i="4"/>
  <c r="F1214" i="4"/>
  <c r="H1214" i="4"/>
  <c r="J1214" i="4"/>
  <c r="F1218" i="4"/>
  <c r="H1218" i="4"/>
  <c r="J1218" i="4"/>
  <c r="F1221" i="4"/>
  <c r="H1221" i="4"/>
  <c r="J1221" i="4"/>
  <c r="F1224" i="4"/>
  <c r="H1224" i="4"/>
  <c r="J1224" i="4"/>
  <c r="F1228" i="4"/>
  <c r="H1228" i="4"/>
  <c r="J1228" i="4"/>
  <c r="F1229" i="4"/>
  <c r="H1229" i="4"/>
  <c r="J1229" i="4"/>
  <c r="F1230" i="4"/>
  <c r="H1230" i="4"/>
  <c r="J1230" i="4"/>
  <c r="F1231" i="4"/>
  <c r="H1231" i="4"/>
  <c r="J1231" i="4"/>
  <c r="D1235" i="4"/>
  <c r="F1235" i="4" s="1"/>
  <c r="H1235" i="4"/>
  <c r="I1235" i="4"/>
  <c r="J1235" i="4" s="1"/>
  <c r="D1236" i="4"/>
  <c r="F1236" i="4" s="1"/>
  <c r="H1236" i="4"/>
  <c r="I1236" i="4"/>
  <c r="J1236" i="4" s="1"/>
  <c r="D1237" i="4"/>
  <c r="F1237" i="4" s="1"/>
  <c r="H1237" i="4"/>
  <c r="I1237" i="4"/>
  <c r="J1237" i="4" s="1"/>
  <c r="D1238" i="4"/>
  <c r="F1238" i="4" s="1"/>
  <c r="H1238" i="4"/>
  <c r="I1238" i="4"/>
  <c r="J1238" i="4" s="1"/>
  <c r="F1242" i="4"/>
  <c r="H1242" i="4"/>
  <c r="J1242" i="4"/>
  <c r="F1246" i="4"/>
  <c r="H1246" i="4"/>
  <c r="J1246" i="4"/>
  <c r="F1247" i="4"/>
  <c r="H1247" i="4"/>
  <c r="J1247" i="4"/>
  <c r="F1248" i="4"/>
  <c r="H1248" i="4"/>
  <c r="J1248" i="4"/>
  <c r="F1249" i="4"/>
  <c r="H1249" i="4"/>
  <c r="J1249" i="4"/>
  <c r="F1252" i="4"/>
  <c r="H1252" i="4"/>
  <c r="J1252" i="4"/>
  <c r="F1255" i="4"/>
  <c r="H1255" i="4"/>
  <c r="J1255" i="4"/>
  <c r="F1258" i="4"/>
  <c r="H1258" i="4"/>
  <c r="J1258" i="4"/>
  <c r="F1261" i="4"/>
  <c r="H1261" i="4"/>
  <c r="J1261" i="4"/>
  <c r="F1268" i="4"/>
  <c r="H1268" i="4"/>
  <c r="J1268" i="4"/>
  <c r="D1279" i="4"/>
  <c r="F1279" i="4" s="1"/>
  <c r="H1279" i="4"/>
  <c r="J1279" i="4"/>
  <c r="D1283" i="4"/>
  <c r="F1283" i="4" s="1"/>
  <c r="H1283" i="4"/>
  <c r="J1283" i="4"/>
  <c r="D1287" i="4"/>
  <c r="F1287" i="4" s="1"/>
  <c r="H1287" i="4"/>
  <c r="J1287" i="4"/>
  <c r="D1291" i="4"/>
  <c r="F1291" i="4" s="1"/>
  <c r="H1291" i="4"/>
  <c r="J1291" i="4"/>
  <c r="F1297" i="4"/>
  <c r="H1297" i="4"/>
  <c r="J1297" i="4"/>
  <c r="D1301" i="4"/>
  <c r="H1301" i="4"/>
  <c r="J1301" i="4"/>
  <c r="H1304" i="4"/>
  <c r="J1304" i="4"/>
  <c r="F1307" i="4"/>
  <c r="H1307" i="4"/>
  <c r="J1307" i="4"/>
  <c r="F1310" i="4"/>
  <c r="H1310" i="4"/>
  <c r="J1310" i="4"/>
  <c r="F1313" i="4"/>
  <c r="H1313" i="4"/>
  <c r="J1313" i="4"/>
  <c r="F1320" i="4"/>
  <c r="H1320" i="4"/>
  <c r="J1320" i="4"/>
  <c r="F1324" i="4"/>
  <c r="H1324" i="4"/>
  <c r="J1324" i="4"/>
  <c r="F1328" i="4"/>
  <c r="H1328" i="4"/>
  <c r="J1328" i="4"/>
  <c r="F1332" i="4"/>
  <c r="H1332" i="4"/>
  <c r="J1332" i="4"/>
  <c r="F1336" i="4"/>
  <c r="H1336" i="4"/>
  <c r="J1336" i="4"/>
  <c r="F1339" i="4"/>
  <c r="H1339" i="4"/>
  <c r="J1339" i="4"/>
  <c r="F1343" i="4"/>
  <c r="H1343" i="4"/>
  <c r="J1343" i="4"/>
  <c r="F1344" i="4"/>
  <c r="H1344" i="4"/>
  <c r="J1344" i="4"/>
  <c r="F1345" i="4"/>
  <c r="H1345" i="4"/>
  <c r="J1345" i="4"/>
  <c r="F1348" i="4"/>
  <c r="H1348" i="4"/>
  <c r="J1348" i="4"/>
  <c r="F1350" i="4"/>
  <c r="H1350" i="4"/>
  <c r="J1350" i="4"/>
  <c r="F1373" i="4"/>
  <c r="H1373" i="4"/>
  <c r="J1373" i="4"/>
  <c r="F1374" i="4"/>
  <c r="H1374" i="4"/>
  <c r="J1374" i="4"/>
  <c r="F1375" i="4"/>
  <c r="H1375" i="4"/>
  <c r="J1375" i="4"/>
  <c r="F1376" i="4"/>
  <c r="H1376" i="4"/>
  <c r="J1376" i="4"/>
  <c r="F1377" i="4"/>
  <c r="H1377" i="4"/>
  <c r="J1377" i="4"/>
  <c r="F1378" i="4"/>
  <c r="H1378" i="4"/>
  <c r="J1378" i="4"/>
  <c r="D1382" i="4"/>
  <c r="F1382" i="4" s="1"/>
  <c r="H1382" i="4"/>
  <c r="I1382" i="4"/>
  <c r="J1382" i="4" s="1"/>
  <c r="D1383" i="4"/>
  <c r="F1383" i="4" s="1"/>
  <c r="H1383" i="4"/>
  <c r="I1383" i="4"/>
  <c r="J1383" i="4" s="1"/>
  <c r="D1384" i="4"/>
  <c r="F1384" i="4" s="1"/>
  <c r="H1384" i="4"/>
  <c r="I1384" i="4"/>
  <c r="J1384" i="4" s="1"/>
  <c r="D1385" i="4"/>
  <c r="F1385" i="4" s="1"/>
  <c r="H1385" i="4"/>
  <c r="I1385" i="4"/>
  <c r="J1385" i="4" s="1"/>
  <c r="D1386" i="4"/>
  <c r="F1386" i="4" s="1"/>
  <c r="H1386" i="4"/>
  <c r="I1386" i="4"/>
  <c r="J1386" i="4" s="1"/>
  <c r="D1387" i="4"/>
  <c r="F1387" i="4" s="1"/>
  <c r="H1387" i="4"/>
  <c r="I1387" i="4"/>
  <c r="J1387" i="4" s="1"/>
  <c r="F1391" i="4"/>
  <c r="H1391" i="4"/>
  <c r="J1391" i="4"/>
  <c r="F1392" i="4"/>
  <c r="H1392" i="4"/>
  <c r="J1392" i="4"/>
  <c r="F1393" i="4"/>
  <c r="H1393" i="4"/>
  <c r="J1393" i="4"/>
  <c r="F1396" i="4"/>
  <c r="H1396" i="4"/>
  <c r="J1396" i="4"/>
  <c r="F1400" i="4"/>
  <c r="H1400" i="4"/>
  <c r="J1400" i="4"/>
  <c r="F1401" i="4"/>
  <c r="H1401" i="4"/>
  <c r="J1401" i="4"/>
  <c r="F1404" i="4"/>
  <c r="H1404" i="4"/>
  <c r="J1404" i="4"/>
  <c r="F1407" i="4"/>
  <c r="H1407" i="4"/>
  <c r="J1407" i="4"/>
  <c r="F1410" i="4"/>
  <c r="H1410" i="4"/>
  <c r="J1410" i="4"/>
  <c r="F1413" i="4"/>
  <c r="H1413" i="4"/>
  <c r="J1413" i="4"/>
  <c r="F1420" i="4"/>
  <c r="H1420" i="4"/>
  <c r="J1420" i="4"/>
  <c r="D1431" i="4"/>
  <c r="F1431" i="4" s="1"/>
  <c r="H1431" i="4"/>
  <c r="J1431" i="4"/>
  <c r="F1436" i="4"/>
  <c r="H1436" i="4"/>
  <c r="J1436" i="4"/>
  <c r="F1442" i="4"/>
  <c r="H1442" i="4"/>
  <c r="J1442" i="4"/>
  <c r="D1446" i="4"/>
  <c r="H1446" i="4"/>
  <c r="J1446" i="4"/>
  <c r="H1450" i="4"/>
  <c r="J1450" i="4"/>
  <c r="J1454" i="4"/>
  <c r="F1460" i="4"/>
  <c r="H1460" i="4"/>
  <c r="J1460" i="4"/>
  <c r="D1464" i="4"/>
  <c r="H1464" i="4"/>
  <c r="J1464" i="4"/>
  <c r="H1467" i="4"/>
  <c r="J1467" i="4"/>
  <c r="F1470" i="4"/>
  <c r="H1470" i="4"/>
  <c r="J1470" i="4"/>
  <c r="F1473" i="4"/>
  <c r="H1473" i="4"/>
  <c r="J1473" i="4"/>
  <c r="F1476" i="4"/>
  <c r="H1476" i="4"/>
  <c r="J1476" i="4"/>
  <c r="F1484" i="4"/>
  <c r="H1484" i="4"/>
  <c r="J1484" i="4"/>
  <c r="F1488" i="4"/>
  <c r="H1488" i="4"/>
  <c r="J1488" i="4"/>
  <c r="F1492" i="4"/>
  <c r="H1492" i="4"/>
  <c r="J1492" i="4"/>
  <c r="F1496" i="4"/>
  <c r="H1496" i="4"/>
  <c r="J1496" i="4"/>
  <c r="F1500" i="4"/>
  <c r="H1500" i="4"/>
  <c r="J1500" i="4"/>
  <c r="F1503" i="4"/>
  <c r="H1503" i="4"/>
  <c r="J1503" i="4"/>
  <c r="F1507" i="4"/>
  <c r="H1507" i="4"/>
  <c r="J1507" i="4"/>
  <c r="F1508" i="4"/>
  <c r="H1508" i="4"/>
  <c r="J1508" i="4"/>
  <c r="F1509" i="4"/>
  <c r="H1509" i="4"/>
  <c r="J1509" i="4"/>
  <c r="F1512" i="4"/>
  <c r="H1512" i="4"/>
  <c r="J1512" i="4"/>
  <c r="F1514" i="4"/>
  <c r="H1514" i="4"/>
  <c r="J1514" i="4"/>
  <c r="F1538" i="4"/>
  <c r="H1538" i="4"/>
  <c r="J1538" i="4"/>
  <c r="D1544" i="4"/>
  <c r="F1544" i="4" s="1"/>
  <c r="H1544" i="4"/>
  <c r="J1544" i="4"/>
  <c r="D1548" i="4"/>
  <c r="F1548" i="4" s="1"/>
  <c r="H1548" i="4"/>
  <c r="J1548" i="4"/>
  <c r="D1552" i="4"/>
  <c r="H1552" i="4"/>
  <c r="J1552" i="4"/>
  <c r="H1556" i="4"/>
  <c r="J1556" i="4"/>
  <c r="F1563" i="4"/>
  <c r="H1563" i="4"/>
  <c r="J1563" i="4"/>
  <c r="F1573" i="4"/>
  <c r="H1573" i="4"/>
  <c r="J1573" i="4"/>
  <c r="F1577" i="4"/>
  <c r="H1577" i="4"/>
  <c r="J1577" i="4"/>
  <c r="F1580" i="4"/>
  <c r="H1580" i="4"/>
  <c r="J1580" i="4"/>
  <c r="F1583" i="4"/>
  <c r="H1583" i="4"/>
  <c r="J1583" i="4"/>
  <c r="F1587" i="4"/>
  <c r="H1587" i="4"/>
  <c r="J1587" i="4"/>
  <c r="F1588" i="4"/>
  <c r="H1588" i="4"/>
  <c r="J1588" i="4"/>
  <c r="F1589" i="4"/>
  <c r="H1589" i="4"/>
  <c r="J1589" i="4"/>
  <c r="F1590" i="4"/>
  <c r="H1590" i="4"/>
  <c r="J1590" i="4"/>
  <c r="F1591" i="4"/>
  <c r="H1591" i="4"/>
  <c r="J1591" i="4"/>
  <c r="D1595" i="4"/>
  <c r="F1595" i="4" s="1"/>
  <c r="H1595" i="4"/>
  <c r="I1595" i="4"/>
  <c r="J1595" i="4" s="1"/>
  <c r="D1596" i="4"/>
  <c r="F1596" i="4" s="1"/>
  <c r="H1596" i="4"/>
  <c r="I1596" i="4"/>
  <c r="J1596" i="4" s="1"/>
  <c r="D1597" i="4"/>
  <c r="F1597" i="4" s="1"/>
  <c r="H1597" i="4"/>
  <c r="I1597" i="4"/>
  <c r="J1597" i="4" s="1"/>
  <c r="D1598" i="4"/>
  <c r="F1598" i="4" s="1"/>
  <c r="H1598" i="4"/>
  <c r="I1598" i="4"/>
  <c r="J1598" i="4" s="1"/>
  <c r="D1599" i="4"/>
  <c r="F1599" i="4" s="1"/>
  <c r="H1599" i="4"/>
  <c r="I1599" i="4"/>
  <c r="J1599" i="4" s="1"/>
  <c r="F1603" i="4"/>
  <c r="H1603" i="4"/>
  <c r="J1603" i="4"/>
  <c r="F1607" i="4"/>
  <c r="H1607" i="4"/>
  <c r="J1607" i="4"/>
  <c r="F1608" i="4"/>
  <c r="H1608" i="4"/>
  <c r="J1608" i="4"/>
  <c r="F1609" i="4"/>
  <c r="H1609" i="4"/>
  <c r="J1609" i="4"/>
  <c r="F1610" i="4"/>
  <c r="H1610" i="4"/>
  <c r="J1610" i="4"/>
  <c r="F1613" i="4"/>
  <c r="H1613" i="4"/>
  <c r="J1613" i="4"/>
  <c r="F1616" i="4"/>
  <c r="H1616" i="4"/>
  <c r="J1616" i="4"/>
  <c r="F1619" i="4"/>
  <c r="H1619" i="4"/>
  <c r="J1619" i="4"/>
  <c r="F1622" i="4"/>
  <c r="H1622" i="4"/>
  <c r="J1622" i="4"/>
  <c r="F1629" i="4"/>
  <c r="H1629" i="4"/>
  <c r="J1629" i="4"/>
  <c r="D1640" i="4"/>
  <c r="F1640" i="4" s="1"/>
  <c r="H1640" i="4"/>
  <c r="J1640" i="4"/>
  <c r="D1644" i="4"/>
  <c r="F1644" i="4" s="1"/>
  <c r="H1644" i="4"/>
  <c r="J1644" i="4"/>
  <c r="D1648" i="4"/>
  <c r="F1648" i="4" s="1"/>
  <c r="H1648" i="4"/>
  <c r="J1648" i="4"/>
  <c r="D1652" i="4"/>
  <c r="F1652" i="4" s="1"/>
  <c r="H1652" i="4"/>
  <c r="J1652" i="4"/>
  <c r="F1658" i="4"/>
  <c r="H1658" i="4"/>
  <c r="J1658" i="4"/>
  <c r="D1662" i="4"/>
  <c r="F1662" i="4" s="1"/>
  <c r="H1662" i="4"/>
  <c r="J1662" i="4"/>
  <c r="H1665" i="4"/>
  <c r="J1665" i="4"/>
  <c r="F1668" i="4"/>
  <c r="H1668" i="4"/>
  <c r="J1668" i="4"/>
  <c r="F1671" i="4"/>
  <c r="H1671" i="4"/>
  <c r="J1671" i="4"/>
  <c r="F1674" i="4"/>
  <c r="H1674" i="4"/>
  <c r="J1674" i="4"/>
  <c r="F1682" i="4"/>
  <c r="H1682" i="4"/>
  <c r="J1682" i="4"/>
  <c r="F1686" i="4"/>
  <c r="H1686" i="4"/>
  <c r="J1686" i="4"/>
  <c r="F1690" i="4"/>
  <c r="H1690" i="4"/>
  <c r="J1690" i="4"/>
  <c r="F1694" i="4"/>
  <c r="H1694" i="4"/>
  <c r="J1694" i="4"/>
  <c r="F1698" i="4"/>
  <c r="H1698" i="4"/>
  <c r="J1698" i="4"/>
  <c r="F1701" i="4"/>
  <c r="H1701" i="4"/>
  <c r="J1701" i="4"/>
  <c r="F1705" i="4"/>
  <c r="H1705" i="4"/>
  <c r="J1705" i="4"/>
  <c r="F1706" i="4"/>
  <c r="H1706" i="4"/>
  <c r="J1706" i="4"/>
  <c r="F1707" i="4"/>
  <c r="H1707" i="4"/>
  <c r="J1707" i="4"/>
  <c r="F1710" i="4"/>
  <c r="H1710" i="4"/>
  <c r="J1710" i="4"/>
  <c r="F1713" i="4"/>
  <c r="H1713" i="4"/>
  <c r="J1713" i="4"/>
  <c r="J1716" i="4"/>
  <c r="E41" i="1"/>
  <c r="G41" i="1"/>
  <c r="I41" i="1"/>
  <c r="I43" i="1"/>
  <c r="C45" i="1"/>
  <c r="E47" i="1"/>
  <c r="E49" i="1"/>
  <c r="G49" i="1"/>
  <c r="I49" i="1"/>
  <c r="C53" i="1"/>
  <c r="E53" i="1" s="1"/>
  <c r="E54" i="1"/>
  <c r="E55" i="1"/>
  <c r="E57" i="1"/>
  <c r="G57" i="1"/>
  <c r="I57" i="1"/>
  <c r="G59" i="1"/>
  <c r="E60" i="1"/>
  <c r="C61" i="1"/>
  <c r="E61" i="1" s="1"/>
  <c r="E62" i="1"/>
  <c r="E63" i="1"/>
  <c r="E64" i="1"/>
  <c r="E65" i="1"/>
  <c r="E66" i="1"/>
  <c r="G66" i="1"/>
  <c r="I66" i="1"/>
  <c r="C70" i="1"/>
  <c r="E70" i="1" s="1"/>
  <c r="E71" i="1"/>
  <c r="E72" i="1"/>
  <c r="E73" i="1"/>
  <c r="G73" i="1"/>
  <c r="I73" i="1"/>
  <c r="C77" i="1"/>
  <c r="E77" i="1"/>
  <c r="E78" i="1"/>
  <c r="E79" i="1"/>
  <c r="E80" i="1"/>
  <c r="G80" i="1"/>
  <c r="I80" i="1"/>
  <c r="G83" i="1"/>
  <c r="I83" i="1"/>
  <c r="C84" i="1"/>
  <c r="E84" i="1" s="1"/>
  <c r="E85" i="1"/>
  <c r="E86" i="1"/>
  <c r="E87" i="1"/>
  <c r="G87" i="1"/>
  <c r="I87" i="1"/>
  <c r="G88" i="1"/>
  <c r="C91" i="1"/>
  <c r="E91" i="1" s="1"/>
  <c r="E92" i="1"/>
  <c r="E93" i="1"/>
  <c r="E95" i="1"/>
  <c r="G95" i="1"/>
  <c r="I95" i="1"/>
  <c r="E98" i="1"/>
  <c r="C99" i="1"/>
  <c r="E99" i="1"/>
  <c r="E101" i="1"/>
  <c r="E103" i="1"/>
  <c r="G103" i="1"/>
  <c r="I103" i="1"/>
  <c r="I105" i="1"/>
  <c r="C107" i="1"/>
  <c r="E107" i="1" s="1"/>
  <c r="E109" i="1"/>
  <c r="E110" i="1"/>
  <c r="G110" i="1"/>
  <c r="I110" i="1"/>
  <c r="C114" i="1"/>
  <c r="E114" i="1" s="1"/>
  <c r="E116" i="1"/>
  <c r="E117" i="1"/>
  <c r="G117" i="1"/>
  <c r="I117" i="1"/>
  <c r="E120" i="1"/>
  <c r="C121" i="1"/>
  <c r="E121" i="1" s="1"/>
  <c r="E123" i="1"/>
  <c r="E125" i="1"/>
  <c r="G125" i="1"/>
  <c r="I125" i="1"/>
  <c r="E126" i="1"/>
  <c r="E128" i="1"/>
  <c r="C129" i="1"/>
  <c r="E129" i="1" s="1"/>
  <c r="E131" i="1"/>
  <c r="E132" i="1"/>
  <c r="G132" i="1"/>
  <c r="I132" i="1"/>
  <c r="C136" i="1"/>
  <c r="E136" i="1" s="1"/>
  <c r="E137" i="1"/>
  <c r="E179" i="1"/>
  <c r="G179" i="1"/>
  <c r="I179" i="1"/>
  <c r="E180" i="1"/>
  <c r="G180" i="1"/>
  <c r="E182" i="1"/>
  <c r="C183" i="1"/>
  <c r="E183" i="1" s="1"/>
  <c r="E190" i="1"/>
  <c r="E191" i="1"/>
  <c r="G191" i="1"/>
  <c r="I191" i="1"/>
  <c r="C195" i="1"/>
  <c r="E195" i="1"/>
  <c r="E201" i="1"/>
  <c r="E202" i="1"/>
  <c r="E203" i="1"/>
  <c r="G203" i="1"/>
  <c r="I203" i="1"/>
  <c r="E206" i="1"/>
  <c r="I206" i="1"/>
  <c r="C207" i="1"/>
  <c r="E207" i="1" s="1"/>
  <c r="E213" i="1"/>
  <c r="E214" i="1"/>
  <c r="E215" i="1"/>
  <c r="G215" i="1"/>
  <c r="I215" i="1"/>
  <c r="I217" i="1"/>
  <c r="C219" i="1"/>
  <c r="E219" i="1" s="1"/>
  <c r="E222" i="1"/>
  <c r="E223" i="1"/>
  <c r="E224" i="1"/>
  <c r="E228" i="1"/>
  <c r="G228" i="1"/>
  <c r="I228" i="1"/>
  <c r="C232" i="1"/>
  <c r="E232" i="1" s="1"/>
  <c r="E239" i="1"/>
  <c r="E240" i="1"/>
  <c r="G240" i="1"/>
  <c r="I240" i="1"/>
  <c r="I242" i="1"/>
  <c r="E243" i="1"/>
  <c r="G243" i="1"/>
  <c r="I243" i="1"/>
  <c r="C244" i="1"/>
  <c r="E244" i="1" s="1"/>
  <c r="E250" i="1"/>
  <c r="E251" i="1"/>
  <c r="E252" i="1"/>
  <c r="E253" i="1"/>
  <c r="E254" i="1"/>
  <c r="E255" i="1"/>
  <c r="E256" i="1"/>
  <c r="G256" i="1"/>
  <c r="I256" i="1"/>
  <c r="E257" i="1"/>
  <c r="C260" i="1"/>
  <c r="E260" i="1" s="1"/>
  <c r="E266" i="1"/>
  <c r="E267" i="1"/>
  <c r="E268" i="1"/>
  <c r="G268" i="1"/>
  <c r="I268" i="1"/>
  <c r="C272" i="1"/>
  <c r="E272" i="1" s="1"/>
  <c r="E275" i="1"/>
  <c r="E276" i="1"/>
  <c r="E277" i="1"/>
  <c r="G277" i="1"/>
  <c r="I277" i="1"/>
  <c r="I280" i="1"/>
  <c r="C281" i="1"/>
  <c r="E281" i="1" s="1"/>
  <c r="E287" i="1"/>
  <c r="E288" i="1"/>
  <c r="E290" i="1"/>
  <c r="G290" i="1"/>
  <c r="I290" i="1"/>
  <c r="E292" i="1"/>
  <c r="C294" i="1"/>
  <c r="E294" i="1" s="1"/>
  <c r="E295" i="1"/>
  <c r="E296" i="1"/>
  <c r="E297" i="1"/>
  <c r="E298" i="1"/>
  <c r="E299" i="1"/>
  <c r="E300" i="1"/>
  <c r="E301" i="1"/>
  <c r="G301" i="1"/>
  <c r="I301" i="1"/>
  <c r="C305" i="1"/>
  <c r="E305" i="1"/>
  <c r="G305" i="1"/>
  <c r="I305" i="1"/>
  <c r="E306" i="1"/>
  <c r="E313" i="1"/>
  <c r="E314" i="1"/>
  <c r="E316" i="1"/>
  <c r="E317" i="1"/>
  <c r="E318" i="1"/>
  <c r="G318" i="1"/>
  <c r="I318" i="1"/>
  <c r="G320" i="1"/>
  <c r="C322" i="1"/>
  <c r="E322" i="1" s="1"/>
  <c r="E323" i="1"/>
  <c r="E335" i="1"/>
  <c r="E336" i="1"/>
  <c r="E337" i="1"/>
  <c r="E338" i="1"/>
  <c r="G338" i="1"/>
  <c r="I338" i="1"/>
  <c r="I339" i="1"/>
  <c r="C342" i="1"/>
  <c r="E342" i="1" s="1"/>
  <c r="E343" i="1"/>
  <c r="E345" i="1"/>
  <c r="E346" i="1"/>
  <c r="E347" i="1"/>
  <c r="E349" i="1"/>
  <c r="E350" i="1"/>
  <c r="E351" i="1"/>
  <c r="E352" i="1"/>
  <c r="E353" i="1"/>
  <c r="G353" i="1"/>
  <c r="I353" i="1"/>
  <c r="E356" i="1"/>
  <c r="C357" i="1"/>
  <c r="E357" i="1" s="1"/>
  <c r="E358" i="1"/>
  <c r="E361" i="1"/>
  <c r="E362" i="1"/>
  <c r="E363" i="1"/>
  <c r="E364" i="1"/>
  <c r="E365" i="1"/>
  <c r="G365" i="1"/>
  <c r="I365" i="1"/>
  <c r="C369" i="1"/>
  <c r="E369" i="1"/>
  <c r="E370" i="1"/>
  <c r="E373" i="1"/>
  <c r="E374" i="1"/>
  <c r="E376" i="1"/>
  <c r="G376" i="1"/>
  <c r="I376" i="1"/>
  <c r="C380" i="1"/>
  <c r="E380" i="1" s="1"/>
  <c r="E381" i="1"/>
  <c r="E384" i="1"/>
  <c r="E386" i="1"/>
  <c r="G386" i="1"/>
  <c r="I386" i="1"/>
  <c r="G387" i="1"/>
  <c r="E388" i="1"/>
  <c r="G389" i="1"/>
  <c r="I389" i="1"/>
  <c r="C390" i="1"/>
  <c r="E390" i="1" s="1"/>
  <c r="E391" i="1"/>
  <c r="E394" i="1"/>
  <c r="E396" i="1"/>
  <c r="G396" i="1"/>
  <c r="I396" i="1"/>
  <c r="C400" i="1"/>
  <c r="E400" i="1" s="1"/>
  <c r="E401" i="1"/>
  <c r="E404" i="1"/>
  <c r="E407" i="1"/>
  <c r="E408" i="1"/>
  <c r="E409" i="1"/>
  <c r="G409" i="1"/>
  <c r="I409" i="1"/>
  <c r="G412" i="1"/>
  <c r="I412" i="1"/>
  <c r="C413" i="1"/>
  <c r="E413" i="1" s="1"/>
  <c r="E414" i="1"/>
  <c r="E419" i="1"/>
  <c r="E420" i="1"/>
  <c r="E421" i="1"/>
  <c r="E422" i="1"/>
  <c r="G422" i="1"/>
  <c r="I422" i="1"/>
  <c r="E423" i="1"/>
  <c r="G423" i="1"/>
  <c r="E424" i="1"/>
  <c r="C426" i="1"/>
  <c r="E426" i="1" s="1"/>
  <c r="E427" i="1"/>
  <c r="E432" i="1"/>
  <c r="E433" i="1"/>
  <c r="E434" i="1"/>
  <c r="E435" i="1"/>
  <c r="G435" i="1"/>
  <c r="I435" i="1"/>
  <c r="G436" i="1"/>
  <c r="I436" i="1"/>
  <c r="C439" i="1"/>
  <c r="E439" i="1" s="1"/>
  <c r="E440" i="1"/>
  <c r="E445" i="1"/>
  <c r="E446" i="1"/>
  <c r="E447" i="1"/>
  <c r="E448" i="1"/>
  <c r="E449" i="1"/>
  <c r="E450" i="1"/>
  <c r="G450" i="1"/>
  <c r="I450" i="1"/>
  <c r="I453" i="1"/>
  <c r="C454" i="1"/>
  <c r="E454" i="1"/>
  <c r="E455" i="1"/>
  <c r="E460" i="1"/>
  <c r="E461" i="1"/>
  <c r="E462" i="1"/>
  <c r="G462" i="1"/>
  <c r="I462" i="1"/>
  <c r="I463" i="1"/>
  <c r="C466" i="1"/>
  <c r="E466" i="1" s="1"/>
  <c r="E467" i="1"/>
  <c r="E472" i="1"/>
  <c r="E473" i="1"/>
  <c r="E474" i="1"/>
  <c r="G474" i="1"/>
  <c r="I474" i="1"/>
  <c r="C478" i="1"/>
  <c r="E478" i="1" s="1"/>
  <c r="E479" i="1"/>
  <c r="E480" i="1"/>
  <c r="E481" i="1"/>
  <c r="G481" i="1"/>
  <c r="I481" i="1"/>
  <c r="G483" i="1"/>
  <c r="E484" i="1"/>
  <c r="G484" i="1"/>
  <c r="I484" i="1"/>
  <c r="C485" i="1"/>
  <c r="E485" i="1" s="1"/>
  <c r="E486" i="1"/>
  <c r="E487" i="1"/>
  <c r="E488" i="1"/>
  <c r="G488" i="1"/>
  <c r="I488" i="1"/>
  <c r="E490" i="1"/>
  <c r="G490" i="1"/>
  <c r="C492" i="1"/>
  <c r="E492" i="1" s="1"/>
  <c r="E493" i="1"/>
  <c r="E494" i="1"/>
  <c r="E495" i="1"/>
  <c r="G495" i="1"/>
  <c r="I495" i="1"/>
  <c r="E498" i="1"/>
  <c r="I498" i="1"/>
  <c r="C499" i="1"/>
  <c r="E499" i="1" s="1"/>
  <c r="E500" i="1"/>
  <c r="E501" i="1"/>
  <c r="E502" i="1"/>
  <c r="G502" i="1"/>
  <c r="I502" i="1"/>
  <c r="I503" i="1"/>
  <c r="E504" i="1"/>
  <c r="C506" i="1"/>
  <c r="E506" i="1" s="1"/>
  <c r="E507" i="1"/>
  <c r="E508" i="1"/>
  <c r="E509" i="1"/>
  <c r="G509" i="1"/>
  <c r="I509" i="1"/>
  <c r="C513" i="1"/>
  <c r="E513" i="1" s="1"/>
  <c r="E514" i="1"/>
  <c r="E530" i="1"/>
  <c r="E531" i="1"/>
  <c r="E532" i="1"/>
  <c r="G532" i="1"/>
  <c r="I532" i="1"/>
  <c r="G534" i="1"/>
  <c r="C536" i="1"/>
  <c r="E536" i="1" s="1"/>
  <c r="E537" i="1"/>
  <c r="E539" i="1"/>
  <c r="G539" i="1"/>
  <c r="I539" i="1"/>
  <c r="G540" i="1"/>
  <c r="I540" i="1"/>
  <c r="E541" i="1"/>
  <c r="G542" i="1"/>
  <c r="C543" i="1"/>
  <c r="E543" i="1"/>
  <c r="E545" i="1"/>
  <c r="E546" i="1"/>
  <c r="E547" i="1"/>
  <c r="G547" i="1"/>
  <c r="I547" i="1"/>
  <c r="C551" i="1"/>
  <c r="E551" i="1" s="1"/>
  <c r="E552" i="1"/>
  <c r="E554" i="1"/>
  <c r="E556" i="1"/>
  <c r="E557" i="1"/>
  <c r="E558" i="1"/>
  <c r="E559" i="1"/>
  <c r="G559" i="1"/>
  <c r="I559" i="1"/>
  <c r="G560" i="1"/>
  <c r="E561" i="1"/>
  <c r="G561" i="1"/>
  <c r="C563" i="1"/>
  <c r="E563" i="1" s="1"/>
  <c r="E564" i="1"/>
  <c r="E565" i="1"/>
  <c r="E566" i="1"/>
  <c r="G566" i="1"/>
  <c r="I566" i="1"/>
  <c r="E568" i="1"/>
  <c r="C570" i="1"/>
  <c r="E570" i="1" s="1"/>
  <c r="E571" i="1"/>
  <c r="E581" i="1"/>
  <c r="G581" i="1"/>
  <c r="I581" i="1"/>
  <c r="I584" i="1"/>
  <c r="C585" i="1"/>
  <c r="E585" i="1" s="1"/>
  <c r="E586" i="1"/>
  <c r="E587" i="1"/>
  <c r="E588" i="1"/>
  <c r="E589" i="1"/>
  <c r="E590" i="1"/>
  <c r="E592" i="1"/>
  <c r="E593" i="1"/>
  <c r="G593" i="1"/>
  <c r="I593" i="1"/>
  <c r="E594" i="1"/>
  <c r="C597" i="1"/>
  <c r="E597" i="1" s="1"/>
  <c r="E601" i="1"/>
  <c r="G601" i="1"/>
  <c r="I601" i="1"/>
  <c r="E602" i="1"/>
  <c r="C605" i="1"/>
  <c r="E605" i="1" s="1"/>
  <c r="E606" i="1"/>
  <c r="E610" i="1"/>
  <c r="E611" i="1"/>
  <c r="E613" i="1"/>
  <c r="G613" i="1"/>
  <c r="I613" i="1"/>
  <c r="E615" i="1"/>
  <c r="G616" i="1"/>
  <c r="C617" i="1"/>
  <c r="E617" i="1"/>
  <c r="E621" i="1"/>
  <c r="E622" i="1"/>
  <c r="E623" i="1"/>
  <c r="G623" i="1"/>
  <c r="I623" i="1"/>
  <c r="C627" i="1"/>
  <c r="E627" i="1" s="1"/>
  <c r="E628" i="1"/>
  <c r="E629" i="1"/>
  <c r="E630" i="1"/>
  <c r="G630" i="1"/>
  <c r="I630" i="1"/>
  <c r="I633" i="1"/>
  <c r="C634" i="1"/>
  <c r="E634" i="1" s="1"/>
  <c r="E635" i="1"/>
  <c r="E636" i="1"/>
  <c r="E637" i="1"/>
  <c r="E638" i="1"/>
  <c r="E639" i="1"/>
  <c r="E640" i="1"/>
  <c r="E641" i="1"/>
  <c r="E642" i="1"/>
  <c r="E643" i="1"/>
  <c r="E645" i="1"/>
  <c r="G645" i="1"/>
  <c r="I645" i="1"/>
  <c r="E647" i="1"/>
  <c r="C649" i="1"/>
  <c r="E649" i="1" s="1"/>
  <c r="E653" i="1"/>
  <c r="E655" i="1"/>
  <c r="E656" i="1"/>
  <c r="E657" i="1"/>
  <c r="E658" i="1"/>
  <c r="E660" i="1"/>
  <c r="G660" i="1"/>
  <c r="I660" i="1"/>
  <c r="E662" i="1"/>
  <c r="G662" i="1"/>
  <c r="I662" i="1"/>
  <c r="C664" i="1"/>
  <c r="E664" i="1" s="1"/>
  <c r="E670" i="1"/>
  <c r="E672" i="1"/>
  <c r="E673" i="1"/>
  <c r="E674" i="1"/>
  <c r="E676" i="1"/>
  <c r="E678" i="1"/>
  <c r="G678" i="1"/>
  <c r="I678" i="1"/>
  <c r="I681" i="1"/>
  <c r="C682" i="1"/>
  <c r="E682" i="1" s="1"/>
  <c r="E687" i="1"/>
  <c r="E689" i="1"/>
  <c r="E690" i="1"/>
  <c r="E691" i="1"/>
  <c r="E692" i="1"/>
  <c r="E694" i="1"/>
  <c r="G694" i="1"/>
  <c r="I694" i="1"/>
  <c r="E697" i="1"/>
  <c r="C698" i="1"/>
  <c r="E698" i="1"/>
  <c r="E703" i="1"/>
  <c r="E705" i="1"/>
  <c r="E706" i="1"/>
  <c r="E707" i="1"/>
  <c r="E708" i="1"/>
  <c r="E709" i="1"/>
  <c r="E710" i="1"/>
  <c r="E711" i="1"/>
  <c r="E712" i="1"/>
  <c r="E713" i="1"/>
  <c r="G713" i="1"/>
  <c r="I713" i="1"/>
  <c r="E714" i="1"/>
  <c r="C717" i="1"/>
  <c r="E717" i="1" s="1"/>
  <c r="E724" i="1"/>
  <c r="E725" i="1"/>
  <c r="G725" i="1"/>
  <c r="I725" i="1"/>
  <c r="I727" i="1"/>
  <c r="I728" i="1"/>
  <c r="C729" i="1"/>
  <c r="E729" i="1" s="1"/>
  <c r="E748" i="1"/>
  <c r="G748" i="1"/>
  <c r="I748" i="1"/>
  <c r="C752" i="1"/>
  <c r="E752" i="1"/>
  <c r="E757" i="1"/>
  <c r="E758" i="1"/>
  <c r="E759" i="1"/>
  <c r="G759" i="1"/>
  <c r="I759" i="1"/>
  <c r="G760" i="1"/>
  <c r="C763" i="1"/>
  <c r="E763" i="1" s="1"/>
  <c r="E764" i="1"/>
  <c r="E765" i="1"/>
  <c r="E766" i="1"/>
  <c r="G766" i="1"/>
  <c r="I766" i="1"/>
  <c r="E767" i="1"/>
  <c r="G767" i="1"/>
  <c r="C770" i="1"/>
  <c r="E770" i="1" s="1"/>
  <c r="E771" i="1"/>
  <c r="E772" i="1"/>
  <c r="E773" i="1"/>
  <c r="E774" i="1"/>
  <c r="E775" i="1"/>
  <c r="E776" i="1"/>
  <c r="G776" i="1"/>
  <c r="I776" i="1"/>
  <c r="E777" i="1"/>
  <c r="G778" i="1"/>
  <c r="C780" i="1"/>
  <c r="E780" i="1" s="1"/>
  <c r="E787" i="1"/>
  <c r="E788" i="1"/>
  <c r="G788" i="1"/>
  <c r="I788" i="1"/>
  <c r="G791" i="1"/>
  <c r="C792" i="1"/>
  <c r="E792" i="1" s="1"/>
  <c r="E802" i="1"/>
  <c r="E803" i="1"/>
  <c r="E804" i="1"/>
  <c r="G804" i="1"/>
  <c r="I804" i="1"/>
  <c r="E805" i="1"/>
  <c r="E807" i="1"/>
  <c r="C808" i="1"/>
  <c r="E808" i="1" s="1"/>
  <c r="E830" i="1"/>
  <c r="E831" i="1"/>
  <c r="G831" i="1"/>
  <c r="I831" i="1"/>
  <c r="I832" i="1"/>
  <c r="C835" i="1"/>
  <c r="E835" i="1" s="1"/>
  <c r="E840" i="1"/>
  <c r="E841" i="1"/>
  <c r="G841" i="1"/>
  <c r="I841" i="1"/>
  <c r="I843" i="1"/>
  <c r="C845" i="1"/>
  <c r="E845" i="1" s="1"/>
  <c r="E852" i="1"/>
  <c r="E853" i="1"/>
  <c r="G853" i="1"/>
  <c r="I853" i="1"/>
  <c r="C857" i="1"/>
  <c r="E857" i="1" s="1"/>
  <c r="E858" i="1"/>
  <c r="E859" i="1"/>
  <c r="E860" i="1"/>
  <c r="G860" i="1"/>
  <c r="I860" i="1"/>
  <c r="E863" i="1"/>
  <c r="C864" i="1"/>
  <c r="E864" i="1" s="1"/>
  <c r="E865" i="1"/>
  <c r="E872" i="1"/>
  <c r="E874" i="1"/>
  <c r="E876" i="1"/>
  <c r="E877" i="1"/>
  <c r="E878" i="1"/>
  <c r="G878" i="1"/>
  <c r="I878" i="1"/>
  <c r="G879" i="1"/>
  <c r="C882" i="1"/>
  <c r="E882" i="1" s="1"/>
  <c r="E883" i="1"/>
  <c r="E884" i="1"/>
  <c r="E885" i="1"/>
  <c r="G885" i="1"/>
  <c r="I885" i="1"/>
  <c r="E886" i="1"/>
  <c r="G886" i="1"/>
  <c r="I886" i="1"/>
  <c r="C889" i="1"/>
  <c r="E889" i="1" s="1"/>
  <c r="E890" i="1"/>
  <c r="E891" i="1"/>
  <c r="G891" i="1"/>
  <c r="I891" i="1"/>
  <c r="G894" i="1"/>
  <c r="I894" i="1"/>
  <c r="C895" i="1"/>
  <c r="E895" i="1" s="1"/>
  <c r="E896" i="1"/>
  <c r="E942" i="1"/>
  <c r="G942" i="1"/>
  <c r="I942" i="1"/>
  <c r="C946" i="1"/>
  <c r="E946" i="1" s="1"/>
  <c r="E948" i="1"/>
  <c r="E954" i="1"/>
  <c r="E959" i="1"/>
  <c r="E965" i="1"/>
  <c r="E970" i="1"/>
  <c r="E973" i="1"/>
  <c r="G973" i="1"/>
  <c r="I973" i="1"/>
  <c r="G974" i="1"/>
  <c r="C977" i="1"/>
  <c r="E977" i="1" s="1"/>
  <c r="E979" i="1"/>
  <c r="E986" i="1"/>
  <c r="E991" i="1"/>
  <c r="E999" i="1"/>
  <c r="G999" i="1"/>
  <c r="I999" i="1"/>
  <c r="E1001" i="1"/>
  <c r="G1001" i="1"/>
  <c r="C1003" i="1"/>
  <c r="E1003" i="1" s="1"/>
  <c r="E1005" i="1"/>
  <c r="E1011" i="1"/>
  <c r="E1016" i="1"/>
  <c r="E1023" i="1"/>
  <c r="G1023" i="1"/>
  <c r="I1023" i="1"/>
  <c r="C1027" i="1"/>
  <c r="E1027" i="1" s="1"/>
  <c r="E1029" i="1"/>
  <c r="E1034" i="1"/>
  <c r="E1037" i="1"/>
  <c r="E1040" i="1"/>
  <c r="E1041" i="1"/>
  <c r="E1042" i="1"/>
  <c r="G1042" i="1"/>
  <c r="I1042" i="1"/>
  <c r="C1046" i="1"/>
  <c r="E1046" i="1" s="1"/>
  <c r="E1049" i="1"/>
  <c r="E1051" i="1"/>
  <c r="E1052" i="1"/>
  <c r="G1052" i="1"/>
  <c r="I1052" i="1"/>
  <c r="E1053" i="1"/>
  <c r="I1053" i="1"/>
  <c r="C1056" i="1"/>
  <c r="E1056" i="1"/>
  <c r="E1058" i="1"/>
  <c r="E1064" i="1"/>
  <c r="E1067" i="1"/>
  <c r="E1073" i="1"/>
  <c r="G1073" i="1"/>
  <c r="I1073" i="1"/>
  <c r="G1075" i="1"/>
  <c r="C1077" i="1"/>
  <c r="E1077" i="1" s="1"/>
  <c r="E1079" i="1"/>
  <c r="E1087" i="1"/>
  <c r="E1092" i="1"/>
  <c r="E1101" i="1"/>
  <c r="G1101" i="1"/>
  <c r="I1101" i="1"/>
  <c r="C1105" i="1"/>
  <c r="E1105" i="1" s="1"/>
  <c r="E1107" i="1"/>
  <c r="E1112" i="1"/>
  <c r="G1112" i="1"/>
  <c r="I1112" i="1"/>
  <c r="G1113" i="1"/>
  <c r="I1113" i="1"/>
  <c r="I1114" i="1"/>
  <c r="C1116" i="1"/>
  <c r="E1116" i="1" s="1"/>
  <c r="E1118" i="1"/>
  <c r="E1124" i="1"/>
  <c r="G1124" i="1"/>
  <c r="I1124" i="1"/>
  <c r="E1125" i="1"/>
  <c r="G1125" i="1"/>
  <c r="I1125" i="1"/>
  <c r="C1128" i="1"/>
  <c r="E1128" i="1" s="1"/>
  <c r="E1130" i="1"/>
  <c r="E1133" i="1"/>
  <c r="E1134" i="1"/>
  <c r="E1135" i="1"/>
  <c r="G1135" i="1"/>
  <c r="I1135" i="1"/>
  <c r="E1136" i="1"/>
  <c r="G1136" i="1"/>
  <c r="I1138" i="1"/>
  <c r="C1139" i="1"/>
  <c r="E1139" i="1" s="1"/>
  <c r="E1146" i="1"/>
  <c r="G1146" i="1"/>
  <c r="I1146" i="1"/>
  <c r="E1147" i="1"/>
  <c r="G1147" i="1"/>
  <c r="C1150" i="1"/>
  <c r="E1151" i="1"/>
  <c r="E1152" i="1"/>
  <c r="E1153" i="1"/>
  <c r="G1153" i="1"/>
  <c r="I1153" i="1"/>
  <c r="G1156" i="1"/>
  <c r="I1156" i="1"/>
  <c r="C1157" i="1"/>
  <c r="E1162" i="1"/>
  <c r="E1166" i="1"/>
  <c r="G1166" i="1"/>
  <c r="I1166" i="1"/>
  <c r="E1168" i="1"/>
  <c r="G1168" i="1"/>
  <c r="I1168" i="1"/>
  <c r="E1176" i="1"/>
  <c r="E1178" i="1"/>
  <c r="G1178" i="1"/>
  <c r="I1178" i="1"/>
  <c r="I1179" i="1"/>
  <c r="E1184" i="1"/>
  <c r="E1185" i="1"/>
  <c r="G1185" i="1"/>
  <c r="I1185" i="1"/>
  <c r="G1188" i="1"/>
  <c r="E1189" i="1"/>
  <c r="E1191" i="1"/>
  <c r="E1192" i="1"/>
  <c r="G1192" i="1"/>
  <c r="I1192" i="1"/>
  <c r="E1194" i="1"/>
  <c r="G1195" i="1"/>
  <c r="E1196" i="1"/>
  <c r="E1198" i="1"/>
  <c r="E1200" i="1"/>
  <c r="G1200" i="1"/>
  <c r="I1200" i="1"/>
  <c r="E1204" i="1"/>
  <c r="E1206" i="1"/>
  <c r="E1207" i="1"/>
  <c r="G1207" i="1"/>
  <c r="I1207" i="1"/>
  <c r="G1209" i="1"/>
  <c r="I1209" i="1"/>
  <c r="E1211" i="1"/>
  <c r="E1214" i="1"/>
  <c r="E1216" i="1"/>
  <c r="E1217" i="1"/>
  <c r="E1218" i="1"/>
  <c r="E1219" i="1"/>
  <c r="E1220" i="1"/>
  <c r="G1220" i="1"/>
  <c r="I1220" i="1"/>
  <c r="E1221" i="1"/>
  <c r="C1224" i="1"/>
  <c r="E1230" i="1"/>
  <c r="E1231" i="1"/>
  <c r="E1232" i="1"/>
  <c r="E1233" i="1"/>
  <c r="G1233" i="1"/>
  <c r="I1233" i="1"/>
  <c r="C1237" i="1"/>
  <c r="E1237" i="1" s="1"/>
  <c r="E1238" i="1"/>
  <c r="E1243" i="1"/>
  <c r="E1244" i="1"/>
  <c r="E1245" i="1"/>
  <c r="G1245" i="1"/>
  <c r="I1245" i="1"/>
  <c r="C1249" i="1"/>
  <c r="E1252" i="1"/>
  <c r="E1254" i="1"/>
  <c r="E1255" i="1"/>
  <c r="E1263" i="1"/>
  <c r="G1263" i="1"/>
  <c r="I1263" i="1"/>
  <c r="C1267" i="1"/>
  <c r="E1267" i="1" s="1"/>
  <c r="E1270" i="1"/>
  <c r="E1272" i="1"/>
  <c r="G1272" i="1"/>
  <c r="I1272" i="1"/>
  <c r="C1276" i="1"/>
  <c r="E1276" i="1" s="1"/>
  <c r="E1278" i="1"/>
  <c r="E1279" i="1"/>
  <c r="E1280" i="1"/>
  <c r="E1281" i="1"/>
  <c r="G1281" i="1"/>
  <c r="I1281" i="1"/>
  <c r="E1283" i="1"/>
  <c r="G1283" i="1"/>
  <c r="I1283" i="1"/>
  <c r="C1285" i="1"/>
  <c r="E1285" i="1" s="1"/>
  <c r="E1287" i="1"/>
  <c r="E1288" i="1"/>
  <c r="G1288" i="1"/>
  <c r="I1288" i="1"/>
  <c r="I1290" i="1"/>
  <c r="E1292" i="1"/>
  <c r="E1293" i="1"/>
  <c r="E1294" i="1"/>
  <c r="E1295" i="1"/>
  <c r="G1295" i="1"/>
  <c r="I1295" i="1"/>
  <c r="E1296" i="1"/>
  <c r="G1296" i="1"/>
  <c r="E1299" i="1"/>
  <c r="E1300" i="1"/>
  <c r="E1327" i="1"/>
  <c r="G1327" i="1"/>
  <c r="I1327" i="1"/>
  <c r="C1331" i="1"/>
  <c r="E1331" i="1"/>
  <c r="E1334" i="1"/>
  <c r="G1334" i="1"/>
  <c r="I1334" i="1"/>
  <c r="G1336" i="1"/>
  <c r="G1337" i="1"/>
  <c r="I1337" i="1"/>
  <c r="C1338" i="1"/>
  <c r="E1338" i="1"/>
  <c r="E1342" i="1"/>
  <c r="G1342" i="1"/>
  <c r="I1342" i="1"/>
  <c r="G1343" i="1"/>
  <c r="C1346" i="1"/>
  <c r="E1346" i="1"/>
  <c r="E1350" i="1"/>
  <c r="E1352" i="1"/>
  <c r="E1353" i="1"/>
  <c r="E1354" i="1"/>
  <c r="E1355" i="1"/>
  <c r="G1355" i="1"/>
  <c r="I1355" i="1"/>
  <c r="I1357" i="1"/>
  <c r="G1358" i="1"/>
  <c r="C1359" i="1"/>
  <c r="E1359" i="1"/>
  <c r="E1360" i="1"/>
  <c r="E1361" i="1"/>
  <c r="E1362" i="1"/>
  <c r="E1364" i="1"/>
  <c r="E1366" i="1"/>
  <c r="G1366" i="1"/>
  <c r="I1366" i="1"/>
  <c r="E1367" i="1"/>
  <c r="C1370" i="1"/>
  <c r="E1370" i="1"/>
  <c r="E1371" i="1"/>
  <c r="E1376" i="1"/>
  <c r="E1378" i="1"/>
  <c r="G1378" i="1"/>
  <c r="I1378" i="1"/>
  <c r="C1382" i="1"/>
  <c r="E1382" i="1"/>
  <c r="E1391" i="1"/>
  <c r="E1392" i="1"/>
  <c r="G1392" i="1"/>
  <c r="I1392" i="1"/>
  <c r="I1395" i="1"/>
  <c r="C1396" i="1"/>
  <c r="E1396" i="1"/>
  <c r="E1404" i="1"/>
  <c r="E1405" i="1"/>
  <c r="G1405" i="1"/>
  <c r="I1405" i="1"/>
  <c r="C1409" i="1"/>
  <c r="E1409" i="1"/>
  <c r="E1414" i="1"/>
  <c r="E1415" i="1"/>
  <c r="G1415" i="1"/>
  <c r="I1415" i="1"/>
  <c r="E1416" i="1"/>
  <c r="G1416" i="1"/>
  <c r="I1416" i="1"/>
  <c r="C1419" i="1"/>
  <c r="E1419" i="1"/>
  <c r="E1424" i="1"/>
  <c r="E1425" i="1"/>
  <c r="G1425" i="1"/>
  <c r="I1425" i="1"/>
  <c r="G1426" i="1"/>
  <c r="I1428" i="1"/>
  <c r="C1429" i="1"/>
  <c r="E1429" i="1"/>
  <c r="E1438" i="1"/>
  <c r="G1438" i="1"/>
  <c r="I1438" i="1"/>
  <c r="I1440" i="1"/>
  <c r="G1441" i="1"/>
  <c r="I1441" i="1"/>
  <c r="C1442" i="1"/>
  <c r="E1442" i="1"/>
  <c r="E1446" i="1"/>
  <c r="G1446" i="1"/>
  <c r="I1446" i="1"/>
  <c r="E1448" i="1"/>
  <c r="C1450" i="1"/>
  <c r="E1450" i="1"/>
  <c r="E1453" i="1"/>
  <c r="E1456" i="1"/>
  <c r="E1457" i="1"/>
  <c r="E1458" i="1"/>
  <c r="E1459" i="1"/>
  <c r="E1463" i="1"/>
  <c r="G1463" i="1"/>
  <c r="I1463" i="1"/>
  <c r="E1464" i="1"/>
  <c r="C1467" i="1"/>
  <c r="E1470" i="1"/>
  <c r="G1470" i="1"/>
  <c r="I1470" i="1"/>
  <c r="C1474" i="1"/>
  <c r="E1477" i="1"/>
  <c r="G1477" i="1"/>
  <c r="I1477" i="1"/>
  <c r="G1479" i="1"/>
  <c r="C1481" i="1"/>
  <c r="E1481" i="1"/>
  <c r="E1483" i="1"/>
  <c r="E1484" i="1"/>
  <c r="E1485" i="1"/>
  <c r="E1486" i="1"/>
  <c r="G1486" i="1"/>
  <c r="I1486" i="1"/>
  <c r="C1490" i="1"/>
  <c r="E1490" i="1"/>
  <c r="E1497" i="1"/>
  <c r="E1498" i="1"/>
  <c r="E1499" i="1"/>
  <c r="G1499" i="1"/>
  <c r="I1499" i="1"/>
  <c r="C1503" i="1"/>
  <c r="E1503" i="1" s="1"/>
  <c r="E1504" i="1"/>
  <c r="E1505" i="1"/>
  <c r="E1506" i="1"/>
  <c r="G1506" i="1"/>
  <c r="I1506" i="1"/>
  <c r="I1507" i="1"/>
  <c r="I1508" i="1"/>
  <c r="C1510" i="1"/>
  <c r="E1510" i="1" s="1"/>
  <c r="E1512" i="1"/>
  <c r="E1513" i="1"/>
  <c r="G1513" i="1"/>
  <c r="I1513" i="1"/>
  <c r="E1514" i="1"/>
  <c r="G1516" i="1"/>
  <c r="I1516" i="1"/>
  <c r="C1517" i="1"/>
  <c r="E1517" i="1" s="1"/>
  <c r="E1541" i="1"/>
  <c r="E1542" i="1"/>
  <c r="G1542" i="1"/>
  <c r="I1542" i="1"/>
  <c r="E1544" i="1"/>
  <c r="C1546" i="1"/>
  <c r="E1546" i="1"/>
  <c r="E1555" i="1"/>
  <c r="G1555" i="1"/>
  <c r="I1555" i="1"/>
  <c r="E1557" i="1"/>
  <c r="G1557" i="1"/>
  <c r="I1557" i="1"/>
  <c r="G1558" i="1"/>
  <c r="I1558" i="1"/>
  <c r="C1559" i="1"/>
  <c r="E1559" i="1"/>
  <c r="E1565" i="1"/>
  <c r="E1566" i="1"/>
  <c r="E1567" i="1"/>
  <c r="G1567" i="1"/>
  <c r="I1567" i="1"/>
  <c r="E1569" i="1"/>
  <c r="G1569" i="1"/>
  <c r="C1571" i="1"/>
  <c r="E1571" i="1"/>
  <c r="E1573" i="1"/>
  <c r="E1574" i="1"/>
  <c r="G1574" i="1"/>
  <c r="I1574" i="1"/>
  <c r="I1575" i="1"/>
  <c r="C1578" i="1"/>
  <c r="E1578" i="1"/>
  <c r="E1581" i="1"/>
  <c r="G1581" i="1"/>
  <c r="I1581" i="1"/>
  <c r="I1584" i="1"/>
  <c r="C1585" i="1"/>
  <c r="E1585" i="1"/>
  <c r="E1588" i="1"/>
  <c r="G1588" i="1"/>
  <c r="I1588" i="1"/>
  <c r="I1589" i="1"/>
  <c r="C1592" i="1"/>
  <c r="E1592" i="1"/>
  <c r="E1596" i="1"/>
  <c r="G1596" i="1"/>
  <c r="I1596" i="1"/>
  <c r="G1598" i="1"/>
  <c r="C1600" i="1"/>
  <c r="E1600" i="1"/>
  <c r="E1603" i="1"/>
  <c r="G1603" i="1"/>
  <c r="I1603" i="1"/>
  <c r="I1604" i="1"/>
  <c r="C1607" i="1"/>
  <c r="E1607" i="1"/>
  <c r="E1610" i="1"/>
  <c r="G1610" i="1"/>
  <c r="I1610" i="1"/>
  <c r="G1612" i="1"/>
  <c r="C1614" i="1"/>
  <c r="E1614" i="1"/>
  <c r="E1617" i="1"/>
  <c r="G1617" i="1"/>
  <c r="I1617" i="1"/>
  <c r="I1619" i="1"/>
  <c r="G1620" i="1"/>
  <c r="I1620" i="1"/>
  <c r="C1621" i="1"/>
  <c r="E1621" i="1"/>
  <c r="E1624" i="1"/>
  <c r="G1624" i="1"/>
  <c r="I1624" i="1"/>
  <c r="E1625" i="1"/>
  <c r="E1626" i="1"/>
  <c r="C1628" i="1"/>
  <c r="E1628" i="1"/>
  <c r="E1631" i="1"/>
  <c r="G1631" i="1"/>
  <c r="I1631" i="1"/>
  <c r="C1635" i="1"/>
  <c r="E1635" i="1"/>
  <c r="E1638" i="1"/>
  <c r="G1638" i="1"/>
  <c r="I1638" i="1"/>
  <c r="G1639" i="1"/>
  <c r="G1641" i="1"/>
  <c r="C1642" i="1"/>
  <c r="E1645" i="1"/>
  <c r="G1645" i="1"/>
  <c r="I1645" i="1"/>
  <c r="C1649" i="1"/>
  <c r="E1649" i="1"/>
  <c r="E1652" i="1"/>
  <c r="G1652" i="1"/>
  <c r="I1652" i="1"/>
  <c r="I1653" i="1"/>
  <c r="E1654" i="1"/>
  <c r="C1656" i="1"/>
  <c r="E1656" i="1"/>
  <c r="E1659" i="1"/>
  <c r="G1659" i="1"/>
  <c r="I1659" i="1"/>
  <c r="G1660" i="1"/>
  <c r="G1662" i="1"/>
  <c r="I1662" i="1"/>
  <c r="C1663" i="1"/>
  <c r="E1663" i="1"/>
  <c r="E1668" i="1"/>
  <c r="G1668" i="1"/>
  <c r="I1668" i="1"/>
  <c r="C1672" i="1"/>
  <c r="E1672" i="1"/>
  <c r="E1675" i="1"/>
  <c r="G1675" i="1"/>
  <c r="I1675" i="1"/>
  <c r="I1677" i="1"/>
  <c r="C1679" i="1"/>
  <c r="E1679" i="1"/>
  <c r="E1682" i="1"/>
  <c r="G1682" i="1"/>
  <c r="I1682" i="1"/>
  <c r="E1683" i="1"/>
  <c r="G1683" i="1"/>
  <c r="E1684" i="1"/>
  <c r="G1684" i="1"/>
  <c r="I1684" i="1"/>
  <c r="C1686" i="1"/>
  <c r="E1686" i="1"/>
  <c r="E1689" i="1"/>
  <c r="G1689" i="1"/>
  <c r="I1689" i="1"/>
  <c r="C1693" i="1"/>
  <c r="E1693" i="1"/>
  <c r="E1698" i="1"/>
  <c r="G1698" i="1"/>
  <c r="I1698" i="1"/>
  <c r="G1701" i="1"/>
  <c r="C1702" i="1"/>
  <c r="E1702" i="1"/>
  <c r="E1705" i="1"/>
  <c r="G1705" i="1"/>
  <c r="I1705" i="1"/>
  <c r="E1706" i="1"/>
  <c r="G1706" i="1"/>
  <c r="I1706" i="1"/>
  <c r="I1708" i="1"/>
  <c r="C1709" i="1"/>
  <c r="E1709" i="1"/>
  <c r="E1712" i="1"/>
  <c r="G1712" i="1"/>
  <c r="I1712" i="1"/>
  <c r="E1714" i="1"/>
  <c r="I1714" i="1"/>
  <c r="G1715" i="1"/>
  <c r="I1715" i="1"/>
  <c r="C1716" i="1"/>
  <c r="E1716" i="1"/>
  <c r="E1719" i="1"/>
  <c r="G1719" i="1"/>
  <c r="I1719" i="1"/>
  <c r="E1721" i="1"/>
  <c r="G1721" i="1"/>
  <c r="I1721" i="1"/>
  <c r="C1723" i="1"/>
  <c r="E1723" i="1"/>
  <c r="E1726" i="1"/>
  <c r="G1726" i="1"/>
  <c r="I1726" i="1"/>
  <c r="C1730" i="1"/>
  <c r="E1730" i="1"/>
  <c r="E1732" i="1"/>
  <c r="E1733" i="1"/>
  <c r="E1734" i="1"/>
  <c r="E1735" i="1"/>
  <c r="G1735" i="1"/>
  <c r="I1735" i="1"/>
  <c r="E1736" i="1"/>
  <c r="G1736" i="1"/>
  <c r="E1737" i="1"/>
  <c r="G1737" i="1"/>
  <c r="C1739" i="1"/>
  <c r="E1739" i="1"/>
  <c r="E1740" i="1"/>
  <c r="E1745" i="1"/>
  <c r="E1746" i="1"/>
  <c r="E1747" i="1"/>
  <c r="G1747" i="1"/>
  <c r="I1747" i="1"/>
  <c r="C1751" i="1"/>
  <c r="E1751" i="1"/>
  <c r="E1752" i="1"/>
  <c r="E1759" i="1"/>
  <c r="E1765" i="1"/>
  <c r="E1768" i="1"/>
  <c r="E1772" i="1"/>
  <c r="E1773" i="1"/>
  <c r="E1777" i="1"/>
  <c r="G1777" i="1"/>
  <c r="I1777" i="1"/>
  <c r="G1779" i="1"/>
  <c r="I1780" i="1"/>
  <c r="C1781" i="1"/>
  <c r="E1781" i="1"/>
  <c r="E1784" i="1"/>
  <c r="G1784" i="1"/>
  <c r="I1784" i="1"/>
  <c r="E1785" i="1"/>
  <c r="C1788" i="1"/>
  <c r="E1788" i="1"/>
  <c r="E1793" i="1"/>
  <c r="E1795" i="1"/>
  <c r="E1796" i="1"/>
  <c r="E1797" i="1"/>
  <c r="E1799" i="1"/>
  <c r="E1800" i="1"/>
  <c r="G1800" i="1"/>
  <c r="I1800" i="1"/>
  <c r="C1804" i="1"/>
  <c r="E1804" i="1"/>
  <c r="E1806" i="1"/>
  <c r="E1807" i="1"/>
  <c r="G1807" i="1"/>
  <c r="I1807" i="1"/>
  <c r="E1809" i="1"/>
  <c r="G1809" i="1"/>
  <c r="C1811" i="1"/>
  <c r="E1811" i="1"/>
  <c r="E1813" i="1"/>
  <c r="E1815" i="1"/>
  <c r="G1815" i="1"/>
  <c r="I1815" i="1"/>
  <c r="C1819" i="1"/>
  <c r="E1819" i="1"/>
  <c r="E1823" i="1"/>
  <c r="E1825" i="1"/>
  <c r="E1826" i="1"/>
  <c r="E1827" i="1"/>
  <c r="G1827" i="1"/>
  <c r="I1827" i="1"/>
  <c r="I1829" i="1"/>
  <c r="I1830" i="1"/>
  <c r="C1831" i="1"/>
  <c r="E1831" i="1"/>
  <c r="E1833" i="1"/>
  <c r="E1834" i="1"/>
  <c r="G1834" i="1"/>
  <c r="I1834" i="1"/>
  <c r="C1838" i="1"/>
  <c r="E1838" i="1"/>
  <c r="E1853" i="1"/>
  <c r="G1853" i="1"/>
  <c r="I1853" i="1"/>
  <c r="C1857" i="1"/>
  <c r="E1857" i="1"/>
  <c r="E1858" i="1"/>
  <c r="E1859" i="1"/>
  <c r="E1860" i="1"/>
  <c r="E1862" i="1"/>
  <c r="E1863" i="1"/>
  <c r="G1863" i="1"/>
  <c r="I1863" i="1"/>
  <c r="G1865" i="1"/>
  <c r="G1866" i="1"/>
  <c r="C1867" i="1"/>
  <c r="E1867" i="1" s="1"/>
  <c r="E1869" i="1"/>
  <c r="E1870" i="1"/>
  <c r="E1871" i="1"/>
  <c r="E1872" i="1"/>
  <c r="G1872" i="1"/>
  <c r="I1872" i="1"/>
  <c r="C1876" i="1"/>
  <c r="E1876" i="1" s="1"/>
  <c r="E1877" i="1"/>
  <c r="E1878" i="1"/>
  <c r="E1879" i="1"/>
  <c r="G1879" i="1"/>
  <c r="I1879" i="1"/>
  <c r="I1882" i="1"/>
  <c r="C1883" i="1"/>
  <c r="E1883" i="1" s="1"/>
  <c r="E1884" i="1"/>
  <c r="E1891" i="1"/>
  <c r="E1892" i="1"/>
  <c r="E1894" i="1"/>
  <c r="G1894" i="1"/>
  <c r="I1894" i="1"/>
  <c r="G1895" i="1"/>
  <c r="C1898" i="1"/>
  <c r="E1898" i="1" s="1"/>
  <c r="E1899" i="1"/>
  <c r="E1900" i="1"/>
  <c r="E1901" i="1"/>
  <c r="G1901" i="1"/>
  <c r="I1901" i="1"/>
  <c r="C1905" i="1"/>
  <c r="E1905" i="1" s="1"/>
  <c r="E1921" i="1"/>
  <c r="G1921" i="1"/>
  <c r="I1921" i="1"/>
  <c r="C1925" i="1"/>
  <c r="E1925" i="1" s="1"/>
  <c r="E1928" i="1"/>
  <c r="G1928" i="1"/>
  <c r="I1928" i="1"/>
  <c r="G1930" i="1"/>
  <c r="C1932" i="1"/>
  <c r="E1932" i="1" s="1"/>
  <c r="E1933" i="1"/>
  <c r="E1942" i="1"/>
  <c r="E1943" i="1"/>
  <c r="E1944" i="1"/>
  <c r="E1945" i="1"/>
  <c r="E1946" i="1"/>
  <c r="E1947" i="1"/>
  <c r="G1947" i="1"/>
  <c r="I1947" i="1"/>
  <c r="I1949" i="1"/>
  <c r="C1951" i="1"/>
  <c r="E1951" i="1" s="1"/>
  <c r="E1965" i="1"/>
  <c r="G1965" i="1"/>
  <c r="I1965" i="1"/>
  <c r="E1967" i="1"/>
  <c r="G1967" i="1"/>
  <c r="C1969" i="1"/>
  <c r="E1969" i="1" s="1"/>
  <c r="E1973" i="1"/>
  <c r="G1973" i="1"/>
  <c r="I1973" i="1"/>
  <c r="G1974" i="1"/>
  <c r="C1977" i="1"/>
  <c r="E1977" i="1" s="1"/>
  <c r="E1993" i="1"/>
  <c r="G1993" i="1"/>
  <c r="I1993" i="1"/>
  <c r="G1996" i="1"/>
  <c r="C1997" i="1"/>
  <c r="E1997" i="1" s="1"/>
  <c r="E1998" i="1"/>
  <c r="E2010" i="1"/>
  <c r="E2013" i="1"/>
  <c r="G2013" i="1"/>
  <c r="I2013" i="1"/>
  <c r="E2014" i="1"/>
  <c r="I2016" i="1"/>
  <c r="C2017" i="1"/>
  <c r="E2017" i="1" s="1"/>
  <c r="E2018" i="1"/>
  <c r="E2024" i="1"/>
  <c r="E2026" i="1"/>
  <c r="G2026" i="1"/>
  <c r="I2026" i="1"/>
  <c r="E2029" i="1"/>
  <c r="G2029" i="1"/>
  <c r="C2030" i="1"/>
  <c r="E2030" i="1" s="1"/>
  <c r="E2031" i="1"/>
  <c r="E2032" i="1"/>
  <c r="E2033" i="1"/>
  <c r="E2034" i="1"/>
  <c r="G2034" i="1"/>
  <c r="I2034" i="1"/>
  <c r="C2038" i="1"/>
  <c r="E2038" i="1"/>
  <c r="E2053" i="1"/>
  <c r="E2054" i="1"/>
  <c r="E2056" i="1"/>
  <c r="G2056" i="1"/>
  <c r="I2056" i="1"/>
  <c r="C2060" i="1"/>
  <c r="E2060" i="1" s="1"/>
  <c r="E2064" i="1"/>
  <c r="E2065" i="1"/>
  <c r="E2066" i="1"/>
  <c r="G2066" i="1"/>
  <c r="I2066" i="1"/>
  <c r="G2068" i="1"/>
  <c r="C2070" i="1"/>
  <c r="E2070" i="1" s="1"/>
  <c r="E2076" i="1"/>
  <c r="E2077" i="1"/>
  <c r="E2078" i="1"/>
  <c r="G2078" i="1"/>
  <c r="I2078" i="1"/>
  <c r="C2082" i="1"/>
  <c r="E2082" i="1" s="1"/>
  <c r="E2088" i="1"/>
  <c r="E2090" i="1"/>
  <c r="G2090" i="1"/>
  <c r="I2090" i="1"/>
  <c r="G2091" i="1"/>
  <c r="I2091" i="1"/>
  <c r="C2094" i="1"/>
  <c r="E2094" i="1" s="1"/>
  <c r="E2095" i="1"/>
  <c r="E2106" i="1"/>
  <c r="E2109" i="1"/>
  <c r="E2110" i="1"/>
  <c r="G2110" i="1"/>
  <c r="I2110" i="1"/>
  <c r="C2114" i="1"/>
  <c r="E2114" i="1" s="1"/>
  <c r="E2118" i="1"/>
  <c r="E2121" i="1"/>
  <c r="E2122" i="1"/>
  <c r="G2122" i="1"/>
  <c r="I2122" i="1"/>
  <c r="G2123" i="1"/>
  <c r="C2124" i="1"/>
  <c r="E2124" i="1" s="1"/>
  <c r="E2126" i="1"/>
  <c r="G2126" i="1"/>
  <c r="I2126" i="1"/>
  <c r="E38" i="28"/>
  <c r="E39" i="28"/>
  <c r="E42" i="28"/>
  <c r="G42" i="28"/>
  <c r="I42" i="28"/>
  <c r="E44" i="28"/>
  <c r="E45" i="28"/>
  <c r="E46" i="28"/>
  <c r="E51" i="28"/>
  <c r="G51" i="28"/>
  <c r="I51" i="28"/>
  <c r="E53" i="28"/>
  <c r="E56" i="28"/>
  <c r="G56" i="28"/>
  <c r="I56" i="28"/>
  <c r="E58" i="28"/>
  <c r="E60" i="28"/>
  <c r="E61" i="28"/>
  <c r="G61" i="28"/>
  <c r="I61" i="28"/>
  <c r="E63" i="28"/>
  <c r="E67" i="28"/>
  <c r="G67" i="28"/>
  <c r="I67" i="28"/>
  <c r="E70" i="28"/>
  <c r="G70" i="28"/>
  <c r="I70" i="28"/>
  <c r="E74" i="28"/>
  <c r="G74" i="28"/>
  <c r="I74" i="28"/>
  <c r="E78" i="28"/>
  <c r="E83" i="28"/>
  <c r="G83" i="28"/>
  <c r="I83" i="28"/>
  <c r="E88" i="28"/>
  <c r="G88" i="28"/>
  <c r="I88" i="28"/>
  <c r="E93" i="28"/>
  <c r="E95" i="28"/>
  <c r="E99" i="28"/>
  <c r="G99" i="28"/>
  <c r="I99" i="28"/>
  <c r="E106" i="28"/>
  <c r="G106" i="28"/>
  <c r="I106" i="28"/>
  <c r="E111" i="28"/>
  <c r="G111" i="28"/>
  <c r="I111" i="28"/>
  <c r="E114" i="28"/>
  <c r="G114" i="28"/>
  <c r="I114" i="28"/>
  <c r="E118" i="28"/>
  <c r="E121" i="28"/>
  <c r="E123" i="28"/>
  <c r="E125" i="28"/>
  <c r="E126" i="28"/>
  <c r="G126" i="28"/>
  <c r="I126" i="28"/>
  <c r="E130" i="28"/>
  <c r="E133" i="28"/>
  <c r="G133" i="28"/>
  <c r="I133" i="28"/>
  <c r="E138" i="28"/>
  <c r="G138" i="28"/>
  <c r="I138" i="28"/>
  <c r="E142" i="28"/>
  <c r="E145" i="28"/>
  <c r="G145" i="28"/>
  <c r="I145" i="28"/>
  <c r="E150" i="28"/>
  <c r="G150" i="28"/>
  <c r="I150" i="28"/>
  <c r="E154" i="28"/>
  <c r="E155" i="28"/>
  <c r="E157" i="28"/>
  <c r="G157" i="28"/>
  <c r="I157" i="28"/>
  <c r="E161" i="28"/>
  <c r="E162" i="28"/>
  <c r="G162" i="28"/>
  <c r="I162" i="28"/>
  <c r="E165" i="28"/>
  <c r="G165" i="28"/>
  <c r="I165" i="28"/>
  <c r="E170" i="28"/>
  <c r="E172" i="28"/>
  <c r="E174" i="28"/>
  <c r="G174" i="28"/>
  <c r="I174" i="28"/>
  <c r="E177" i="28"/>
  <c r="G177" i="28"/>
  <c r="I177" i="28"/>
  <c r="E181" i="28"/>
  <c r="E183" i="28"/>
  <c r="E184" i="28"/>
  <c r="E185" i="28"/>
  <c r="E186" i="28"/>
  <c r="E187" i="28"/>
  <c r="E188" i="28"/>
  <c r="E189" i="28"/>
  <c r="E190" i="28"/>
  <c r="G190" i="28"/>
  <c r="I190" i="28"/>
  <c r="E192" i="28"/>
  <c r="E193" i="28"/>
  <c r="E194" i="28"/>
  <c r="E195" i="28"/>
  <c r="E196" i="28"/>
  <c r="E197" i="28"/>
  <c r="E198" i="28"/>
  <c r="E199" i="28"/>
  <c r="G199" i="28"/>
  <c r="I199" i="28"/>
  <c r="E201" i="28"/>
  <c r="E202" i="28"/>
  <c r="G202" i="28"/>
  <c r="I202" i="28"/>
  <c r="E203" i="28"/>
  <c r="E204" i="28"/>
  <c r="E205" i="28"/>
  <c r="G205" i="28"/>
  <c r="I205" i="28"/>
  <c r="E206" i="28"/>
  <c r="E208" i="28"/>
  <c r="E210" i="28"/>
  <c r="G210" i="28"/>
  <c r="I210" i="28"/>
  <c r="E217" i="28"/>
  <c r="G217" i="28"/>
  <c r="I217" i="28"/>
  <c r="E219" i="28"/>
  <c r="E220" i="28"/>
  <c r="G220" i="28"/>
  <c r="I220" i="28"/>
  <c r="E222" i="28"/>
  <c r="E223" i="28"/>
  <c r="G223" i="28"/>
  <c r="I223" i="28"/>
  <c r="E60" i="27"/>
  <c r="E61" i="27"/>
  <c r="E62" i="27"/>
  <c r="E66" i="27"/>
  <c r="G66" i="27"/>
  <c r="I66" i="27"/>
  <c r="E67" i="27"/>
  <c r="G67" i="27"/>
  <c r="I67" i="27"/>
  <c r="E68" i="27"/>
  <c r="G68" i="27"/>
  <c r="I68" i="27"/>
  <c r="E69" i="27"/>
  <c r="G69" i="27"/>
  <c r="I69" i="27"/>
  <c r="E73" i="27"/>
  <c r="E75" i="27"/>
  <c r="G75" i="27"/>
  <c r="I75" i="27"/>
  <c r="E76" i="27"/>
  <c r="G76" i="27"/>
  <c r="I76" i="27"/>
  <c r="G77" i="27"/>
  <c r="I77" i="27"/>
  <c r="E78" i="27"/>
  <c r="C79" i="27"/>
  <c r="E80" i="27"/>
  <c r="E81" i="27"/>
  <c r="E82" i="27"/>
  <c r="G82" i="27"/>
  <c r="I82" i="27"/>
  <c r="G83" i="27"/>
  <c r="I83" i="27"/>
  <c r="E84" i="27"/>
  <c r="G84" i="27"/>
  <c r="I84" i="27"/>
  <c r="E85" i="27"/>
  <c r="G85" i="27"/>
  <c r="C86" i="27"/>
  <c r="E87" i="27"/>
  <c r="E99" i="27"/>
  <c r="E100" i="27"/>
  <c r="E103" i="27"/>
  <c r="G103" i="27"/>
  <c r="I103" i="27"/>
  <c r="E104" i="27"/>
  <c r="G104" i="27"/>
  <c r="I104" i="27"/>
  <c r="E105" i="27"/>
  <c r="G105" i="27"/>
  <c r="I105" i="27"/>
  <c r="E106" i="27"/>
  <c r="G106" i="27"/>
  <c r="C107" i="27"/>
  <c r="E109" i="27"/>
  <c r="E121" i="27"/>
  <c r="E122" i="27"/>
  <c r="G122" i="27"/>
  <c r="I122" i="27"/>
  <c r="E123" i="27"/>
  <c r="G123" i="27"/>
  <c r="G124" i="27"/>
  <c r="E125" i="27"/>
  <c r="G125" i="27"/>
  <c r="I125" i="27"/>
  <c r="C126" i="27"/>
  <c r="E128" i="27"/>
  <c r="E133" i="27"/>
  <c r="E134" i="27"/>
  <c r="G134" i="27"/>
  <c r="I134" i="27"/>
  <c r="E135" i="27"/>
  <c r="G135" i="27"/>
  <c r="I135" i="27"/>
  <c r="E136" i="27"/>
  <c r="G136" i="27"/>
  <c r="I136" i="27"/>
  <c r="E137" i="27"/>
  <c r="G137" i="27"/>
  <c r="I137" i="27"/>
  <c r="C138" i="27"/>
  <c r="E140" i="27"/>
  <c r="E141" i="27"/>
  <c r="E144" i="27"/>
  <c r="E147" i="27"/>
  <c r="G147" i="27"/>
  <c r="I147" i="27"/>
  <c r="E148" i="27"/>
  <c r="G148" i="27"/>
  <c r="I148" i="27"/>
  <c r="E149" i="27"/>
  <c r="G149" i="27"/>
  <c r="E150" i="27"/>
  <c r="G150" i="27"/>
  <c r="C151" i="27"/>
  <c r="E157" i="27"/>
  <c r="E161" i="27"/>
  <c r="E163" i="27"/>
  <c r="E166" i="27"/>
  <c r="E169" i="27"/>
  <c r="G169" i="27"/>
  <c r="I169" i="27"/>
  <c r="E171" i="27"/>
  <c r="G171" i="27"/>
  <c r="I171" i="27"/>
  <c r="E172" i="27"/>
  <c r="G172" i="27"/>
  <c r="I172" i="27"/>
  <c r="C173" i="27"/>
  <c r="E173" i="27" s="1"/>
  <c r="E188" i="27"/>
  <c r="G188" i="27"/>
  <c r="I188" i="27"/>
  <c r="E189" i="27"/>
  <c r="G189" i="27"/>
  <c r="I189" i="27"/>
  <c r="E190" i="27"/>
  <c r="G190" i="27"/>
  <c r="I190" i="27"/>
  <c r="E191" i="27"/>
  <c r="G191" i="27"/>
  <c r="I191" i="27"/>
  <c r="C192" i="27"/>
  <c r="E197" i="27"/>
  <c r="E200" i="27"/>
  <c r="E201" i="27"/>
  <c r="E204" i="27"/>
  <c r="E205" i="27"/>
  <c r="G205" i="27"/>
  <c r="I205" i="27"/>
  <c r="E207" i="27"/>
  <c r="I207" i="27"/>
  <c r="E208" i="27"/>
  <c r="I208" i="27"/>
  <c r="E225" i="27"/>
  <c r="E226" i="27"/>
  <c r="E228" i="27"/>
  <c r="E230" i="27"/>
  <c r="E233" i="27"/>
  <c r="E235" i="27"/>
  <c r="G235" i="27"/>
  <c r="I235" i="27"/>
  <c r="E236" i="27"/>
  <c r="G236" i="27"/>
  <c r="I236" i="27"/>
  <c r="E237" i="27"/>
  <c r="G237" i="27"/>
  <c r="I237" i="27"/>
  <c r="E238" i="27"/>
  <c r="G238" i="27"/>
  <c r="I238" i="27"/>
  <c r="C239" i="27"/>
  <c r="E239" i="27"/>
  <c r="E250" i="27"/>
  <c r="E255" i="27"/>
  <c r="G255" i="27"/>
  <c r="I255" i="27"/>
  <c r="E256" i="27"/>
  <c r="G256" i="27"/>
  <c r="I256" i="27"/>
  <c r="E258" i="27"/>
  <c r="G258" i="27"/>
  <c r="I258" i="27"/>
  <c r="C259" i="27"/>
  <c r="E264" i="27"/>
  <c r="G264" i="27"/>
  <c r="I264" i="27"/>
  <c r="E265" i="27"/>
  <c r="G265" i="27"/>
  <c r="E266" i="27"/>
  <c r="G266" i="27"/>
  <c r="E267" i="27"/>
  <c r="G267" i="27"/>
  <c r="I267" i="27"/>
  <c r="C268" i="27"/>
  <c r="E272" i="27"/>
  <c r="E277" i="27"/>
  <c r="G277" i="27"/>
  <c r="I277" i="27"/>
  <c r="E278" i="27"/>
  <c r="G278" i="27"/>
  <c r="I278" i="27"/>
  <c r="E279" i="27"/>
  <c r="G279" i="27"/>
  <c r="I279" i="27"/>
  <c r="E280" i="27"/>
  <c r="G280" i="27"/>
  <c r="I280" i="27"/>
  <c r="C281" i="27"/>
  <c r="E297" i="27"/>
  <c r="G297" i="27"/>
  <c r="I297" i="27"/>
  <c r="E298" i="27"/>
  <c r="G298" i="27"/>
  <c r="E299" i="27"/>
  <c r="G299" i="27"/>
  <c r="I299" i="27"/>
  <c r="I300" i="27"/>
  <c r="C301" i="27"/>
  <c r="E315" i="27"/>
  <c r="E316" i="27"/>
  <c r="G316" i="27"/>
  <c r="I316" i="27"/>
  <c r="E317" i="27"/>
  <c r="G317" i="27"/>
  <c r="I317" i="27"/>
  <c r="E318" i="27"/>
  <c r="G318" i="27"/>
  <c r="I318" i="27"/>
  <c r="E319" i="27"/>
  <c r="G319" i="27"/>
  <c r="I319" i="27"/>
  <c r="C320" i="27"/>
  <c r="E326" i="27"/>
  <c r="E327" i="27"/>
  <c r="E329" i="27"/>
  <c r="E332" i="27"/>
  <c r="G332" i="27"/>
  <c r="I332" i="27"/>
  <c r="E333" i="27"/>
  <c r="G333" i="27"/>
  <c r="I333" i="27"/>
  <c r="E334" i="27"/>
  <c r="G334" i="27"/>
  <c r="I334" i="27"/>
  <c r="E335" i="27"/>
  <c r="G335" i="27"/>
  <c r="I335" i="27"/>
  <c r="C336" i="27"/>
  <c r="E357" i="27"/>
  <c r="E361" i="27"/>
  <c r="E363" i="27"/>
  <c r="E367" i="27"/>
  <c r="G367" i="27"/>
  <c r="I367" i="27"/>
  <c r="E368" i="27"/>
  <c r="G368" i="27"/>
  <c r="I368" i="27"/>
  <c r="E369" i="27"/>
  <c r="E370" i="27"/>
  <c r="G370" i="27"/>
  <c r="I370" i="27"/>
  <c r="C371" i="27"/>
  <c r="E382" i="27"/>
  <c r="G382" i="27"/>
  <c r="I382" i="27"/>
  <c r="E383" i="27"/>
  <c r="G383" i="27"/>
  <c r="I383" i="27"/>
  <c r="E384" i="27"/>
  <c r="G384" i="27"/>
  <c r="I384" i="27"/>
  <c r="E385" i="27"/>
  <c r="G385" i="27"/>
  <c r="I385" i="27"/>
  <c r="C386" i="27"/>
  <c r="E391" i="27"/>
  <c r="G391" i="27"/>
  <c r="I391" i="27"/>
  <c r="E392" i="27"/>
  <c r="G392" i="27"/>
  <c r="I392" i="27"/>
  <c r="I393" i="27"/>
  <c r="E394" i="27"/>
  <c r="G394" i="27"/>
  <c r="I394" i="27"/>
  <c r="C395" i="27"/>
  <c r="E398" i="27"/>
  <c r="G398" i="27"/>
  <c r="I398" i="27"/>
  <c r="I399" i="27"/>
  <c r="E400" i="27"/>
  <c r="G400" i="27"/>
  <c r="I400" i="27"/>
  <c r="E401" i="27"/>
  <c r="G401" i="27"/>
  <c r="I401" i="27"/>
  <c r="C402" i="27"/>
  <c r="E407" i="27"/>
  <c r="E408" i="27"/>
  <c r="G408" i="27"/>
  <c r="I408" i="27"/>
  <c r="E409" i="27"/>
  <c r="G409" i="27"/>
  <c r="I409" i="27"/>
  <c r="E410" i="27"/>
  <c r="G410" i="27"/>
  <c r="I410" i="27"/>
  <c r="E411" i="27"/>
  <c r="G411" i="27"/>
  <c r="I411" i="27"/>
  <c r="C412" i="27"/>
  <c r="E414" i="27"/>
  <c r="E415" i="27"/>
  <c r="G415" i="27"/>
  <c r="I415" i="27"/>
  <c r="E416" i="27"/>
  <c r="G416" i="27"/>
  <c r="E417" i="27"/>
  <c r="G417" i="27"/>
  <c r="E418" i="27"/>
  <c r="G418" i="27"/>
  <c r="C419" i="27"/>
  <c r="E425" i="27"/>
  <c r="E426" i="27"/>
  <c r="G426" i="27"/>
  <c r="I426" i="27"/>
  <c r="E427" i="27"/>
  <c r="G427" i="27"/>
  <c r="I427" i="27"/>
  <c r="E428" i="27"/>
  <c r="G428" i="27"/>
  <c r="I428" i="27"/>
  <c r="E429" i="27"/>
  <c r="G429" i="27"/>
  <c r="I429" i="27"/>
  <c r="C430" i="27"/>
  <c r="E61" i="26"/>
  <c r="G61" i="26"/>
  <c r="I61" i="26"/>
  <c r="E62" i="26"/>
  <c r="G62" i="26"/>
  <c r="I62" i="26"/>
  <c r="G63" i="26"/>
  <c r="C64" i="26"/>
  <c r="E66" i="26"/>
  <c r="E68" i="26"/>
  <c r="G68" i="26"/>
  <c r="I68" i="26"/>
  <c r="E69" i="26"/>
  <c r="G69" i="26"/>
  <c r="I69" i="26"/>
  <c r="E70" i="26"/>
  <c r="G70" i="26"/>
  <c r="I70" i="26"/>
  <c r="C71" i="26"/>
  <c r="E73" i="26"/>
  <c r="E75" i="26"/>
  <c r="G75" i="26"/>
  <c r="I75" i="26"/>
  <c r="E76" i="26"/>
  <c r="G76" i="26"/>
  <c r="I76" i="26"/>
  <c r="E77" i="26"/>
  <c r="G77" i="26"/>
  <c r="I77" i="26"/>
  <c r="C78" i="26"/>
  <c r="E85" i="26"/>
  <c r="G85" i="26"/>
  <c r="I85" i="26"/>
  <c r="E86" i="26"/>
  <c r="I86" i="26"/>
  <c r="C88" i="26"/>
  <c r="E90" i="26"/>
  <c r="E91" i="26"/>
  <c r="E92" i="26"/>
  <c r="G92" i="26"/>
  <c r="I92" i="26"/>
  <c r="E93" i="26"/>
  <c r="I93" i="26"/>
  <c r="I94" i="26"/>
  <c r="C95" i="26"/>
  <c r="E97" i="26"/>
  <c r="E98" i="26"/>
  <c r="G98" i="26"/>
  <c r="I98" i="26"/>
  <c r="E99" i="26"/>
  <c r="G99" i="26"/>
  <c r="I99" i="26"/>
  <c r="E100" i="26"/>
  <c r="G100" i="26"/>
  <c r="I100" i="26"/>
  <c r="C101" i="26"/>
  <c r="E104" i="26"/>
  <c r="E106" i="26"/>
  <c r="E108" i="26"/>
  <c r="E109" i="26"/>
  <c r="E112" i="26"/>
  <c r="G112" i="26"/>
  <c r="I112" i="26"/>
  <c r="E113" i="26"/>
  <c r="G113" i="26"/>
  <c r="I113" i="26"/>
  <c r="E114" i="26"/>
  <c r="G114" i="26"/>
  <c r="I114" i="26"/>
  <c r="C115" i="26"/>
  <c r="E117" i="26"/>
  <c r="E119" i="26"/>
  <c r="E120" i="26"/>
  <c r="G120" i="26"/>
  <c r="I120" i="26"/>
  <c r="E121" i="26"/>
  <c r="G121" i="26"/>
  <c r="I121" i="26"/>
  <c r="C123" i="26"/>
  <c r="E125" i="26"/>
  <c r="E126" i="26"/>
  <c r="E128" i="26"/>
  <c r="E130" i="26"/>
  <c r="E131" i="26"/>
  <c r="G131" i="26"/>
  <c r="I131" i="26"/>
  <c r="G132" i="26"/>
  <c r="I132" i="26"/>
  <c r="G133" i="26"/>
  <c r="I133" i="26"/>
  <c r="C134" i="26"/>
  <c r="E136" i="26"/>
  <c r="E138" i="26"/>
  <c r="E140" i="26"/>
  <c r="E141" i="26"/>
  <c r="E143" i="26"/>
  <c r="E150" i="26"/>
  <c r="G150" i="26"/>
  <c r="I150" i="26"/>
  <c r="E151" i="26"/>
  <c r="G151" i="26"/>
  <c r="I151" i="26"/>
  <c r="E152" i="26"/>
  <c r="G152" i="26"/>
  <c r="I152" i="26"/>
  <c r="C153" i="26"/>
  <c r="E156" i="26"/>
  <c r="G156" i="26"/>
  <c r="I156" i="26"/>
  <c r="E157" i="26"/>
  <c r="G157" i="26"/>
  <c r="I157" i="26"/>
  <c r="E158" i="26"/>
  <c r="G158" i="26"/>
  <c r="I158" i="26"/>
  <c r="C159" i="26"/>
  <c r="E161" i="26"/>
  <c r="E165" i="26"/>
  <c r="G165" i="26"/>
  <c r="I165" i="26"/>
  <c r="E166" i="26"/>
  <c r="G166" i="26"/>
  <c r="I166" i="26"/>
  <c r="E167" i="26"/>
  <c r="G167" i="26"/>
  <c r="I167" i="26"/>
  <c r="C168" i="26"/>
  <c r="E170" i="26"/>
  <c r="E174" i="26"/>
  <c r="G174" i="26"/>
  <c r="I174" i="26"/>
  <c r="E175" i="26"/>
  <c r="G175" i="26"/>
  <c r="I175" i="26"/>
  <c r="E176" i="26"/>
  <c r="G176" i="26"/>
  <c r="I176" i="26"/>
  <c r="C177" i="26"/>
  <c r="E180" i="26"/>
  <c r="G180" i="26"/>
  <c r="I180" i="26"/>
  <c r="G181" i="26"/>
  <c r="I181" i="26"/>
  <c r="E182" i="26"/>
  <c r="G182" i="26"/>
  <c r="C183" i="26"/>
  <c r="E185" i="26"/>
  <c r="E189" i="26"/>
  <c r="E190" i="26"/>
  <c r="E191" i="26"/>
  <c r="E192" i="26"/>
  <c r="E193" i="26"/>
  <c r="E194" i="26"/>
  <c r="E197" i="26"/>
  <c r="E201" i="26"/>
  <c r="G201" i="26"/>
  <c r="I201" i="26"/>
  <c r="E202" i="26"/>
  <c r="G202" i="26"/>
  <c r="I202" i="26"/>
  <c r="E203" i="26"/>
  <c r="G203" i="26"/>
  <c r="I203" i="26"/>
  <c r="C204" i="26"/>
  <c r="E206" i="26"/>
  <c r="E207" i="26"/>
  <c r="E208" i="26"/>
  <c r="E210" i="26"/>
  <c r="E211" i="26"/>
  <c r="E212" i="26"/>
  <c r="E213" i="26"/>
  <c r="E214" i="26"/>
  <c r="E215" i="26"/>
  <c r="G215" i="26"/>
  <c r="I215" i="26"/>
  <c r="E216" i="26"/>
  <c r="G216" i="26"/>
  <c r="I216" i="26"/>
  <c r="E217" i="26"/>
  <c r="G217" i="26"/>
  <c r="I217" i="26"/>
  <c r="C218" i="26"/>
  <c r="E220" i="26"/>
  <c r="E222" i="26"/>
  <c r="G222" i="26"/>
  <c r="I222" i="26"/>
  <c r="E223" i="26"/>
  <c r="G223" i="26"/>
  <c r="I223" i="26"/>
  <c r="E224" i="26"/>
  <c r="G224" i="26"/>
  <c r="I224" i="26"/>
  <c r="C225" i="26"/>
  <c r="E227" i="26"/>
  <c r="E228" i="26"/>
  <c r="G228" i="26"/>
  <c r="I228" i="26"/>
  <c r="E229" i="26"/>
  <c r="G229" i="26"/>
  <c r="I229" i="26"/>
  <c r="G230" i="26"/>
  <c r="C231" i="26"/>
  <c r="E233" i="26"/>
  <c r="E234" i="26"/>
  <c r="G234" i="26"/>
  <c r="I234" i="26"/>
  <c r="E235" i="26"/>
  <c r="G235" i="26"/>
  <c r="I235" i="26"/>
  <c r="C237" i="26"/>
  <c r="E40" i="23"/>
  <c r="E43" i="23"/>
  <c r="G43" i="23"/>
  <c r="I43" i="23"/>
  <c r="G46" i="23"/>
  <c r="C47" i="23"/>
  <c r="E47" i="23" s="1"/>
  <c r="E49" i="23"/>
  <c r="E53" i="23"/>
  <c r="G53" i="23"/>
  <c r="I53" i="23"/>
  <c r="C57" i="23"/>
  <c r="E57" i="23" s="1"/>
  <c r="E60" i="23"/>
  <c r="G60" i="23"/>
  <c r="I60" i="23"/>
  <c r="E62" i="23"/>
  <c r="G62" i="23"/>
  <c r="C64" i="23"/>
  <c r="E69" i="23"/>
  <c r="G69" i="23"/>
  <c r="I69" i="23"/>
  <c r="E70" i="23"/>
  <c r="C73" i="23"/>
  <c r="E75" i="23"/>
  <c r="E76" i="23"/>
  <c r="G76" i="23"/>
  <c r="I76" i="23"/>
  <c r="G79" i="23"/>
  <c r="I79" i="23"/>
  <c r="C80" i="23"/>
  <c r="E82" i="23"/>
  <c r="E86" i="23"/>
  <c r="E88" i="23"/>
  <c r="G88" i="23"/>
  <c r="I88" i="23"/>
  <c r="E89" i="23"/>
  <c r="G89" i="23"/>
  <c r="I89" i="23"/>
  <c r="C92" i="23"/>
  <c r="E96" i="23"/>
  <c r="E98" i="23"/>
  <c r="G98" i="23"/>
  <c r="I98" i="23"/>
  <c r="C102" i="23"/>
  <c r="E106" i="23"/>
  <c r="E107" i="23"/>
  <c r="E108" i="23"/>
  <c r="E109" i="23"/>
  <c r="G109" i="23"/>
  <c r="I109" i="23"/>
  <c r="G111" i="23"/>
  <c r="C113" i="23"/>
  <c r="E117" i="23"/>
  <c r="E119" i="23"/>
  <c r="E120" i="23"/>
  <c r="G120" i="23"/>
  <c r="I120" i="23"/>
  <c r="G121" i="23"/>
  <c r="I123" i="23"/>
  <c r="C124" i="23"/>
  <c r="E131" i="23"/>
  <c r="E132" i="23"/>
  <c r="E135" i="23"/>
  <c r="E136" i="23"/>
  <c r="E137" i="23"/>
  <c r="G137" i="23"/>
  <c r="I137" i="23"/>
  <c r="C141" i="23"/>
  <c r="E167" i="23"/>
  <c r="E169" i="23"/>
  <c r="E170" i="23"/>
  <c r="G170" i="23"/>
  <c r="I170" i="23"/>
  <c r="C174" i="23"/>
  <c r="E200" i="23"/>
  <c r="E208" i="23"/>
  <c r="G208" i="23"/>
  <c r="I208" i="23"/>
  <c r="I209" i="23"/>
  <c r="C212" i="23"/>
  <c r="E246" i="23"/>
  <c r="E256" i="23"/>
  <c r="G256" i="23"/>
  <c r="I256" i="23"/>
  <c r="C260" i="23"/>
  <c r="E263" i="23"/>
  <c r="G263" i="23"/>
  <c r="I263" i="23"/>
  <c r="E264" i="23"/>
  <c r="G264" i="23"/>
  <c r="I266" i="23"/>
  <c r="C267" i="23"/>
  <c r="E273" i="23"/>
  <c r="E274" i="23"/>
  <c r="E275" i="23"/>
  <c r="E276" i="23"/>
  <c r="E278" i="23"/>
  <c r="E279" i="23"/>
  <c r="E280" i="23"/>
  <c r="G280" i="23"/>
  <c r="I280" i="23"/>
  <c r="G281" i="23"/>
  <c r="C284" i="23"/>
  <c r="E297" i="23"/>
  <c r="E298" i="23"/>
  <c r="E301" i="23"/>
  <c r="G301" i="23"/>
  <c r="I301" i="23"/>
  <c r="E304" i="23"/>
  <c r="G304" i="23"/>
  <c r="C305" i="23"/>
  <c r="E319" i="23"/>
  <c r="E320" i="23"/>
  <c r="E322" i="23"/>
  <c r="G322" i="23"/>
  <c r="I322" i="23"/>
  <c r="I323" i="23"/>
  <c r="E324" i="23"/>
  <c r="G324" i="23"/>
  <c r="C326" i="23"/>
  <c r="E337" i="23"/>
  <c r="E340" i="23"/>
  <c r="E341" i="23"/>
  <c r="E342" i="23"/>
  <c r="G342" i="23"/>
  <c r="I342" i="23"/>
  <c r="C346" i="23"/>
  <c r="E346" i="23" s="1"/>
  <c r="E357" i="23"/>
  <c r="E358" i="23"/>
  <c r="E360" i="23"/>
  <c r="G360" i="23"/>
  <c r="I360" i="23"/>
  <c r="E363" i="23"/>
  <c r="C364" i="23"/>
  <c r="E381" i="23"/>
  <c r="E383" i="23"/>
  <c r="G383" i="23"/>
  <c r="I383" i="23"/>
  <c r="C387" i="23"/>
  <c r="E401" i="23"/>
  <c r="E402" i="23"/>
  <c r="E403" i="23"/>
  <c r="E405" i="23"/>
  <c r="E406" i="23"/>
  <c r="E407" i="23"/>
  <c r="G407" i="23"/>
  <c r="I407" i="23"/>
  <c r="C411" i="23"/>
  <c r="E419" i="23"/>
  <c r="E420" i="23"/>
  <c r="G420" i="23"/>
  <c r="I420" i="23"/>
  <c r="I421" i="23"/>
  <c r="E422" i="23"/>
  <c r="E423" i="23"/>
  <c r="G423" i="23"/>
  <c r="I423" i="23"/>
  <c r="C424" i="23"/>
  <c r="E426" i="23"/>
  <c r="E428" i="23"/>
  <c r="E429" i="23"/>
  <c r="G429" i="23"/>
  <c r="I429" i="23"/>
  <c r="C433" i="23"/>
  <c r="E441" i="23"/>
  <c r="E444" i="23"/>
  <c r="E448" i="23"/>
  <c r="G448" i="23"/>
  <c r="I448" i="23"/>
  <c r="C452" i="23"/>
  <c r="E461" i="23"/>
  <c r="G461" i="23"/>
  <c r="I461" i="23"/>
  <c r="E463" i="23"/>
  <c r="G463" i="23"/>
  <c r="I463" i="23"/>
  <c r="C465" i="23"/>
  <c r="E474" i="23"/>
  <c r="G474" i="23"/>
  <c r="I474" i="23"/>
  <c r="C478" i="23"/>
  <c r="E486" i="23"/>
  <c r="E487" i="23"/>
  <c r="G487" i="23"/>
  <c r="I487" i="23"/>
  <c r="E489" i="23"/>
  <c r="G489" i="23"/>
  <c r="I489" i="23"/>
  <c r="E490" i="23"/>
  <c r="C491" i="23"/>
  <c r="E493" i="23"/>
  <c r="E494" i="23"/>
  <c r="G494" i="23"/>
  <c r="I494" i="23"/>
  <c r="C498" i="23"/>
  <c r="E508" i="23"/>
  <c r="E509" i="23"/>
  <c r="E510" i="23"/>
  <c r="E511" i="23"/>
  <c r="E512" i="23"/>
  <c r="E514" i="23"/>
  <c r="G514" i="23"/>
  <c r="I514" i="23"/>
  <c r="C518" i="23"/>
  <c r="E528" i="23"/>
  <c r="E529" i="23"/>
  <c r="E530" i="23"/>
  <c r="E532" i="23"/>
  <c r="G532" i="23"/>
  <c r="I532" i="23"/>
  <c r="G534" i="23"/>
  <c r="E535" i="23"/>
  <c r="G535" i="23"/>
  <c r="C536" i="23"/>
  <c r="E544" i="23"/>
  <c r="E545" i="23"/>
  <c r="G545" i="23"/>
  <c r="I545" i="23"/>
  <c r="C549" i="23"/>
  <c r="E564" i="23"/>
  <c r="E565" i="23"/>
  <c r="E566" i="23"/>
  <c r="G566" i="23"/>
  <c r="I566" i="23"/>
  <c r="G568" i="23"/>
  <c r="C570" i="23"/>
  <c r="E579" i="23"/>
  <c r="E581" i="23"/>
  <c r="G581" i="23"/>
  <c r="I581" i="23"/>
  <c r="E583" i="23"/>
  <c r="G583" i="23"/>
  <c r="I583" i="23"/>
  <c r="I584" i="23"/>
  <c r="C585" i="23"/>
  <c r="E595" i="23"/>
  <c r="G595" i="23"/>
  <c r="I595" i="23"/>
  <c r="C599" i="23"/>
  <c r="E601" i="23"/>
  <c r="E602" i="23"/>
  <c r="G602" i="23"/>
  <c r="I602" i="23"/>
  <c r="C606" i="23"/>
  <c r="E615" i="23"/>
  <c r="E616" i="23"/>
  <c r="G616" i="23"/>
  <c r="I616" i="23"/>
  <c r="G618" i="23"/>
  <c r="C620" i="23"/>
  <c r="E622" i="23"/>
  <c r="E623" i="23"/>
  <c r="G623" i="23"/>
  <c r="I623" i="23"/>
  <c r="C627" i="23"/>
  <c r="E637" i="23"/>
  <c r="E638" i="23"/>
  <c r="E641" i="23"/>
  <c r="G641" i="23"/>
  <c r="I641" i="23"/>
  <c r="G642" i="23"/>
  <c r="I642" i="23"/>
  <c r="G643" i="23"/>
  <c r="I644" i="23"/>
  <c r="C645" i="23"/>
  <c r="E656" i="23"/>
  <c r="E660" i="23"/>
  <c r="E662" i="23"/>
  <c r="E663" i="23"/>
  <c r="E664" i="23"/>
  <c r="G664" i="23"/>
  <c r="I664" i="23"/>
  <c r="C668" i="23"/>
  <c r="E670" i="23"/>
  <c r="E671" i="23"/>
  <c r="E674" i="23"/>
  <c r="E675" i="23"/>
  <c r="E676" i="23"/>
  <c r="E677" i="23"/>
  <c r="E678" i="23"/>
  <c r="G678" i="23"/>
  <c r="I678" i="23"/>
  <c r="E680" i="23"/>
  <c r="C682" i="23"/>
  <c r="E692" i="23"/>
  <c r="E693" i="23"/>
  <c r="G693" i="23"/>
  <c r="I693" i="23"/>
  <c r="E694" i="23"/>
  <c r="G694" i="23"/>
  <c r="C697" i="23"/>
  <c r="E708" i="23"/>
  <c r="E711" i="23"/>
  <c r="E712" i="23"/>
  <c r="E713" i="23"/>
  <c r="E714" i="23"/>
  <c r="G714" i="23"/>
  <c r="I714" i="23"/>
  <c r="C718" i="23"/>
  <c r="E720" i="23"/>
  <c r="E721" i="23"/>
  <c r="E724" i="23"/>
  <c r="E725" i="23"/>
  <c r="E726" i="23"/>
  <c r="E728" i="23"/>
  <c r="G728" i="23"/>
  <c r="I728" i="23"/>
  <c r="E730" i="23"/>
  <c r="G730" i="23"/>
  <c r="C732" i="23"/>
  <c r="E742" i="23"/>
  <c r="E743" i="23"/>
  <c r="E744" i="23"/>
  <c r="E745" i="23"/>
  <c r="E746" i="23"/>
  <c r="E747" i="23"/>
  <c r="G747" i="23"/>
  <c r="I747" i="23"/>
  <c r="C751" i="23"/>
  <c r="E762" i="23"/>
  <c r="E763" i="23"/>
  <c r="G763" i="23"/>
  <c r="I763" i="23"/>
  <c r="C767" i="23"/>
  <c r="E768" i="23"/>
  <c r="E769" i="23"/>
  <c r="E770" i="23"/>
  <c r="G770" i="23"/>
  <c r="I770" i="23"/>
  <c r="C774" i="23"/>
  <c r="F44" i="21"/>
  <c r="F50" i="21"/>
  <c r="J50" i="21" s="1"/>
  <c r="F51" i="21"/>
  <c r="J51" i="21" s="1"/>
  <c r="F52" i="21"/>
  <c r="J52" i="21" s="1"/>
  <c r="D53" i="21"/>
  <c r="I53" i="21" s="1"/>
  <c r="F55" i="21"/>
  <c r="J55" i="21" s="1"/>
  <c r="F56" i="21"/>
  <c r="J56" i="21" s="1"/>
  <c r="F58" i="21"/>
  <c r="J58" i="21" s="1"/>
  <c r="F61" i="21"/>
  <c r="J61" i="21" s="1"/>
  <c r="F62" i="21"/>
  <c r="J62" i="21" s="1"/>
  <c r="F68" i="21"/>
  <c r="J68" i="21" s="1"/>
  <c r="F69" i="21"/>
  <c r="J69" i="21" s="1"/>
  <c r="F70" i="21"/>
  <c r="J70" i="21" s="1"/>
  <c r="F72" i="21"/>
  <c r="J72" i="21" s="1"/>
  <c r="F76" i="21"/>
  <c r="F77" i="21"/>
  <c r="J77" i="21" s="1"/>
  <c r="F81" i="21"/>
  <c r="F85" i="21"/>
  <c r="J85" i="21" s="1"/>
  <c r="F86" i="21"/>
  <c r="J86" i="21" s="1"/>
  <c r="F87" i="21"/>
  <c r="J87" i="21" s="1"/>
  <c r="E91" i="21"/>
  <c r="E35" i="20"/>
  <c r="I35" i="20" s="1"/>
  <c r="E40" i="20"/>
  <c r="I40" i="20" s="1"/>
  <c r="E44" i="20"/>
  <c r="I44" i="20" s="1"/>
  <c r="E48" i="20"/>
  <c r="I48" i="20" s="1"/>
  <c r="E54" i="20"/>
  <c r="I54" i="20" s="1"/>
  <c r="E59" i="20"/>
  <c r="I59" i="20" s="1"/>
  <c r="E64" i="20"/>
  <c r="I64" i="20" s="1"/>
  <c r="E69" i="20"/>
  <c r="I69" i="20" s="1"/>
  <c r="E74" i="20"/>
  <c r="I74" i="20" s="1"/>
  <c r="E78" i="20"/>
  <c r="I78" i="20" s="1"/>
  <c r="E81" i="20"/>
  <c r="I81" i="20" s="1"/>
  <c r="E95" i="20"/>
  <c r="I95" i="20" s="1"/>
  <c r="E99" i="20"/>
  <c r="I99" i="20" s="1"/>
  <c r="E105" i="20"/>
  <c r="I105" i="20" s="1"/>
  <c r="E109" i="20"/>
  <c r="I109" i="20" s="1"/>
  <c r="E113" i="20"/>
  <c r="I113" i="20" s="1"/>
  <c r="E118" i="20"/>
  <c r="I118" i="20" s="1"/>
  <c r="E122" i="20"/>
  <c r="I122" i="20" s="1"/>
  <c r="E126" i="20"/>
  <c r="I126" i="20" s="1"/>
  <c r="E132" i="20"/>
  <c r="I132" i="20" s="1"/>
  <c r="E138" i="20"/>
  <c r="I138" i="20" s="1"/>
  <c r="E143" i="20"/>
  <c r="I143" i="20" s="1"/>
  <c r="E147" i="20"/>
  <c r="I147" i="20" s="1"/>
  <c r="E150" i="20"/>
  <c r="I150" i="20" s="1"/>
  <c r="G43" i="19"/>
  <c r="I43" i="19"/>
  <c r="E45" i="19"/>
  <c r="E47" i="19"/>
  <c r="G47" i="19"/>
  <c r="I47" i="19"/>
  <c r="E48" i="19"/>
  <c r="E54" i="19"/>
  <c r="E56" i="19"/>
  <c r="G56" i="19"/>
  <c r="I56" i="19"/>
  <c r="E60" i="19"/>
  <c r="E62" i="19"/>
  <c r="G62" i="19"/>
  <c r="I62" i="19"/>
  <c r="E66" i="19"/>
  <c r="E67" i="19"/>
  <c r="G67" i="19"/>
  <c r="I67" i="19"/>
  <c r="E69" i="19"/>
  <c r="E71" i="19"/>
  <c r="G71" i="19"/>
  <c r="I71" i="19"/>
  <c r="E76" i="19"/>
  <c r="E77" i="19"/>
  <c r="G77" i="19"/>
  <c r="I77" i="19"/>
  <c r="E81" i="19"/>
  <c r="E85" i="19"/>
  <c r="G85" i="19"/>
  <c r="I85" i="19"/>
  <c r="E87" i="19"/>
  <c r="E89" i="19"/>
  <c r="E95" i="19"/>
  <c r="G95" i="19"/>
  <c r="I95" i="19"/>
  <c r="E97" i="19"/>
  <c r="E99" i="19"/>
  <c r="E100" i="19"/>
  <c r="G100" i="19"/>
  <c r="I100" i="19"/>
  <c r="E102" i="19"/>
  <c r="E106" i="19"/>
  <c r="E107" i="19"/>
  <c r="G107" i="19"/>
  <c r="I107" i="19"/>
  <c r="E109" i="19"/>
  <c r="E112" i="19"/>
  <c r="E115" i="19"/>
  <c r="E116" i="19"/>
  <c r="G116" i="19"/>
  <c r="I116" i="19"/>
  <c r="E118" i="19"/>
  <c r="E121" i="19"/>
  <c r="E122" i="19"/>
  <c r="E123" i="19"/>
  <c r="E124" i="19"/>
  <c r="E125" i="19"/>
  <c r="E126" i="19"/>
  <c r="G126" i="19"/>
  <c r="I126" i="19"/>
  <c r="E128" i="19"/>
  <c r="E131" i="19"/>
  <c r="E132" i="19"/>
  <c r="E134" i="19"/>
  <c r="E135" i="19"/>
  <c r="G135" i="19"/>
  <c r="I135" i="19"/>
  <c r="E139" i="19"/>
  <c r="E140" i="19"/>
  <c r="G140" i="19"/>
  <c r="I140" i="19"/>
  <c r="E142" i="19"/>
  <c r="E143" i="19"/>
  <c r="E144" i="19"/>
  <c r="E145" i="19"/>
  <c r="G145" i="19"/>
  <c r="I145" i="19"/>
  <c r="E148" i="19"/>
  <c r="E149" i="19"/>
  <c r="E150" i="19"/>
  <c r="E151" i="19"/>
  <c r="E152" i="19"/>
  <c r="E153" i="19"/>
  <c r="G153" i="19"/>
  <c r="I153" i="19"/>
  <c r="E155" i="19"/>
  <c r="E156" i="19"/>
  <c r="E157" i="19"/>
  <c r="E158" i="19"/>
  <c r="E160" i="19"/>
  <c r="E161" i="19"/>
  <c r="G161" i="19"/>
  <c r="I161" i="19"/>
  <c r="E164" i="19"/>
  <c r="E165" i="19"/>
  <c r="E166" i="19"/>
  <c r="E167" i="19"/>
  <c r="G167" i="19"/>
  <c r="I167" i="19"/>
  <c r="E171" i="19"/>
  <c r="E176" i="19"/>
  <c r="G176" i="19"/>
  <c r="I176" i="19"/>
  <c r="E178" i="19"/>
  <c r="E182" i="19"/>
  <c r="G182" i="19"/>
  <c r="I182" i="19"/>
  <c r="E183" i="19"/>
  <c r="E184" i="19"/>
  <c r="E191" i="19"/>
  <c r="E192" i="19"/>
  <c r="E193" i="19"/>
  <c r="E194" i="19"/>
  <c r="E195" i="19"/>
  <c r="E197" i="19"/>
  <c r="G197" i="19"/>
  <c r="I197" i="19"/>
  <c r="E199" i="19"/>
  <c r="E202" i="19"/>
  <c r="E204" i="19"/>
  <c r="E206" i="19"/>
  <c r="E207" i="19"/>
  <c r="G207" i="19"/>
  <c r="I207" i="19"/>
  <c r="E209" i="19"/>
  <c r="E212" i="19"/>
  <c r="E213" i="19"/>
  <c r="E214" i="19"/>
  <c r="E217" i="19"/>
  <c r="E220" i="19"/>
  <c r="G220" i="19"/>
  <c r="I220" i="19"/>
  <c r="E222" i="19"/>
  <c r="E225" i="19"/>
  <c r="E226" i="19"/>
  <c r="E227" i="19"/>
  <c r="E228" i="19"/>
  <c r="E229" i="19"/>
  <c r="E230" i="19"/>
  <c r="E232" i="19"/>
  <c r="E233" i="19"/>
  <c r="E236" i="19"/>
  <c r="G236" i="19"/>
  <c r="I236" i="19"/>
  <c r="E239" i="19"/>
  <c r="E241" i="19"/>
  <c r="G241" i="19"/>
  <c r="I241" i="19"/>
  <c r="E243" i="19"/>
  <c r="E251" i="19"/>
  <c r="E252" i="19"/>
  <c r="G252" i="19"/>
  <c r="I252" i="19"/>
  <c r="E256" i="19"/>
  <c r="E257" i="19"/>
  <c r="E258" i="19"/>
  <c r="G258" i="19"/>
  <c r="I258" i="19"/>
  <c r="E262" i="19"/>
  <c r="G262" i="19"/>
  <c r="I262" i="19"/>
  <c r="E264" i="19"/>
  <c r="E265" i="19"/>
  <c r="E266" i="19"/>
  <c r="G266" i="19"/>
  <c r="I266" i="19"/>
  <c r="E268" i="19"/>
  <c r="E269" i="19"/>
  <c r="G269" i="19"/>
  <c r="I269" i="19"/>
  <c r="E271" i="19"/>
  <c r="E272" i="19"/>
  <c r="G272" i="19"/>
  <c r="I272" i="19"/>
  <c r="E274" i="19"/>
  <c r="E275" i="19"/>
  <c r="G275" i="19"/>
  <c r="I275" i="19"/>
  <c r="E14" i="18"/>
  <c r="E25" i="18"/>
  <c r="C27" i="16"/>
  <c r="E51" i="16"/>
  <c r="E52" i="16"/>
  <c r="E53" i="16"/>
  <c r="E54" i="16"/>
  <c r="E57" i="16"/>
  <c r="E58" i="16"/>
  <c r="E59" i="16"/>
  <c r="E60" i="16"/>
  <c r="E71" i="16"/>
  <c r="E72" i="16"/>
  <c r="E73" i="16"/>
  <c r="E74" i="16"/>
  <c r="E83" i="16"/>
  <c r="E84" i="16"/>
  <c r="E52" i="9" l="1"/>
  <c r="I67" i="1"/>
  <c r="G67" i="1"/>
  <c r="I236" i="26"/>
  <c r="G236" i="26"/>
  <c r="G45" i="23"/>
  <c r="G63" i="23"/>
  <c r="E63" i="23"/>
  <c r="I45" i="23"/>
  <c r="G44" i="23"/>
  <c r="I152" i="20"/>
  <c r="E73" i="29"/>
  <c r="E86" i="16" s="1"/>
  <c r="E77" i="9"/>
  <c r="G84" i="6"/>
  <c r="E60" i="7" s="1"/>
  <c r="E514" i="5"/>
  <c r="F514" i="5" s="1"/>
  <c r="E250" i="5"/>
  <c r="J250" i="5" s="1"/>
  <c r="F1092" i="4"/>
  <c r="F1074" i="4"/>
  <c r="J615" i="4"/>
  <c r="J37" i="4" s="1"/>
  <c r="G1882" i="1"/>
  <c r="I1864" i="1"/>
  <c r="E1829" i="1"/>
  <c r="E1611" i="1"/>
  <c r="G1357" i="1"/>
  <c r="I888" i="1"/>
  <c r="I366" i="1"/>
  <c r="G217" i="1"/>
  <c r="G105" i="1"/>
  <c r="G43" i="1"/>
  <c r="E1864" i="1"/>
  <c r="I1808" i="1"/>
  <c r="I1633" i="1"/>
  <c r="I1544" i="1"/>
  <c r="G1488" i="1"/>
  <c r="I1448" i="1"/>
  <c r="I944" i="1"/>
  <c r="G463" i="1"/>
  <c r="G366" i="1"/>
  <c r="G303" i="1"/>
  <c r="E2036" i="1"/>
  <c r="I1996" i="1"/>
  <c r="G1808" i="1"/>
  <c r="I1779" i="1"/>
  <c r="I1640" i="1"/>
  <c r="E1508" i="1"/>
  <c r="E1488" i="1"/>
  <c r="I1381" i="1"/>
  <c r="I1330" i="1"/>
  <c r="E944" i="1"/>
  <c r="I881" i="1"/>
  <c r="I791" i="1"/>
  <c r="I615" i="1"/>
  <c r="E482" i="1"/>
  <c r="I424" i="1"/>
  <c r="I320" i="1"/>
  <c r="I257" i="1"/>
  <c r="E242" i="1"/>
  <c r="I59" i="1"/>
  <c r="G1611" i="1"/>
  <c r="G1381" i="1"/>
  <c r="G2079" i="1"/>
  <c r="G1708" i="1"/>
  <c r="I1466" i="1"/>
  <c r="G1439" i="1"/>
  <c r="E1426" i="1"/>
  <c r="E1343" i="1"/>
  <c r="E1235" i="1"/>
  <c r="G1024" i="1"/>
  <c r="E879" i="1"/>
  <c r="G843" i="1"/>
  <c r="G727" i="1"/>
  <c r="E681" i="1"/>
  <c r="G646" i="1"/>
  <c r="E584" i="1"/>
  <c r="I504" i="1"/>
  <c r="I452" i="1"/>
  <c r="G280" i="1"/>
  <c r="I126" i="1"/>
  <c r="E2113" i="1"/>
  <c r="E2079" i="1"/>
  <c r="G1466" i="1"/>
  <c r="I1358" i="1"/>
  <c r="I1234" i="1"/>
  <c r="E1024" i="1"/>
  <c r="G854" i="1"/>
  <c r="E646" i="1"/>
  <c r="I534" i="1"/>
  <c r="E452" i="1"/>
  <c r="G182" i="1"/>
  <c r="E1950" i="1"/>
  <c r="G1678" i="1"/>
  <c r="I1408" i="1"/>
  <c r="G1222" i="1"/>
  <c r="E42" i="1"/>
  <c r="G42" i="1"/>
  <c r="I42" i="1"/>
  <c r="G82" i="1"/>
  <c r="I82" i="1"/>
  <c r="E279" i="1"/>
  <c r="I279" i="1"/>
  <c r="G356" i="1"/>
  <c r="I356" i="1"/>
  <c r="E453" i="1"/>
  <c r="G453" i="1"/>
  <c r="E483" i="1"/>
  <c r="I483" i="1"/>
  <c r="G535" i="1"/>
  <c r="I535" i="1"/>
  <c r="E616" i="1"/>
  <c r="I616" i="1"/>
  <c r="G647" i="1"/>
  <c r="I647" i="1"/>
  <c r="E1591" i="1"/>
  <c r="G1591" i="1"/>
  <c r="G1923" i="1"/>
  <c r="I1803" i="1"/>
  <c r="E1612" i="1"/>
  <c r="G1408" i="1"/>
  <c r="G1380" i="1"/>
  <c r="G1138" i="1"/>
  <c r="I1043" i="1"/>
  <c r="G728" i="1"/>
  <c r="I695" i="1"/>
  <c r="G503" i="1"/>
  <c r="I319" i="1"/>
  <c r="G1966" i="1"/>
  <c r="E1923" i="1"/>
  <c r="G1803" i="1"/>
  <c r="G1700" i="1"/>
  <c r="I1632" i="1"/>
  <c r="I1577" i="1"/>
  <c r="I1480" i="1"/>
  <c r="E1380" i="1"/>
  <c r="I1368" i="1"/>
  <c r="G1043" i="1"/>
  <c r="G695" i="1"/>
  <c r="G319" i="1"/>
  <c r="I216" i="1"/>
  <c r="G181" i="1"/>
  <c r="I120" i="1"/>
  <c r="I104" i="1"/>
  <c r="I697" i="1"/>
  <c r="G697" i="1"/>
  <c r="E750" i="1"/>
  <c r="G750" i="1"/>
  <c r="I750" i="1"/>
  <c r="G807" i="1"/>
  <c r="I807" i="1"/>
  <c r="G855" i="1"/>
  <c r="E855" i="1"/>
  <c r="E1297" i="1"/>
  <c r="G1297" i="1"/>
  <c r="I1297" i="1"/>
  <c r="G1465" i="1"/>
  <c r="E1465" i="1"/>
  <c r="E1577" i="1"/>
  <c r="E1598" i="1"/>
  <c r="I1598" i="1"/>
  <c r="I2123" i="1"/>
  <c r="I2113" i="1"/>
  <c r="E1966" i="1"/>
  <c r="E1700" i="1"/>
  <c r="I1648" i="1"/>
  <c r="G1632" i="1"/>
  <c r="G1480" i="1"/>
  <c r="G1368" i="1"/>
  <c r="I1274" i="1"/>
  <c r="I760" i="1"/>
  <c r="I594" i="1"/>
  <c r="I541" i="1"/>
  <c r="I388" i="1"/>
  <c r="E216" i="1"/>
  <c r="E181" i="1"/>
  <c r="E104" i="1"/>
  <c r="E82" i="1"/>
  <c r="E69" i="1"/>
  <c r="I69" i="1"/>
  <c r="I128" i="1"/>
  <c r="G128" i="1"/>
  <c r="E339" i="1"/>
  <c r="G339" i="1"/>
  <c r="E398" i="1"/>
  <c r="I398" i="1"/>
  <c r="G714" i="1"/>
  <c r="I714" i="1"/>
  <c r="I1075" i="1"/>
  <c r="E1075" i="1"/>
  <c r="E1195" i="1"/>
  <c r="G1514" i="1"/>
  <c r="I1514" i="1"/>
  <c r="G861" i="1"/>
  <c r="E861" i="1"/>
  <c r="I861" i="1"/>
  <c r="E1180" i="1"/>
  <c r="G1180" i="1"/>
  <c r="E1738" i="1"/>
  <c r="G1738" i="1"/>
  <c r="I1591" i="1"/>
  <c r="G1440" i="1"/>
  <c r="I1336" i="1"/>
  <c r="G888" i="1"/>
  <c r="E535" i="1"/>
  <c r="G279" i="1"/>
  <c r="I60" i="1"/>
  <c r="I549" i="1"/>
  <c r="G549" i="1"/>
  <c r="G892" i="1"/>
  <c r="E892" i="1"/>
  <c r="I1284" i="1"/>
  <c r="G1284" i="1"/>
  <c r="E1641" i="1"/>
  <c r="I1641" i="1"/>
  <c r="G1543" i="1"/>
  <c r="I1543" i="1"/>
  <c r="G1780" i="1"/>
  <c r="I854" i="1"/>
  <c r="I665" i="23"/>
  <c r="I496" i="23"/>
  <c r="I422" i="23"/>
  <c r="G363" i="23"/>
  <c r="E325" i="23"/>
  <c r="G265" i="23"/>
  <c r="E44" i="23"/>
  <c r="I749" i="23"/>
  <c r="I696" i="23"/>
  <c r="E618" i="23"/>
  <c r="G584" i="23"/>
  <c r="I464" i="23"/>
  <c r="I430" i="23"/>
  <c r="E281" i="23"/>
  <c r="I210" i="23"/>
  <c r="G123" i="23"/>
  <c r="E46" i="23"/>
  <c r="G749" i="23"/>
  <c r="G696" i="23"/>
  <c r="I546" i="23"/>
  <c r="G464" i="23"/>
  <c r="G430" i="23"/>
  <c r="G210" i="23"/>
  <c r="I99" i="23"/>
  <c r="I71" i="23"/>
  <c r="G546" i="23"/>
  <c r="G99" i="23"/>
  <c r="E71" i="23"/>
  <c r="G325" i="23"/>
  <c r="G665" i="23"/>
  <c r="G496" i="23"/>
  <c r="I385" i="23"/>
  <c r="I729" i="23"/>
  <c r="G385" i="23"/>
  <c r="E409" i="23"/>
  <c r="I604" i="23"/>
  <c r="I533" i="23"/>
  <c r="G421" i="23"/>
  <c r="G172" i="23"/>
  <c r="E681" i="23"/>
  <c r="G604" i="23"/>
  <c r="G533" i="23"/>
  <c r="I451" i="23"/>
  <c r="E259" i="23"/>
  <c r="E172" i="23"/>
  <c r="E140" i="23"/>
  <c r="I771" i="23"/>
  <c r="I680" i="23"/>
  <c r="G451" i="23"/>
  <c r="I171" i="23"/>
  <c r="G681" i="23"/>
  <c r="G582" i="23"/>
  <c r="E569" i="23"/>
  <c r="I490" i="23"/>
  <c r="E362" i="23"/>
  <c r="E112" i="23"/>
  <c r="G477" i="23"/>
  <c r="G302" i="23"/>
  <c r="G729" i="23"/>
  <c r="I626" i="23"/>
  <c r="I597" i="23"/>
  <c r="I517" i="23"/>
  <c r="G488" i="23"/>
  <c r="G771" i="23"/>
  <c r="E766" i="23"/>
  <c r="E624" i="23"/>
  <c r="I569" i="23"/>
  <c r="G515" i="23"/>
  <c r="E488" i="23"/>
  <c r="I362" i="23"/>
  <c r="I112" i="23"/>
  <c r="G764" i="23"/>
  <c r="I603" i="23"/>
  <c r="E515" i="23"/>
  <c r="I462" i="23"/>
  <c r="E121" i="23"/>
  <c r="F53" i="21"/>
  <c r="J53" i="21" s="1"/>
  <c r="J73" i="21"/>
  <c r="J32" i="21" s="1"/>
  <c r="J88" i="21"/>
  <c r="J35" i="21" s="1"/>
  <c r="F82" i="21"/>
  <c r="F34" i="21" s="1"/>
  <c r="J81" i="21"/>
  <c r="J82" i="21" s="1"/>
  <c r="J34" i="21" s="1"/>
  <c r="F78" i="21"/>
  <c r="F33" i="21" s="1"/>
  <c r="J76" i="21"/>
  <c r="J78" i="21" s="1"/>
  <c r="J33" i="21" s="1"/>
  <c r="I83" i="20"/>
  <c r="E82" i="5"/>
  <c r="J82" i="5" s="1"/>
  <c r="E515" i="5"/>
  <c r="J515" i="5" s="1"/>
  <c r="E566" i="5"/>
  <c r="H566" i="5" s="1"/>
  <c r="H250" i="5"/>
  <c r="J63" i="21"/>
  <c r="F45" i="21"/>
  <c r="F30" i="21" s="1"/>
  <c r="J44" i="21"/>
  <c r="J45" i="21" s="1"/>
  <c r="J30" i="21" s="1"/>
  <c r="I154" i="20"/>
  <c r="I157" i="20" s="1"/>
  <c r="I25" i="20" s="1"/>
  <c r="I27" i="20" s="1"/>
  <c r="G102" i="11"/>
  <c r="E58" i="10" s="1"/>
  <c r="I202" i="11"/>
  <c r="F70" i="10" s="1"/>
  <c r="I143" i="11"/>
  <c r="F62" i="10" s="1"/>
  <c r="E202" i="11"/>
  <c r="G70" i="10" s="1"/>
  <c r="E31" i="11"/>
  <c r="G54" i="10" s="1"/>
  <c r="E102" i="11"/>
  <c r="G58" i="10" s="1"/>
  <c r="E155" i="6"/>
  <c r="G66" i="7" s="1"/>
  <c r="E84" i="6"/>
  <c r="G60" i="7" s="1"/>
  <c r="E31" i="6"/>
  <c r="G56" i="7" s="1"/>
  <c r="H1520" i="4"/>
  <c r="H53" i="4" s="1"/>
  <c r="F890" i="4"/>
  <c r="F891" i="4" s="1"/>
  <c r="D944" i="4"/>
  <c r="F944" i="4" s="1"/>
  <c r="J896" i="4"/>
  <c r="J47" i="4" s="1"/>
  <c r="D1082" i="4"/>
  <c r="F1082" i="4" s="1"/>
  <c r="H789" i="4"/>
  <c r="H790" i="4" s="1"/>
  <c r="H1719" i="4"/>
  <c r="H55" i="4" s="1"/>
  <c r="F836" i="4"/>
  <c r="F839" i="4" s="1"/>
  <c r="H836" i="4"/>
  <c r="H837" i="4" s="1"/>
  <c r="J795" i="4"/>
  <c r="J43" i="4" s="1"/>
  <c r="F789" i="4"/>
  <c r="F790" i="4" s="1"/>
  <c r="F742" i="4"/>
  <c r="F743" i="4" s="1"/>
  <c r="H742" i="4"/>
  <c r="H743" i="4" s="1"/>
  <c r="F609" i="4"/>
  <c r="F610" i="4" s="1"/>
  <c r="H554" i="4"/>
  <c r="H557" i="4" s="1"/>
  <c r="F494" i="4"/>
  <c r="F495" i="4" s="1"/>
  <c r="E321" i="4"/>
  <c r="J321" i="4" s="1"/>
  <c r="J324" i="4" s="1"/>
  <c r="J29" i="4" s="1"/>
  <c r="I75" i="1"/>
  <c r="E76" i="1"/>
  <c r="G76" i="1"/>
  <c r="I76" i="1"/>
  <c r="E97" i="1"/>
  <c r="G97" i="1"/>
  <c r="G271" i="1"/>
  <c r="I271" i="1"/>
  <c r="G451" i="1"/>
  <c r="E451" i="1"/>
  <c r="G477" i="1"/>
  <c r="I477" i="1"/>
  <c r="E497" i="1"/>
  <c r="G497" i="1"/>
  <c r="E550" i="1"/>
  <c r="I550" i="1"/>
  <c r="G550" i="1"/>
  <c r="E583" i="1"/>
  <c r="I583" i="1"/>
  <c r="G583" i="1"/>
  <c r="E762" i="1"/>
  <c r="G762" i="1"/>
  <c r="G790" i="1"/>
  <c r="E790" i="1"/>
  <c r="I893" i="1"/>
  <c r="E893" i="1"/>
  <c r="G893" i="1"/>
  <c r="E1045" i="1"/>
  <c r="G1045" i="1"/>
  <c r="G1634" i="1"/>
  <c r="I1634" i="1"/>
  <c r="G1670" i="1"/>
  <c r="I1670" i="1"/>
  <c r="E1722" i="1"/>
  <c r="G1818" i="1"/>
  <c r="I1818" i="1"/>
  <c r="E1880" i="1"/>
  <c r="I1880" i="1"/>
  <c r="I2068" i="1"/>
  <c r="E2068" i="1"/>
  <c r="G1855" i="1"/>
  <c r="I1685" i="1"/>
  <c r="G1653" i="1"/>
  <c r="I1201" i="1"/>
  <c r="E303" i="1"/>
  <c r="E271" i="1"/>
  <c r="I205" i="1"/>
  <c r="I118" i="1"/>
  <c r="G75" i="1"/>
  <c r="E1489" i="1"/>
  <c r="G1489" i="1"/>
  <c r="I1489" i="1"/>
  <c r="E1634" i="1"/>
  <c r="G1727" i="1"/>
  <c r="E1727" i="1"/>
  <c r="E1828" i="1"/>
  <c r="G1685" i="1"/>
  <c r="E1619" i="1"/>
  <c r="G1201" i="1"/>
  <c r="E633" i="1"/>
  <c r="I582" i="1"/>
  <c r="E477" i="1"/>
  <c r="G379" i="1"/>
  <c r="I302" i="1"/>
  <c r="G205" i="1"/>
  <c r="I58" i="1"/>
  <c r="I1335" i="1"/>
  <c r="G1335" i="1"/>
  <c r="I1583" i="1"/>
  <c r="E1583" i="1"/>
  <c r="G1583" i="1"/>
  <c r="G1728" i="1"/>
  <c r="E1728" i="1"/>
  <c r="G1690" i="1"/>
  <c r="I1568" i="1"/>
  <c r="E1290" i="1"/>
  <c r="I1155" i="1"/>
  <c r="I842" i="1"/>
  <c r="I680" i="1"/>
  <c r="E2069" i="1"/>
  <c r="G52" i="1"/>
  <c r="E52" i="1"/>
  <c r="G204" i="1"/>
  <c r="E204" i="1"/>
  <c r="I204" i="1"/>
  <c r="I341" i="1"/>
  <c r="E341" i="1"/>
  <c r="G341" i="1"/>
  <c r="I496" i="1"/>
  <c r="E496" i="1"/>
  <c r="G496" i="1"/>
  <c r="G512" i="1"/>
  <c r="E512" i="1"/>
  <c r="I512" i="1"/>
  <c r="G604" i="1"/>
  <c r="I604" i="1"/>
  <c r="I632" i="1"/>
  <c r="E632" i="1"/>
  <c r="G632" i="1"/>
  <c r="E679" i="1"/>
  <c r="G679" i="1"/>
  <c r="I679" i="1"/>
  <c r="G716" i="1"/>
  <c r="I716" i="1"/>
  <c r="G761" i="1"/>
  <c r="I761" i="1"/>
  <c r="G789" i="1"/>
  <c r="I789" i="1"/>
  <c r="E862" i="1"/>
  <c r="G862" i="1"/>
  <c r="I862" i="1"/>
  <c r="G976" i="1"/>
  <c r="E976" i="1"/>
  <c r="G1044" i="1"/>
  <c r="I1044" i="1"/>
  <c r="I1102" i="1"/>
  <c r="G1102" i="1"/>
  <c r="E1181" i="1"/>
  <c r="I1181" i="1"/>
  <c r="G1648" i="1"/>
  <c r="G1633" i="1"/>
  <c r="G1181" i="1"/>
  <c r="E549" i="1"/>
  <c r="G438" i="1"/>
  <c r="E411" i="1"/>
  <c r="G411" i="1"/>
  <c r="I411" i="1"/>
  <c r="E533" i="1"/>
  <c r="G533" i="1"/>
  <c r="E614" i="1"/>
  <c r="G614" i="1"/>
  <c r="I614" i="1"/>
  <c r="G726" i="1"/>
  <c r="I726" i="1"/>
  <c r="G2111" i="1"/>
  <c r="G2130" i="1" s="1"/>
  <c r="E131" i="3" s="1"/>
  <c r="E2111" i="1"/>
  <c r="I2111" i="1"/>
  <c r="G1949" i="1"/>
  <c r="I1904" i="1"/>
  <c r="I790" i="1"/>
  <c r="E438" i="1"/>
  <c r="G1904" i="1"/>
  <c r="E1855" i="1"/>
  <c r="I1690" i="1"/>
  <c r="I1045" i="1"/>
  <c r="G118" i="1"/>
  <c r="G1273" i="1"/>
  <c r="E1273" i="1"/>
  <c r="I1273" i="1"/>
  <c r="I1994" i="1"/>
  <c r="I1618" i="1"/>
  <c r="I1103" i="1"/>
  <c r="I834" i="1"/>
  <c r="E582" i="1"/>
  <c r="G354" i="1"/>
  <c r="E135" i="1"/>
  <c r="E50" i="1"/>
  <c r="I50" i="1"/>
  <c r="E89" i="1"/>
  <c r="G89" i="1"/>
  <c r="G193" i="1"/>
  <c r="I193" i="1"/>
  <c r="G292" i="1"/>
  <c r="I292" i="1"/>
  <c r="E368" i="1"/>
  <c r="G368" i="1"/>
  <c r="I368" i="1"/>
  <c r="G568" i="1"/>
  <c r="I568" i="1"/>
  <c r="G626" i="1"/>
  <c r="I626" i="1"/>
  <c r="E1247" i="1"/>
  <c r="G1247" i="1"/>
  <c r="G1427" i="1"/>
  <c r="I1427" i="1"/>
  <c r="I1479" i="1"/>
  <c r="E1479" i="1"/>
  <c r="E379" i="1"/>
  <c r="E302" i="1"/>
  <c r="I241" i="1"/>
  <c r="I135" i="1"/>
  <c r="G58" i="1"/>
  <c r="G1236" i="1"/>
  <c r="E1236" i="1"/>
  <c r="E1994" i="1"/>
  <c r="G1922" i="1"/>
  <c r="I1722" i="1"/>
  <c r="E1670" i="1"/>
  <c r="G1618" i="1"/>
  <c r="I1605" i="1"/>
  <c r="E1568" i="1"/>
  <c r="I1472" i="1"/>
  <c r="G1447" i="1"/>
  <c r="E1335" i="1"/>
  <c r="I1236" i="1"/>
  <c r="G1155" i="1"/>
  <c r="G1103" i="1"/>
  <c r="E842" i="1"/>
  <c r="G834" i="1"/>
  <c r="I762" i="1"/>
  <c r="G680" i="1"/>
  <c r="I410" i="1"/>
  <c r="I378" i="1"/>
  <c r="G241" i="1"/>
  <c r="I97" i="1"/>
  <c r="E1210" i="1"/>
  <c r="G1210" i="1"/>
  <c r="I1210" i="1"/>
  <c r="E1246" i="1"/>
  <c r="I1246" i="1"/>
  <c r="E1570" i="1"/>
  <c r="I1570" i="1"/>
  <c r="E1589" i="1"/>
  <c r="G1589" i="1"/>
  <c r="G1880" i="1"/>
  <c r="I1669" i="1"/>
  <c r="I1654" i="1"/>
  <c r="G1605" i="1"/>
  <c r="I1599" i="1"/>
  <c r="G1472" i="1"/>
  <c r="E1447" i="1"/>
  <c r="I1275" i="1"/>
  <c r="G1000" i="1"/>
  <c r="I892" i="1"/>
  <c r="E761" i="1"/>
  <c r="E604" i="1"/>
  <c r="I451" i="1"/>
  <c r="E410" i="1"/>
  <c r="G378" i="1"/>
  <c r="I2069" i="1"/>
  <c r="E1669" i="1"/>
  <c r="G1599" i="1"/>
  <c r="G1275" i="1"/>
  <c r="I1222" i="1"/>
  <c r="E1000" i="1"/>
  <c r="I976" i="1"/>
  <c r="I863" i="1"/>
  <c r="I497" i="1"/>
  <c r="E354" i="1"/>
  <c r="G779" i="1"/>
  <c r="E779" i="1"/>
  <c r="I779" i="1"/>
  <c r="G833" i="1"/>
  <c r="I833" i="1"/>
  <c r="E975" i="1"/>
  <c r="I975" i="1"/>
  <c r="G1076" i="1"/>
  <c r="I1076" i="1"/>
  <c r="G1126" i="1"/>
  <c r="I1126" i="1"/>
  <c r="G1154" i="1"/>
  <c r="I1154" i="1"/>
  <c r="E1786" i="1"/>
  <c r="G1786" i="1"/>
  <c r="G2092" i="1"/>
  <c r="E2092" i="1"/>
  <c r="I2036" i="1"/>
  <c r="G1640" i="1"/>
  <c r="I1606" i="1"/>
  <c r="G1507" i="1"/>
  <c r="I355" i="1"/>
  <c r="I304" i="1"/>
  <c r="E1606" i="1"/>
  <c r="G482" i="1"/>
  <c r="E355" i="1"/>
  <c r="E304" i="1"/>
  <c r="I278" i="1"/>
  <c r="I119" i="1"/>
  <c r="E1266" i="1"/>
  <c r="I387" i="1"/>
  <c r="G278" i="1"/>
  <c r="G119" i="1"/>
  <c r="E764" i="23"/>
  <c r="I139" i="23"/>
  <c r="G77" i="23"/>
  <c r="G731" i="23"/>
  <c r="I716" i="23"/>
  <c r="E679" i="23"/>
  <c r="G462" i="23"/>
  <c r="G450" i="23"/>
  <c r="G323" i="23"/>
  <c r="G110" i="23"/>
  <c r="I55" i="23"/>
  <c r="G597" i="23"/>
  <c r="I77" i="23"/>
  <c r="E717" i="23"/>
  <c r="G449" i="23"/>
  <c r="I432" i="23"/>
  <c r="E110" i="23"/>
  <c r="I101" i="23"/>
  <c r="G55" i="23"/>
  <c r="I766" i="23"/>
  <c r="G626" i="23"/>
  <c r="G605" i="23"/>
  <c r="E582" i="23"/>
  <c r="G517" i="23"/>
  <c r="E449" i="23"/>
  <c r="G432" i="23"/>
  <c r="G410" i="23"/>
  <c r="I361" i="23"/>
  <c r="G345" i="23"/>
  <c r="E303" i="23"/>
  <c r="I258" i="23"/>
  <c r="G173" i="23"/>
  <c r="E90" i="23"/>
  <c r="E605" i="23"/>
  <c r="I568" i="23"/>
  <c r="E548" i="23"/>
  <c r="I477" i="23"/>
  <c r="G409" i="23"/>
  <c r="E345" i="23"/>
  <c r="I302" i="23"/>
  <c r="G258" i="23"/>
  <c r="E173" i="23"/>
  <c r="E61" i="23"/>
  <c r="G716" i="23"/>
  <c r="I408" i="23"/>
  <c r="I344" i="23"/>
  <c r="I283" i="23"/>
  <c r="G101" i="23"/>
  <c r="I667" i="23"/>
  <c r="I625" i="23"/>
  <c r="G596" i="23"/>
  <c r="I431" i="23"/>
  <c r="G408" i="23"/>
  <c r="G344" i="23"/>
  <c r="G283" i="23"/>
  <c r="E139" i="23"/>
  <c r="G54" i="23"/>
  <c r="I765" i="23"/>
  <c r="I731" i="23"/>
  <c r="G715" i="23"/>
  <c r="G667" i="23"/>
  <c r="I643" i="23"/>
  <c r="G625" i="23"/>
  <c r="E596" i="23"/>
  <c r="I534" i="23"/>
  <c r="I516" i="23"/>
  <c r="I476" i="23"/>
  <c r="I450" i="23"/>
  <c r="E431" i="23"/>
  <c r="I410" i="23"/>
  <c r="I265" i="23"/>
  <c r="I257" i="23"/>
  <c r="I211" i="23"/>
  <c r="I111" i="23"/>
  <c r="G100" i="23"/>
  <c r="E54" i="23"/>
  <c r="G765" i="23"/>
  <c r="E715" i="23"/>
  <c r="I598" i="23"/>
  <c r="G516" i="23"/>
  <c r="G476" i="23"/>
  <c r="I343" i="23"/>
  <c r="G257" i="23"/>
  <c r="E211" i="23"/>
  <c r="E100" i="23"/>
  <c r="I78" i="23"/>
  <c r="I56" i="23"/>
  <c r="I717" i="23"/>
  <c r="I679" i="23"/>
  <c r="I666" i="23"/>
  <c r="I624" i="23"/>
  <c r="G603" i="23"/>
  <c r="G598" i="23"/>
  <c r="G567" i="23"/>
  <c r="I548" i="23"/>
  <c r="I386" i="23"/>
  <c r="G361" i="23"/>
  <c r="E343" i="23"/>
  <c r="I303" i="23"/>
  <c r="I259" i="23"/>
  <c r="G171" i="23"/>
  <c r="I140" i="23"/>
  <c r="I90" i="23"/>
  <c r="G78" i="23"/>
  <c r="I61" i="23"/>
  <c r="G56" i="23"/>
  <c r="I567" i="23"/>
  <c r="E666" i="23"/>
  <c r="G386" i="23"/>
  <c r="I772" i="23"/>
  <c r="G772" i="23"/>
  <c r="I773" i="23"/>
  <c r="F88" i="21"/>
  <c r="E1836" i="1"/>
  <c r="G1836" i="1"/>
  <c r="I1836" i="1"/>
  <c r="I1873" i="1"/>
  <c r="E1873" i="1"/>
  <c r="G1873" i="1"/>
  <c r="E1897" i="1"/>
  <c r="I1897" i="1"/>
  <c r="G1897" i="1"/>
  <c r="G2058" i="1"/>
  <c r="E2058" i="1"/>
  <c r="E90" i="27"/>
  <c r="E32" i="27" s="1"/>
  <c r="I2058" i="1"/>
  <c r="E1974" i="1"/>
  <c r="G1265" i="1"/>
  <c r="G1234" i="1"/>
  <c r="E1816" i="1"/>
  <c r="G1816" i="1"/>
  <c r="I1816" i="1"/>
  <c r="H668" i="4"/>
  <c r="H609" i="4"/>
  <c r="H610" i="4" s="1"/>
  <c r="I280" i="19"/>
  <c r="I283" i="19" s="1"/>
  <c r="I286" i="19" s="1"/>
  <c r="D28" i="18" s="1"/>
  <c r="E1265" i="1"/>
  <c r="F1301" i="4"/>
  <c r="D1304" i="4"/>
  <c r="F1304" i="4" s="1"/>
  <c r="E99" i="9"/>
  <c r="H99" i="9" s="1"/>
  <c r="E98" i="9"/>
  <c r="F98" i="9" s="1"/>
  <c r="E1787" i="1"/>
  <c r="I1787" i="1"/>
  <c r="G1787" i="1"/>
  <c r="G280" i="19"/>
  <c r="G283" i="19" s="1"/>
  <c r="G286" i="19" s="1"/>
  <c r="C28" i="18" s="1"/>
  <c r="I1930" i="1"/>
  <c r="E1298" i="1"/>
  <c r="G1298" i="1"/>
  <c r="I1298" i="1"/>
  <c r="E1407" i="1"/>
  <c r="G1407" i="1"/>
  <c r="I1407" i="1"/>
  <c r="E1428" i="1"/>
  <c r="E1502" i="1"/>
  <c r="G1502" i="1"/>
  <c r="I1502" i="1"/>
  <c r="E1188" i="1"/>
  <c r="I1188" i="1"/>
  <c r="G1208" i="1"/>
  <c r="E1208" i="1"/>
  <c r="I1208" i="1"/>
  <c r="G2016" i="1"/>
  <c r="I1749" i="1"/>
  <c r="J1719" i="4"/>
  <c r="J55" i="4" s="1"/>
  <c r="J500" i="4"/>
  <c r="J33" i="4" s="1"/>
  <c r="E400" i="4"/>
  <c r="G1749" i="1"/>
  <c r="I1464" i="1"/>
  <c r="F1552" i="4"/>
  <c r="D1556" i="4"/>
  <c r="F1556" i="4" s="1"/>
  <c r="D1467" i="4"/>
  <c r="F1467" i="4" s="1"/>
  <c r="F1464" i="4"/>
  <c r="J748" i="4"/>
  <c r="J41" i="4" s="1"/>
  <c r="J674" i="4"/>
  <c r="J39" i="4" s="1"/>
  <c r="J560" i="4"/>
  <c r="J35" i="4" s="1"/>
  <c r="F554" i="4"/>
  <c r="H500" i="4"/>
  <c r="H33" i="4" s="1"/>
  <c r="E230" i="4"/>
  <c r="G425" i="1"/>
  <c r="E425" i="1"/>
  <c r="G505" i="1"/>
  <c r="E505" i="1"/>
  <c r="G1356" i="1"/>
  <c r="G1114" i="1"/>
  <c r="G881" i="1"/>
  <c r="G769" i="1"/>
  <c r="I567" i="1"/>
  <c r="G489" i="1"/>
  <c r="I425" i="1"/>
  <c r="E163" i="5"/>
  <c r="F163" i="5" s="1"/>
  <c r="E542" i="1"/>
  <c r="I542" i="1"/>
  <c r="E1692" i="1"/>
  <c r="E1818" i="1"/>
  <c r="G773" i="23"/>
  <c r="I748" i="23"/>
  <c r="G644" i="23"/>
  <c r="I617" i="23"/>
  <c r="G266" i="23"/>
  <c r="G209" i="23"/>
  <c r="I122" i="23"/>
  <c r="I87" i="26"/>
  <c r="G393" i="27"/>
  <c r="I257" i="27"/>
  <c r="I227" i="28"/>
  <c r="D30" i="25" s="1"/>
  <c r="D48" i="25" s="1"/>
  <c r="D44" i="16" s="1"/>
  <c r="I1728" i="1"/>
  <c r="G1677" i="1"/>
  <c r="E1356" i="1"/>
  <c r="G1330" i="1"/>
  <c r="I1025" i="1"/>
  <c r="I806" i="1"/>
  <c r="E769" i="1"/>
  <c r="I661" i="1"/>
  <c r="I625" i="1"/>
  <c r="G567" i="1"/>
  <c r="E489" i="1"/>
  <c r="G398" i="1"/>
  <c r="I321" i="1"/>
  <c r="I291" i="1"/>
  <c r="E193" i="1"/>
  <c r="I111" i="1"/>
  <c r="G69" i="1"/>
  <c r="G50" i="1"/>
  <c r="E100" i="6"/>
  <c r="G62" i="7" s="1"/>
  <c r="G66" i="11"/>
  <c r="E56" i="10" s="1"/>
  <c r="E548" i="1"/>
  <c r="G548" i="1"/>
  <c r="E751" i="1"/>
  <c r="G887" i="1"/>
  <c r="I887" i="1"/>
  <c r="E1678" i="1"/>
  <c r="G748" i="23"/>
  <c r="I695" i="23"/>
  <c r="G617" i="23"/>
  <c r="I495" i="23"/>
  <c r="I384" i="23"/>
  <c r="G122" i="23"/>
  <c r="I91" i="23"/>
  <c r="I122" i="26"/>
  <c r="G87" i="26"/>
  <c r="G257" i="27"/>
  <c r="I1692" i="1"/>
  <c r="I1055" i="1"/>
  <c r="G1025" i="1"/>
  <c r="I945" i="1"/>
  <c r="E806" i="1"/>
  <c r="G661" i="1"/>
  <c r="G625" i="1"/>
  <c r="I596" i="1"/>
  <c r="I510" i="1"/>
  <c r="I505" i="1"/>
  <c r="I465" i="1"/>
  <c r="I367" i="1"/>
  <c r="E321" i="1"/>
  <c r="G291" i="1"/>
  <c r="I259" i="1"/>
  <c r="I229" i="1"/>
  <c r="I192" i="1"/>
  <c r="G111" i="1"/>
  <c r="I106" i="1"/>
  <c r="E303" i="5"/>
  <c r="J303" i="5" s="1"/>
  <c r="E162" i="5"/>
  <c r="J162" i="5" s="1"/>
  <c r="E69" i="6"/>
  <c r="G58" i="7" s="1"/>
  <c r="G476" i="1"/>
  <c r="E476" i="1"/>
  <c r="G695" i="23"/>
  <c r="G384" i="23"/>
  <c r="G91" i="23"/>
  <c r="I70" i="23"/>
  <c r="G122" i="26"/>
  <c r="G206" i="27"/>
  <c r="I2092" i="1"/>
  <c r="I1727" i="1"/>
  <c r="I1266" i="1"/>
  <c r="I1235" i="1"/>
  <c r="I1194" i="1"/>
  <c r="G1055" i="1"/>
  <c r="G945" i="1"/>
  <c r="I855" i="1"/>
  <c r="I777" i="1"/>
  <c r="I751" i="1"/>
  <c r="I602" i="1"/>
  <c r="G596" i="1"/>
  <c r="G510" i="1"/>
  <c r="G465" i="1"/>
  <c r="I397" i="1"/>
  <c r="E367" i="1"/>
  <c r="G259" i="1"/>
  <c r="E229" i="1"/>
  <c r="I218" i="1"/>
  <c r="E192" i="1"/>
  <c r="E106" i="1"/>
  <c r="G68" i="1"/>
  <c r="I170" i="6"/>
  <c r="F68" i="7" s="1"/>
  <c r="G143" i="11"/>
  <c r="E62" i="10" s="1"/>
  <c r="E1395" i="1"/>
  <c r="G1395" i="1"/>
  <c r="G495" i="23"/>
  <c r="E206" i="27"/>
  <c r="I1660" i="1"/>
  <c r="G1626" i="1"/>
  <c r="G397" i="1"/>
  <c r="E218" i="1"/>
  <c r="I89" i="1"/>
  <c r="E68" i="1"/>
  <c r="E414" i="5"/>
  <c r="F414" i="5" s="1"/>
  <c r="G100" i="6"/>
  <c r="E62" i="7" s="1"/>
  <c r="I84" i="6"/>
  <c r="F60" i="7" s="1"/>
  <c r="G171" i="11"/>
  <c r="E66" i="10" s="1"/>
  <c r="E132" i="6"/>
  <c r="G64" i="7" s="1"/>
  <c r="E76" i="9"/>
  <c r="H76" i="9" s="1"/>
  <c r="G202" i="11"/>
  <c r="E70" i="10" s="1"/>
  <c r="E188" i="11"/>
  <c r="G68" i="10" s="1"/>
  <c r="I102" i="11"/>
  <c r="F58" i="10" s="1"/>
  <c r="E567" i="5"/>
  <c r="I155" i="6"/>
  <c r="F66" i="7" s="1"/>
  <c r="I31" i="6"/>
  <c r="F56" i="7" s="1"/>
  <c r="J52" i="9"/>
  <c r="G120" i="11"/>
  <c r="E60" i="10" s="1"/>
  <c r="I31" i="11"/>
  <c r="F54" i="10" s="1"/>
  <c r="H890" i="4"/>
  <c r="J842" i="4"/>
  <c r="J45" i="4" s="1"/>
  <c r="E304" i="5"/>
  <c r="J304" i="5" s="1"/>
  <c r="E170" i="6"/>
  <c r="G68" i="7" s="1"/>
  <c r="I188" i="11"/>
  <c r="F68" i="10" s="1"/>
  <c r="I171" i="11"/>
  <c r="F66" i="10" s="1"/>
  <c r="G1074" i="1"/>
  <c r="E1074" i="1"/>
  <c r="I1074" i="1"/>
  <c r="E1115" i="1"/>
  <c r="I1115" i="1"/>
  <c r="I1148" i="1"/>
  <c r="G1148" i="1"/>
  <c r="E1148" i="1"/>
  <c r="E1169" i="1"/>
  <c r="G1169" i="1"/>
  <c r="I1169" i="1"/>
  <c r="E1193" i="1"/>
  <c r="G1193" i="1"/>
  <c r="E1328" i="1"/>
  <c r="I1328" i="1"/>
  <c r="G1328" i="1"/>
  <c r="I1344" i="1"/>
  <c r="E1344" i="1"/>
  <c r="G1344" i="1"/>
  <c r="E1369" i="1"/>
  <c r="I1369" i="1"/>
  <c r="G1369" i="1"/>
  <c r="G1406" i="1"/>
  <c r="I1406" i="1"/>
  <c r="E1473" i="1"/>
  <c r="G1473" i="1"/>
  <c r="I1473" i="1"/>
  <c r="I1500" i="1"/>
  <c r="G1500" i="1"/>
  <c r="E1500" i="1"/>
  <c r="I1515" i="1"/>
  <c r="E1515" i="1"/>
  <c r="G1515" i="1"/>
  <c r="I1597" i="1"/>
  <c r="E1597" i="1"/>
  <c r="G1597" i="1"/>
  <c r="E1627" i="1"/>
  <c r="I1627" i="1"/>
  <c r="G1627" i="1"/>
  <c r="E1646" i="1"/>
  <c r="I1646" i="1"/>
  <c r="E1661" i="1"/>
  <c r="G1661" i="1"/>
  <c r="E1713" i="1"/>
  <c r="G1713" i="1"/>
  <c r="I1713" i="1"/>
  <c r="E1750" i="1"/>
  <c r="G1750" i="1"/>
  <c r="I1750" i="1"/>
  <c r="G1801" i="1"/>
  <c r="E1801" i="1"/>
  <c r="I1801" i="1"/>
  <c r="I1817" i="1"/>
  <c r="E1817" i="1"/>
  <c r="G1817" i="1"/>
  <c r="E1837" i="1"/>
  <c r="I1837" i="1"/>
  <c r="G1837" i="1"/>
  <c r="I1874" i="1"/>
  <c r="E1874" i="1"/>
  <c r="G1874" i="1"/>
  <c r="G1902" i="1"/>
  <c r="I1902" i="1"/>
  <c r="I1931" i="1"/>
  <c r="E1931" i="1"/>
  <c r="G1931" i="1"/>
  <c r="I1975" i="1"/>
  <c r="G1975" i="1"/>
  <c r="I2027" i="1"/>
  <c r="E2027" i="1"/>
  <c r="G2027" i="1"/>
  <c r="E2059" i="1"/>
  <c r="G2059" i="1"/>
  <c r="I1661" i="1"/>
  <c r="G1646" i="1"/>
  <c r="G1115" i="1"/>
  <c r="E152" i="20"/>
  <c r="G227" i="28"/>
  <c r="C30" i="25" s="1"/>
  <c r="C48" i="25" s="1"/>
  <c r="C44" i="16" s="1"/>
  <c r="E629" i="5"/>
  <c r="I2059" i="1"/>
  <c r="E1406" i="1"/>
  <c r="E83" i="20"/>
  <c r="E473" i="5"/>
  <c r="E472" i="5"/>
  <c r="I132" i="6"/>
  <c r="F64" i="7" s="1"/>
  <c r="I66" i="11"/>
  <c r="F56" i="10" s="1"/>
  <c r="E280" i="19"/>
  <c r="J420" i="8"/>
  <c r="J28" i="8" s="1"/>
  <c r="F893" i="4"/>
  <c r="F63" i="21"/>
  <c r="D1665" i="4"/>
  <c r="F1665" i="4" s="1"/>
  <c r="I1929" i="1"/>
  <c r="F149" i="12"/>
  <c r="F24" i="12" s="1"/>
  <c r="F250" i="5"/>
  <c r="F35" i="21"/>
  <c r="G1929" i="1"/>
  <c r="I562" i="1"/>
  <c r="G562" i="1"/>
  <c r="E595" i="1"/>
  <c r="I595" i="1"/>
  <c r="G595" i="1"/>
  <c r="G624" i="1"/>
  <c r="I624" i="1"/>
  <c r="E624" i="1"/>
  <c r="G648" i="1"/>
  <c r="I648" i="1"/>
  <c r="G696" i="1"/>
  <c r="E696" i="1"/>
  <c r="I696" i="1"/>
  <c r="E749" i="1"/>
  <c r="I749" i="1"/>
  <c r="G749" i="1"/>
  <c r="I768" i="1"/>
  <c r="G768" i="1"/>
  <c r="I805" i="1"/>
  <c r="G805" i="1"/>
  <c r="E844" i="1"/>
  <c r="G844" i="1"/>
  <c r="I844" i="1"/>
  <c r="G880" i="1"/>
  <c r="I880" i="1"/>
  <c r="G943" i="1"/>
  <c r="I943" i="1"/>
  <c r="G1002" i="1"/>
  <c r="I1002" i="1"/>
  <c r="E1054" i="1"/>
  <c r="G1054" i="1"/>
  <c r="I1054" i="1"/>
  <c r="I1167" i="1"/>
  <c r="E1167" i="1"/>
  <c r="G1167" i="1"/>
  <c r="I1187" i="1"/>
  <c r="E1187" i="1"/>
  <c r="G1187" i="1"/>
  <c r="E1203" i="1"/>
  <c r="I1203" i="1"/>
  <c r="G1203" i="1"/>
  <c r="I1223" i="1"/>
  <c r="G1223" i="1"/>
  <c r="E1223" i="1"/>
  <c r="I1264" i="1"/>
  <c r="E1264" i="1"/>
  <c r="G1264" i="1"/>
  <c r="G1367" i="1"/>
  <c r="I1367" i="1"/>
  <c r="G1394" i="1"/>
  <c r="E1394" i="1"/>
  <c r="E1418" i="1"/>
  <c r="I1418" i="1"/>
  <c r="E1471" i="1"/>
  <c r="I1471" i="1"/>
  <c r="G1471" i="1"/>
  <c r="E1509" i="1"/>
  <c r="G1509" i="1"/>
  <c r="I1556" i="1"/>
  <c r="G1556" i="1"/>
  <c r="I1576" i="1"/>
  <c r="E1576" i="1"/>
  <c r="G1576" i="1"/>
  <c r="I1625" i="1"/>
  <c r="G1625" i="1"/>
  <c r="E1655" i="1"/>
  <c r="I1655" i="1"/>
  <c r="E1676" i="1"/>
  <c r="I1676" i="1"/>
  <c r="E1691" i="1"/>
  <c r="I1691" i="1"/>
  <c r="G1691" i="1"/>
  <c r="E1748" i="1"/>
  <c r="G1748" i="1"/>
  <c r="E1810" i="1"/>
  <c r="G1810" i="1"/>
  <c r="E1835" i="1"/>
  <c r="G1835" i="1"/>
  <c r="I1835" i="1"/>
  <c r="E1866" i="1"/>
  <c r="I1866" i="1"/>
  <c r="G1896" i="1"/>
  <c r="E1896" i="1"/>
  <c r="I1896" i="1"/>
  <c r="E1968" i="1"/>
  <c r="I1968" i="1"/>
  <c r="G1968" i="1"/>
  <c r="I2015" i="1"/>
  <c r="E2015" i="1"/>
  <c r="G2015" i="1"/>
  <c r="G2057" i="1"/>
  <c r="E2057" i="1"/>
  <c r="I2057" i="1"/>
  <c r="G2081" i="1"/>
  <c r="I2081" i="1"/>
  <c r="A281" i="8"/>
  <c r="F73" i="21"/>
  <c r="F32" i="21" s="1"/>
  <c r="E943" i="1"/>
  <c r="E66" i="11"/>
  <c r="G56" i="10" s="1"/>
  <c r="I72" i="23"/>
  <c r="G72" i="23"/>
  <c r="E138" i="23"/>
  <c r="G138" i="23"/>
  <c r="I282" i="23"/>
  <c r="G282" i="23"/>
  <c r="G475" i="23"/>
  <c r="I475" i="23"/>
  <c r="E497" i="23"/>
  <c r="I497" i="23"/>
  <c r="I547" i="23"/>
  <c r="E547" i="23"/>
  <c r="G619" i="23"/>
  <c r="E619" i="23"/>
  <c r="E750" i="23"/>
  <c r="I750" i="23"/>
  <c r="I63" i="26"/>
  <c r="E63" i="26"/>
  <c r="E244" i="26" s="1"/>
  <c r="E24" i="25" s="1"/>
  <c r="G94" i="26"/>
  <c r="E94" i="26"/>
  <c r="E230" i="26"/>
  <c r="I230" i="26"/>
  <c r="G78" i="27"/>
  <c r="G90" i="27" s="1"/>
  <c r="C32" i="27" s="1"/>
  <c r="I78" i="27"/>
  <c r="I90" i="27" s="1"/>
  <c r="D32" i="27" s="1"/>
  <c r="E124" i="27"/>
  <c r="I124" i="27"/>
  <c r="G170" i="27"/>
  <c r="I170" i="27"/>
  <c r="E170" i="27"/>
  <c r="E300" i="27"/>
  <c r="G300" i="27"/>
  <c r="I369" i="27"/>
  <c r="G369" i="27"/>
  <c r="G399" i="27"/>
  <c r="E399" i="27"/>
  <c r="I51" i="1"/>
  <c r="G51" i="1"/>
  <c r="E51" i="1"/>
  <c r="E74" i="1"/>
  <c r="I74" i="1"/>
  <c r="I90" i="1"/>
  <c r="G90" i="1"/>
  <c r="E112" i="1"/>
  <c r="G112" i="1"/>
  <c r="I112" i="1"/>
  <c r="G133" i="1"/>
  <c r="I133" i="1"/>
  <c r="G194" i="1"/>
  <c r="I194" i="1"/>
  <c r="E194" i="1"/>
  <c r="E230" i="1"/>
  <c r="G230" i="1"/>
  <c r="E269" i="1"/>
  <c r="G269" i="1"/>
  <c r="I269" i="1"/>
  <c r="I293" i="1"/>
  <c r="G293" i="1"/>
  <c r="E293" i="1"/>
  <c r="I340" i="1"/>
  <c r="G340" i="1"/>
  <c r="E377" i="1"/>
  <c r="G377" i="1"/>
  <c r="E399" i="1"/>
  <c r="I399" i="1"/>
  <c r="I437" i="1"/>
  <c r="G437" i="1"/>
  <c r="E437" i="1"/>
  <c r="I475" i="1"/>
  <c r="G475" i="1"/>
  <c r="G491" i="1"/>
  <c r="I491" i="1"/>
  <c r="G511" i="1"/>
  <c r="I511" i="1"/>
  <c r="E511" i="1"/>
  <c r="I569" i="1"/>
  <c r="E569" i="1"/>
  <c r="G569" i="1"/>
  <c r="I603" i="1"/>
  <c r="G603" i="1"/>
  <c r="E603" i="1"/>
  <c r="G631" i="1"/>
  <c r="E631" i="1"/>
  <c r="G663" i="1"/>
  <c r="E663" i="1"/>
  <c r="I715" i="1"/>
  <c r="E715" i="1"/>
  <c r="E778" i="1"/>
  <c r="I778" i="1"/>
  <c r="E832" i="1"/>
  <c r="G832" i="1"/>
  <c r="G856" i="1"/>
  <c r="E856" i="1"/>
  <c r="E974" i="1"/>
  <c r="I974" i="1"/>
  <c r="E1026" i="1"/>
  <c r="G1026" i="1"/>
  <c r="E1149" i="1"/>
  <c r="G1149" i="1"/>
  <c r="G1179" i="1"/>
  <c r="E1179" i="1"/>
  <c r="G1289" i="1"/>
  <c r="E1289" i="1"/>
  <c r="G1329" i="1"/>
  <c r="E1329" i="1"/>
  <c r="E1345" i="1"/>
  <c r="G1345" i="1"/>
  <c r="E1379" i="1"/>
  <c r="I1379" i="1"/>
  <c r="E1449" i="1"/>
  <c r="G1449" i="1"/>
  <c r="G1478" i="1"/>
  <c r="I1478" i="1"/>
  <c r="E1501" i="1"/>
  <c r="I1501" i="1"/>
  <c r="E1582" i="1"/>
  <c r="G1582" i="1"/>
  <c r="E1613" i="1"/>
  <c r="G1613" i="1"/>
  <c r="I1613" i="1"/>
  <c r="G1647" i="1"/>
  <c r="E1647" i="1"/>
  <c r="G1699" i="1"/>
  <c r="E1699" i="1"/>
  <c r="I1699" i="1"/>
  <c r="E1729" i="1"/>
  <c r="I1729" i="1"/>
  <c r="G1729" i="1"/>
  <c r="E1778" i="1"/>
  <c r="I1778" i="1"/>
  <c r="G1802" i="1"/>
  <c r="I1802" i="1"/>
  <c r="E1854" i="1"/>
  <c r="G1854" i="1"/>
  <c r="E1875" i="1"/>
  <c r="I1875" i="1"/>
  <c r="G1875" i="1"/>
  <c r="G1903" i="1"/>
  <c r="I1903" i="1"/>
  <c r="E1903" i="1"/>
  <c r="E1948" i="1"/>
  <c r="I1948" i="1"/>
  <c r="I1956" i="1" s="1"/>
  <c r="F125" i="3" s="1"/>
  <c r="I1976" i="1"/>
  <c r="E1976" i="1"/>
  <c r="G2028" i="1"/>
  <c r="I2028" i="1"/>
  <c r="G2067" i="1"/>
  <c r="I2067" i="1"/>
  <c r="I2093" i="1"/>
  <c r="G2093" i="1"/>
  <c r="F420" i="8"/>
  <c r="F28" i="8" s="1"/>
  <c r="H420" i="8"/>
  <c r="H28" i="8" s="1"/>
  <c r="E1104" i="1"/>
  <c r="I1104" i="1"/>
  <c r="G1104" i="1"/>
  <c r="E1137" i="1"/>
  <c r="I1137" i="1"/>
  <c r="I1186" i="1"/>
  <c r="E1186" i="1"/>
  <c r="E1202" i="1"/>
  <c r="G1202" i="1"/>
  <c r="E1248" i="1"/>
  <c r="G1248" i="1"/>
  <c r="I1248" i="1"/>
  <c r="G1282" i="1"/>
  <c r="E1282" i="1"/>
  <c r="I1282" i="1"/>
  <c r="I1393" i="1"/>
  <c r="E1393" i="1"/>
  <c r="E1417" i="1"/>
  <c r="I1417" i="1"/>
  <c r="G1487" i="1"/>
  <c r="E1487" i="1"/>
  <c r="I1487" i="1"/>
  <c r="E1545" i="1"/>
  <c r="I1545" i="1"/>
  <c r="G1545" i="1"/>
  <c r="G1575" i="1"/>
  <c r="E1575" i="1"/>
  <c r="E1590" i="1"/>
  <c r="G1590" i="1"/>
  <c r="I1590" i="1"/>
  <c r="E1639" i="1"/>
  <c r="I1639" i="1"/>
  <c r="E1671" i="1"/>
  <c r="G1671" i="1"/>
  <c r="I1671" i="1"/>
  <c r="G1707" i="1"/>
  <c r="I1707" i="1"/>
  <c r="E1707" i="1"/>
  <c r="I1785" i="1"/>
  <c r="G1785" i="1"/>
  <c r="E1830" i="1"/>
  <c r="G1830" i="1"/>
  <c r="I1865" i="1"/>
  <c r="E1865" i="1"/>
  <c r="E1895" i="1"/>
  <c r="I1895" i="1"/>
  <c r="E1924" i="1"/>
  <c r="I1924" i="1"/>
  <c r="G1924" i="1"/>
  <c r="I2014" i="1"/>
  <c r="G2014" i="1"/>
  <c r="I2037" i="1"/>
  <c r="G2037" i="1"/>
  <c r="G2080" i="1"/>
  <c r="I2080" i="1"/>
  <c r="E227" i="28"/>
  <c r="E30" i="25" s="1"/>
  <c r="E48" i="25" s="1"/>
  <c r="E44" i="16" s="1"/>
  <c r="G1950" i="1"/>
  <c r="E1543" i="1"/>
  <c r="I1465" i="1"/>
  <c r="I1439" i="1"/>
  <c r="E1274" i="1"/>
  <c r="J76" i="9"/>
  <c r="E628" i="5"/>
  <c r="G1127" i="1"/>
  <c r="I1127" i="1"/>
  <c r="I1221" i="1"/>
  <c r="G1221" i="1"/>
  <c r="E1291" i="1"/>
  <c r="G1291" i="1"/>
  <c r="E1584" i="1"/>
  <c r="G1584" i="1"/>
  <c r="G1604" i="1"/>
  <c r="E1604" i="1"/>
  <c r="E1701" i="1"/>
  <c r="I1701" i="1"/>
  <c r="I1720" i="1"/>
  <c r="G1720" i="1"/>
  <c r="I1856" i="1"/>
  <c r="E1856" i="1"/>
  <c r="I1881" i="1"/>
  <c r="E1881" i="1"/>
  <c r="E1995" i="1"/>
  <c r="I1995" i="1"/>
  <c r="G2035" i="1"/>
  <c r="I2035" i="1"/>
  <c r="E2112" i="1"/>
  <c r="I2112" i="1"/>
  <c r="E1922" i="1"/>
  <c r="I1828" i="1"/>
  <c r="E1102" i="1"/>
  <c r="A87" i="4"/>
  <c r="I69" i="6"/>
  <c r="F58" i="7" s="1"/>
  <c r="E120" i="11"/>
  <c r="G60" i="10" s="1"/>
  <c r="E2035" i="1"/>
  <c r="G1881" i="1"/>
  <c r="G1856" i="1"/>
  <c r="I1291" i="1"/>
  <c r="G1246" i="1"/>
  <c r="H1149" i="4"/>
  <c r="H49" i="4" s="1"/>
  <c r="F668" i="4"/>
  <c r="E150" i="4"/>
  <c r="E57" i="13"/>
  <c r="E55" i="13"/>
  <c r="F77" i="9"/>
  <c r="J77" i="9"/>
  <c r="H77" i="9"/>
  <c r="F1446" i="4"/>
  <c r="D1454" i="4"/>
  <c r="F1454" i="4" s="1"/>
  <c r="E251" i="5"/>
  <c r="E281" i="12"/>
  <c r="E96" i="1"/>
  <c r="I96" i="1"/>
  <c r="E113" i="1"/>
  <c r="I113" i="1"/>
  <c r="I134" i="1"/>
  <c r="G134" i="1"/>
  <c r="E231" i="1"/>
  <c r="I231" i="1"/>
  <c r="E270" i="1"/>
  <c r="I270" i="1"/>
  <c r="E366" i="5"/>
  <c r="E83" i="5"/>
  <c r="F24" i="8"/>
  <c r="E445" i="8"/>
  <c r="E143" i="11"/>
  <c r="G62" i="10" s="1"/>
  <c r="H149" i="12"/>
  <c r="H24" i="12" s="1"/>
  <c r="J149" i="12"/>
  <c r="J24" i="12" s="1"/>
  <c r="E81" i="1"/>
  <c r="G81" i="1"/>
  <c r="I98" i="1"/>
  <c r="G98" i="1"/>
  <c r="E560" i="1"/>
  <c r="I560" i="1"/>
  <c r="D1450" i="4"/>
  <c r="F1450" i="4" s="1"/>
  <c r="G186" i="6"/>
  <c r="E70" i="7" s="1"/>
  <c r="I44" i="1"/>
  <c r="G44" i="1"/>
  <c r="E88" i="1"/>
  <c r="I88" i="1"/>
  <c r="G127" i="1"/>
  <c r="I127" i="1"/>
  <c r="E258" i="1"/>
  <c r="I258" i="1"/>
  <c r="E464" i="1"/>
  <c r="I464" i="1"/>
  <c r="E365" i="5"/>
  <c r="E171" i="11"/>
  <c r="G66" i="10" s="1"/>
  <c r="G69" i="6"/>
  <c r="E58" i="7" s="1"/>
  <c r="G31" i="6"/>
  <c r="E56" i="7" s="1"/>
  <c r="E413" i="5"/>
  <c r="E186" i="6"/>
  <c r="G70" i="7" s="1"/>
  <c r="G132" i="6"/>
  <c r="E64" i="7" s="1"/>
  <c r="E53" i="9"/>
  <c r="I120" i="11"/>
  <c r="F60" i="10" s="1"/>
  <c r="F31" i="21" l="1"/>
  <c r="F90" i="21"/>
  <c r="J31" i="21"/>
  <c r="J36" i="21" s="1"/>
  <c r="J90" i="21"/>
  <c r="H82" i="9"/>
  <c r="H24" i="9" s="1"/>
  <c r="H52" i="9"/>
  <c r="J98" i="9"/>
  <c r="F76" i="9"/>
  <c r="H515" i="5"/>
  <c r="J566" i="5"/>
  <c r="F515" i="5"/>
  <c r="F521" i="5" s="1"/>
  <c r="F380" i="5" s="1"/>
  <c r="F82" i="5"/>
  <c r="H82" i="5"/>
  <c r="H514" i="5"/>
  <c r="H521" i="5" s="1"/>
  <c r="H380" i="5" s="1"/>
  <c r="J514" i="5"/>
  <c r="J521" i="5" s="1"/>
  <c r="J380" i="5" s="1"/>
  <c r="F566" i="5"/>
  <c r="H414" i="5"/>
  <c r="H303" i="5"/>
  <c r="H612" i="4"/>
  <c r="H615" i="4" s="1"/>
  <c r="H37" i="4" s="1"/>
  <c r="H555" i="4"/>
  <c r="H560" i="4" s="1"/>
  <c r="H35" i="4" s="1"/>
  <c r="F745" i="4"/>
  <c r="F748" i="4" s="1"/>
  <c r="F41" i="4" s="1"/>
  <c r="H839" i="4"/>
  <c r="H842" i="4" s="1"/>
  <c r="H45" i="4" s="1"/>
  <c r="G1956" i="1"/>
  <c r="E125" i="3" s="1"/>
  <c r="I2130" i="1"/>
  <c r="F131" i="3" s="1"/>
  <c r="E1956" i="1"/>
  <c r="G125" i="3" s="1"/>
  <c r="E2130" i="1"/>
  <c r="G131" i="3" s="1"/>
  <c r="I900" i="1"/>
  <c r="F83" i="3" s="1"/>
  <c r="F303" i="5"/>
  <c r="H163" i="5"/>
  <c r="J163" i="5"/>
  <c r="J168" i="5" s="1"/>
  <c r="J41" i="5" s="1"/>
  <c r="F162" i="5"/>
  <c r="F168" i="5" s="1"/>
  <c r="F41" i="5" s="1"/>
  <c r="F36" i="21"/>
  <c r="E75" i="10"/>
  <c r="E78" i="10" s="1"/>
  <c r="H321" i="4"/>
  <c r="H324" i="4" s="1"/>
  <c r="H29" i="4" s="1"/>
  <c r="F497" i="4"/>
  <c r="F500" i="4" s="1"/>
  <c r="F33" i="4" s="1"/>
  <c r="F321" i="4"/>
  <c r="F324" i="4" s="1"/>
  <c r="F29" i="4" s="1"/>
  <c r="D948" i="4"/>
  <c r="F948" i="4" s="1"/>
  <c r="E1146" i="4" s="1"/>
  <c r="E1353" i="4"/>
  <c r="F1353" i="4" s="1"/>
  <c r="F1356" i="4" s="1"/>
  <c r="F51" i="4" s="1"/>
  <c r="F792" i="4"/>
  <c r="F795" i="4" s="1"/>
  <c r="F43" i="4" s="1"/>
  <c r="F837" i="4"/>
  <c r="F842" i="4" s="1"/>
  <c r="F45" i="4" s="1"/>
  <c r="E1716" i="4"/>
  <c r="F1716" i="4" s="1"/>
  <c r="F1719" i="4" s="1"/>
  <c r="F55" i="4" s="1"/>
  <c r="H792" i="4"/>
  <c r="H795" i="4" s="1"/>
  <c r="H43" i="4" s="1"/>
  <c r="F612" i="4"/>
  <c r="H745" i="4"/>
  <c r="H748" i="4" s="1"/>
  <c r="H41" i="4" s="1"/>
  <c r="G1982" i="1"/>
  <c r="E127" i="3" s="1"/>
  <c r="E1842" i="1"/>
  <c r="G119" i="3" s="1"/>
  <c r="E790" i="23"/>
  <c r="E900" i="1"/>
  <c r="G83" i="3" s="1"/>
  <c r="E575" i="1"/>
  <c r="G81" i="3" s="1"/>
  <c r="I434" i="27"/>
  <c r="D34" i="27" s="1"/>
  <c r="D39" i="27" s="1"/>
  <c r="D27" i="25" s="1"/>
  <c r="D45" i="25" s="1"/>
  <c r="D41" i="16" s="1"/>
  <c r="G790" i="23"/>
  <c r="C33" i="16" s="1"/>
  <c r="G74" i="7"/>
  <c r="G77" i="7" s="1"/>
  <c r="G79" i="7" s="1"/>
  <c r="G22" i="7" s="1"/>
  <c r="H162" i="5"/>
  <c r="H168" i="5" s="1"/>
  <c r="H41" i="5" s="1"/>
  <c r="E434" i="27"/>
  <c r="E34" i="27" s="1"/>
  <c r="E39" i="27" s="1"/>
  <c r="E27" i="25" s="1"/>
  <c r="E45" i="25" s="1"/>
  <c r="E41" i="16" s="1"/>
  <c r="I244" i="26"/>
  <c r="D24" i="25" s="1"/>
  <c r="D42" i="25" s="1"/>
  <c r="F557" i="4"/>
  <c r="F555" i="4"/>
  <c r="H671" i="4"/>
  <c r="H669" i="4"/>
  <c r="G75" i="10"/>
  <c r="G78" i="10" s="1"/>
  <c r="I1910" i="1"/>
  <c r="F121" i="3" s="1"/>
  <c r="E1304" i="1"/>
  <c r="G113" i="3" s="1"/>
  <c r="F99" i="9"/>
  <c r="E1982" i="1"/>
  <c r="G127" i="3" s="1"/>
  <c r="G900" i="1"/>
  <c r="E83" i="3" s="1"/>
  <c r="J414" i="5"/>
  <c r="H893" i="4"/>
  <c r="H891" i="4"/>
  <c r="H400" i="4"/>
  <c r="H403" i="4" s="1"/>
  <c r="H31" i="4" s="1"/>
  <c r="J400" i="4"/>
  <c r="J403" i="4" s="1"/>
  <c r="J31" i="4" s="1"/>
  <c r="F400" i="4"/>
  <c r="F403" i="4" s="1"/>
  <c r="F31" i="4" s="1"/>
  <c r="F896" i="4"/>
  <c r="F47" i="4" s="1"/>
  <c r="F52" i="9"/>
  <c r="G1755" i="1"/>
  <c r="E117" i="3" s="1"/>
  <c r="F74" i="7"/>
  <c r="F77" i="7" s="1"/>
  <c r="F79" i="7" s="1"/>
  <c r="F22" i="7" s="1"/>
  <c r="E1755" i="1"/>
  <c r="G117" i="3" s="1"/>
  <c r="E140" i="1"/>
  <c r="G79" i="3" s="1"/>
  <c r="H567" i="5"/>
  <c r="H573" i="5" s="1"/>
  <c r="H527" i="5" s="1"/>
  <c r="J567" i="5"/>
  <c r="F567" i="5"/>
  <c r="J310" i="5"/>
  <c r="J267" i="5" s="1"/>
  <c r="J99" i="9"/>
  <c r="I2099" i="1"/>
  <c r="F129" i="3" s="1"/>
  <c r="F75" i="10"/>
  <c r="F78" i="10" s="1"/>
  <c r="E457" i="8"/>
  <c r="H457" i="8" s="1"/>
  <c r="F304" i="5"/>
  <c r="F310" i="5" s="1"/>
  <c r="F267" i="5" s="1"/>
  <c r="G1842" i="1"/>
  <c r="E119" i="3" s="1"/>
  <c r="H98" i="9"/>
  <c r="H106" i="9" s="1"/>
  <c r="H26" i="9" s="1"/>
  <c r="H304" i="5"/>
  <c r="E2099" i="1"/>
  <c r="G129" i="3" s="1"/>
  <c r="G244" i="26"/>
  <c r="C24" i="25" s="1"/>
  <c r="C42" i="25" s="1"/>
  <c r="J230" i="4"/>
  <c r="J233" i="4" s="1"/>
  <c r="J27" i="4" s="1"/>
  <c r="H230" i="4"/>
  <c r="H233" i="4" s="1"/>
  <c r="H27" i="4" s="1"/>
  <c r="F230" i="4"/>
  <c r="F233" i="4" s="1"/>
  <c r="F27" i="4" s="1"/>
  <c r="C38" i="18"/>
  <c r="C23" i="16"/>
  <c r="F671" i="4"/>
  <c r="F669" i="4"/>
  <c r="G1522" i="1"/>
  <c r="E115" i="3" s="1"/>
  <c r="D23" i="16"/>
  <c r="J53" i="9"/>
  <c r="J59" i="9" s="1"/>
  <c r="J22" i="9" s="1"/>
  <c r="H53" i="9"/>
  <c r="F53" i="9"/>
  <c r="F365" i="5"/>
  <c r="J365" i="5"/>
  <c r="H365" i="5"/>
  <c r="E1935" i="1"/>
  <c r="G123" i="3" s="1"/>
  <c r="J82" i="9"/>
  <c r="J24" i="9" s="1"/>
  <c r="G1935" i="1"/>
  <c r="E123" i="3" s="1"/>
  <c r="G1910" i="1"/>
  <c r="E121" i="3" s="1"/>
  <c r="J473" i="5"/>
  <c r="F473" i="5"/>
  <c r="H473" i="5"/>
  <c r="I1522" i="1"/>
  <c r="F115" i="3" s="1"/>
  <c r="E85" i="20"/>
  <c r="E88" i="20" s="1"/>
  <c r="E23" i="20" s="1"/>
  <c r="H445" i="8"/>
  <c r="F445" i="8"/>
  <c r="J445" i="8"/>
  <c r="H251" i="5"/>
  <c r="H258" i="5" s="1"/>
  <c r="H42" i="5" s="1"/>
  <c r="J251" i="5"/>
  <c r="J258" i="5" s="1"/>
  <c r="J42" i="5" s="1"/>
  <c r="F251" i="5"/>
  <c r="F258" i="5" s="1"/>
  <c r="F42" i="5" s="1"/>
  <c r="F57" i="13"/>
  <c r="H57" i="13"/>
  <c r="J57" i="13"/>
  <c r="H628" i="5"/>
  <c r="F628" i="5"/>
  <c r="J628" i="5"/>
  <c r="G2099" i="1"/>
  <c r="E129" i="3" s="1"/>
  <c r="G1304" i="1"/>
  <c r="E113" i="3" s="1"/>
  <c r="H629" i="5"/>
  <c r="F629" i="5"/>
  <c r="J629" i="5"/>
  <c r="F472" i="5"/>
  <c r="J472" i="5"/>
  <c r="H472" i="5"/>
  <c r="G140" i="1"/>
  <c r="E79" i="3" s="1"/>
  <c r="H83" i="5"/>
  <c r="F83" i="5"/>
  <c r="J83" i="5"/>
  <c r="J89" i="5" s="1"/>
  <c r="J40" i="5" s="1"/>
  <c r="F82" i="9"/>
  <c r="F24" i="9" s="1"/>
  <c r="I1935" i="1"/>
  <c r="F123" i="3" s="1"/>
  <c r="I1755" i="1"/>
  <c r="F117" i="3" s="1"/>
  <c r="E1910" i="1"/>
  <c r="G121" i="3" s="1"/>
  <c r="E154" i="20"/>
  <c r="E157" i="20" s="1"/>
  <c r="E25" i="20" s="1"/>
  <c r="E1522" i="1"/>
  <c r="G115" i="3" s="1"/>
  <c r="I140" i="1"/>
  <c r="F79" i="3" s="1"/>
  <c r="J366" i="5"/>
  <c r="F366" i="5"/>
  <c r="H366" i="5"/>
  <c r="F106" i="9"/>
  <c r="F26" i="9" s="1"/>
  <c r="G434" i="27"/>
  <c r="C34" i="27" s="1"/>
  <c r="C39" i="27" s="1"/>
  <c r="C27" i="25" s="1"/>
  <c r="I1982" i="1"/>
  <c r="F127" i="3" s="1"/>
  <c r="E1517" i="4"/>
  <c r="E42" i="25"/>
  <c r="E35" i="25"/>
  <c r="E37" i="25" s="1"/>
  <c r="F413" i="5"/>
  <c r="F420" i="5" s="1"/>
  <c r="F378" i="5" s="1"/>
  <c r="H413" i="5"/>
  <c r="J413" i="5"/>
  <c r="H150" i="4"/>
  <c r="H153" i="4" s="1"/>
  <c r="H25" i="4" s="1"/>
  <c r="F150" i="4"/>
  <c r="F153" i="4" s="1"/>
  <c r="F25" i="4" s="1"/>
  <c r="J150" i="4"/>
  <c r="J153" i="4" s="1"/>
  <c r="J25" i="4" s="1"/>
  <c r="A91" i="4"/>
  <c r="I1842" i="1"/>
  <c r="F119" i="3" s="1"/>
  <c r="I575" i="1"/>
  <c r="F81" i="3" s="1"/>
  <c r="I790" i="23"/>
  <c r="D33" i="16" s="1"/>
  <c r="E74" i="7"/>
  <c r="F281" i="12"/>
  <c r="F284" i="12" s="1"/>
  <c r="F26" i="12" s="1"/>
  <c r="F31" i="12" s="1"/>
  <c r="G24" i="10" s="1"/>
  <c r="H281" i="12"/>
  <c r="H284" i="12" s="1"/>
  <c r="H26" i="12" s="1"/>
  <c r="H31" i="12" s="1"/>
  <c r="E24" i="10" s="1"/>
  <c r="J281" i="12"/>
  <c r="J284" i="12" s="1"/>
  <c r="J26" i="12" s="1"/>
  <c r="J31" i="12" s="1"/>
  <c r="F24" i="10" s="1"/>
  <c r="D78" i="16" s="1"/>
  <c r="F55" i="13"/>
  <c r="J55" i="13"/>
  <c r="H55" i="13"/>
  <c r="G575" i="1"/>
  <c r="E81" i="3" s="1"/>
  <c r="I1304" i="1"/>
  <c r="F113" i="3" s="1"/>
  <c r="A284" i="8"/>
  <c r="E283" i="19"/>
  <c r="E286" i="19" s="1"/>
  <c r="E28" i="18" s="1"/>
  <c r="H59" i="9" l="1"/>
  <c r="H22" i="9" s="1"/>
  <c r="J457" i="8"/>
  <c r="H89" i="5"/>
  <c r="H40" i="5" s="1"/>
  <c r="F89" i="5"/>
  <c r="F40" i="5" s="1"/>
  <c r="E78" i="16"/>
  <c r="F68" i="29"/>
  <c r="G68" i="29" s="1"/>
  <c r="E33" i="16"/>
  <c r="F28" i="29"/>
  <c r="H28" i="29" s="1"/>
  <c r="J573" i="5"/>
  <c r="J527" i="5" s="1"/>
  <c r="F19" i="29"/>
  <c r="G19" i="29" s="1"/>
  <c r="H63" i="13"/>
  <c r="H23" i="13" s="1"/>
  <c r="H28" i="13" s="1"/>
  <c r="E26" i="10" s="1"/>
  <c r="C82" i="16" s="1"/>
  <c r="J106" i="9"/>
  <c r="J26" i="9" s="1"/>
  <c r="J31" i="9" s="1"/>
  <c r="H31" i="9"/>
  <c r="E26" i="7" s="1"/>
  <c r="F457" i="8"/>
  <c r="F462" i="8" s="1"/>
  <c r="F30" i="8" s="1"/>
  <c r="F34" i="8" s="1"/>
  <c r="G24" i="7" s="1"/>
  <c r="F573" i="5"/>
  <c r="F527" i="5" s="1"/>
  <c r="H310" i="5"/>
  <c r="H267" i="5" s="1"/>
  <c r="J371" i="5"/>
  <c r="J268" i="5" s="1"/>
  <c r="J272" i="5" s="1"/>
  <c r="J26" i="5" s="1"/>
  <c r="H420" i="5"/>
  <c r="H378" i="5" s="1"/>
  <c r="F560" i="4"/>
  <c r="F35" i="4" s="1"/>
  <c r="H674" i="4"/>
  <c r="H39" i="4" s="1"/>
  <c r="F615" i="4"/>
  <c r="F37" i="4" s="1"/>
  <c r="G86" i="3"/>
  <c r="G89" i="3" s="1"/>
  <c r="G91" i="3" s="1"/>
  <c r="J478" i="5"/>
  <c r="J379" i="5" s="1"/>
  <c r="H478" i="5"/>
  <c r="H379" i="5" s="1"/>
  <c r="D34" i="18"/>
  <c r="D30" i="16" s="1"/>
  <c r="G80" i="10"/>
  <c r="G22" i="10" s="1"/>
  <c r="E80" i="10"/>
  <c r="E22" i="10" s="1"/>
  <c r="C76" i="16" s="1"/>
  <c r="H896" i="4"/>
  <c r="H47" i="4" s="1"/>
  <c r="H1353" i="4"/>
  <c r="H1356" i="4" s="1"/>
  <c r="H51" i="4" s="1"/>
  <c r="J1353" i="4"/>
  <c r="J1356" i="4" s="1"/>
  <c r="J51" i="4" s="1"/>
  <c r="F1146" i="4"/>
  <c r="F1149" i="4" s="1"/>
  <c r="F49" i="4" s="1"/>
  <c r="J1146" i="4"/>
  <c r="J1149" i="4" s="1"/>
  <c r="J49" i="4" s="1"/>
  <c r="G134" i="3"/>
  <c r="G137" i="3" s="1"/>
  <c r="G140" i="3" s="1"/>
  <c r="F674" i="4"/>
  <c r="F39" i="4" s="1"/>
  <c r="F80" i="10"/>
  <c r="F22" i="10" s="1"/>
  <c r="D76" i="16" s="1"/>
  <c r="H462" i="8"/>
  <c r="H30" i="8" s="1"/>
  <c r="H34" i="8" s="1"/>
  <c r="E24" i="7" s="1"/>
  <c r="C64" i="16" s="1"/>
  <c r="H46" i="5"/>
  <c r="H24" i="5" s="1"/>
  <c r="J420" i="5"/>
  <c r="J378" i="5" s="1"/>
  <c r="F63" i="13"/>
  <c r="F23" i="13" s="1"/>
  <c r="F28" i="13" s="1"/>
  <c r="G26" i="10" s="1"/>
  <c r="F59" i="9"/>
  <c r="F22" i="9" s="1"/>
  <c r="F31" i="9" s="1"/>
  <c r="E70" i="16" s="1"/>
  <c r="H633" i="5"/>
  <c r="H528" i="5" s="1"/>
  <c r="H532" i="5" s="1"/>
  <c r="H30" i="5" s="1"/>
  <c r="C78" i="16"/>
  <c r="E62" i="16"/>
  <c r="C45" i="25"/>
  <c r="C41" i="16" s="1"/>
  <c r="C35" i="25"/>
  <c r="C37" i="25" s="1"/>
  <c r="E23" i="16"/>
  <c r="D62" i="16"/>
  <c r="F46" i="5"/>
  <c r="F24" i="5" s="1"/>
  <c r="E38" i="16"/>
  <c r="E52" i="25"/>
  <c r="D38" i="16"/>
  <c r="D52" i="25"/>
  <c r="E77" i="7"/>
  <c r="E79" i="7" s="1"/>
  <c r="E22" i="7" s="1"/>
  <c r="F56" i="29" s="1"/>
  <c r="F1517" i="4"/>
  <c r="F1520" i="4" s="1"/>
  <c r="F53" i="4" s="1"/>
  <c r="J1517" i="4"/>
  <c r="J1520" i="4" s="1"/>
  <c r="J53" i="4" s="1"/>
  <c r="A287" i="8"/>
  <c r="F478" i="5"/>
  <c r="F379" i="5" s="1"/>
  <c r="F384" i="5" s="1"/>
  <c r="F28" i="5" s="1"/>
  <c r="H371" i="5"/>
  <c r="H268" i="5" s="1"/>
  <c r="H272" i="5" s="1"/>
  <c r="H26" i="5" s="1"/>
  <c r="A95" i="4"/>
  <c r="E27" i="20"/>
  <c r="D31" i="18" s="1"/>
  <c r="F134" i="3"/>
  <c r="F86" i="3"/>
  <c r="J633" i="5"/>
  <c r="J528" i="5" s="1"/>
  <c r="J532" i="5" s="1"/>
  <c r="J30" i="5" s="1"/>
  <c r="J63" i="13"/>
  <c r="J23" i="13" s="1"/>
  <c r="J28" i="13" s="1"/>
  <c r="F26" i="10" s="1"/>
  <c r="D82" i="16" s="1"/>
  <c r="J46" i="5"/>
  <c r="J24" i="5" s="1"/>
  <c r="F633" i="5"/>
  <c r="F528" i="5" s="1"/>
  <c r="F532" i="5" s="1"/>
  <c r="F30" i="5" s="1"/>
  <c r="J462" i="8"/>
  <c r="J30" i="8" s="1"/>
  <c r="J34" i="8" s="1"/>
  <c r="F24" i="7" s="1"/>
  <c r="D64" i="16" s="1"/>
  <c r="F371" i="5"/>
  <c r="F268" i="5" s="1"/>
  <c r="F272" i="5" s="1"/>
  <c r="F26" i="5" s="1"/>
  <c r="C38" i="16"/>
  <c r="E86" i="3"/>
  <c r="E134" i="3"/>
  <c r="D35" i="25"/>
  <c r="D37" i="25" s="1"/>
  <c r="C70" i="16" l="1"/>
  <c r="H19" i="29"/>
  <c r="I19" i="29" s="1"/>
  <c r="E82" i="16"/>
  <c r="F71" i="29"/>
  <c r="G71" i="29" s="1"/>
  <c r="H68" i="29"/>
  <c r="I68" i="29" s="1"/>
  <c r="E76" i="16"/>
  <c r="F65" i="29"/>
  <c r="G65" i="29" s="1"/>
  <c r="G56" i="29"/>
  <c r="H56" i="29"/>
  <c r="I56" i="29" s="1"/>
  <c r="E64" i="16"/>
  <c r="F59" i="29"/>
  <c r="G59" i="29" s="1"/>
  <c r="H31" i="29"/>
  <c r="I31" i="29" s="1"/>
  <c r="I28" i="29"/>
  <c r="H29" i="29"/>
  <c r="I29" i="29" s="1"/>
  <c r="H30" i="29"/>
  <c r="I30" i="29" s="1"/>
  <c r="F31" i="29"/>
  <c r="G31" i="29" s="1"/>
  <c r="F30" i="29"/>
  <c r="G30" i="29" s="1"/>
  <c r="F29" i="29"/>
  <c r="G29" i="29" s="1"/>
  <c r="G28" i="29"/>
  <c r="G32" i="10"/>
  <c r="G29" i="14" s="1"/>
  <c r="F26" i="7"/>
  <c r="F32" i="7" s="1"/>
  <c r="F26" i="14" s="1"/>
  <c r="D70" i="16"/>
  <c r="G26" i="7"/>
  <c r="H384" i="5"/>
  <c r="H28" i="5" s="1"/>
  <c r="H34" i="5" s="1"/>
  <c r="E31" i="3" s="1"/>
  <c r="J384" i="5"/>
  <c r="J28" i="5" s="1"/>
  <c r="J34" i="5" s="1"/>
  <c r="E34" i="18"/>
  <c r="H58" i="4"/>
  <c r="C50" i="16" s="1"/>
  <c r="E32" i="10"/>
  <c r="E29" i="14" s="1"/>
  <c r="J58" i="4"/>
  <c r="D50" i="16" s="1"/>
  <c r="F58" i="4"/>
  <c r="E50" i="16" s="1"/>
  <c r="C52" i="25"/>
  <c r="F32" i="10"/>
  <c r="F29" i="14" s="1"/>
  <c r="G26" i="3"/>
  <c r="G49" i="3"/>
  <c r="G23" i="3"/>
  <c r="G46" i="3"/>
  <c r="E137" i="3"/>
  <c r="E140" i="3" s="1"/>
  <c r="F89" i="3"/>
  <c r="F91" i="3" s="1"/>
  <c r="A295" i="8"/>
  <c r="F137" i="3"/>
  <c r="F140" i="3" s="1"/>
  <c r="C62" i="16"/>
  <c r="E32" i="7"/>
  <c r="E26" i="14" s="1"/>
  <c r="E89" i="3"/>
  <c r="E91" i="3" s="1"/>
  <c r="D27" i="16"/>
  <c r="E31" i="18"/>
  <c r="D38" i="18"/>
  <c r="A99" i="4"/>
  <c r="F34" i="5"/>
  <c r="H71" i="29" l="1"/>
  <c r="I71" i="29" s="1"/>
  <c r="H65" i="29"/>
  <c r="I65" i="29" s="1"/>
  <c r="G32" i="7"/>
  <c r="G26" i="14" s="1"/>
  <c r="F62" i="29"/>
  <c r="G62" i="29" s="1"/>
  <c r="H59" i="29"/>
  <c r="I59" i="29" s="1"/>
  <c r="E30" i="16"/>
  <c r="E99" i="16" s="1"/>
  <c r="F25" i="29"/>
  <c r="G25" i="29" s="1"/>
  <c r="F22" i="29"/>
  <c r="G22" i="29" s="1"/>
  <c r="H22" i="29"/>
  <c r="I22" i="29" s="1"/>
  <c r="E29" i="3"/>
  <c r="A103" i="4"/>
  <c r="A112" i="4" s="1"/>
  <c r="F29" i="3"/>
  <c r="G29" i="3"/>
  <c r="G56" i="3"/>
  <c r="C56" i="16"/>
  <c r="F49" i="3"/>
  <c r="F26" i="3"/>
  <c r="F23" i="3"/>
  <c r="F46" i="3"/>
  <c r="E23" i="3"/>
  <c r="E46" i="3"/>
  <c r="E27" i="16"/>
  <c r="E38" i="18"/>
  <c r="A303" i="8"/>
  <c r="E26" i="3"/>
  <c r="E49" i="3"/>
  <c r="F31" i="3"/>
  <c r="D56" i="16"/>
  <c r="E56" i="16"/>
  <c r="G31" i="3"/>
  <c r="H62" i="29" l="1"/>
  <c r="I62" i="29" s="1"/>
  <c r="E47" i="16"/>
  <c r="E97" i="16" s="1"/>
  <c r="H25" i="29"/>
  <c r="I25" i="29" s="1"/>
  <c r="F49" i="29"/>
  <c r="H49" i="29"/>
  <c r="F42" i="29"/>
  <c r="H42" i="29"/>
  <c r="G37" i="3"/>
  <c r="G23" i="14" s="1"/>
  <c r="G36" i="14" s="1"/>
  <c r="F56" i="3"/>
  <c r="D47" i="16" s="1"/>
  <c r="D97" i="16" s="1"/>
  <c r="E37" i="3"/>
  <c r="E23" i="14" s="1"/>
  <c r="E36" i="14" s="1"/>
  <c r="F37" i="3"/>
  <c r="F23" i="14" s="1"/>
  <c r="F36" i="14" s="1"/>
  <c r="A121" i="4"/>
  <c r="A124" i="4" s="1"/>
  <c r="A129" i="4" s="1"/>
  <c r="A136" i="4" s="1"/>
  <c r="A140" i="4" s="1"/>
  <c r="A143" i="4" s="1"/>
  <c r="A306" i="8"/>
  <c r="E56" i="3"/>
  <c r="C47" i="16" s="1"/>
  <c r="C97" i="16" s="1"/>
  <c r="E89" i="16" l="1"/>
  <c r="E93" i="16" s="1"/>
  <c r="E95" i="16" s="1"/>
  <c r="E101" i="16" s="1"/>
  <c r="F35" i="29"/>
  <c r="I49" i="29"/>
  <c r="H50" i="29"/>
  <c r="I50" i="29" s="1"/>
  <c r="H51" i="29"/>
  <c r="I51" i="29" s="1"/>
  <c r="H52" i="29"/>
  <c r="I52" i="29" s="1"/>
  <c r="G49" i="29"/>
  <c r="F52" i="29"/>
  <c r="G52" i="29" s="1"/>
  <c r="F51" i="29"/>
  <c r="G51" i="29" s="1"/>
  <c r="F50" i="29"/>
  <c r="G50" i="29" s="1"/>
  <c r="I42" i="29"/>
  <c r="H45" i="29"/>
  <c r="I45" i="29" s="1"/>
  <c r="H44" i="29"/>
  <c r="I44" i="29" s="1"/>
  <c r="H43" i="29"/>
  <c r="I43" i="29" s="1"/>
  <c r="F44" i="29"/>
  <c r="G44" i="29" s="1"/>
  <c r="F45" i="29"/>
  <c r="G45" i="29" s="1"/>
  <c r="G42" i="29"/>
  <c r="F43" i="29"/>
  <c r="G43" i="29" s="1"/>
  <c r="A146" i="4"/>
  <c r="A149" i="4" s="1"/>
  <c r="A172" i="4" s="1"/>
  <c r="A176" i="4" s="1"/>
  <c r="A309" i="8"/>
  <c r="A314" i="8" s="1"/>
  <c r="A318" i="8" s="1"/>
  <c r="A323" i="8" s="1"/>
  <c r="A327" i="8" s="1"/>
  <c r="A331" i="8" s="1"/>
  <c r="A335" i="8" s="1"/>
  <c r="A339" i="8" s="1"/>
  <c r="A342" i="8" s="1"/>
  <c r="A351" i="8" s="1"/>
  <c r="G35" i="29" l="1"/>
  <c r="F38" i="29"/>
  <c r="G38" i="29" s="1"/>
  <c r="F37" i="29"/>
  <c r="G37" i="29" s="1"/>
  <c r="F36" i="29"/>
  <c r="G36" i="29" s="1"/>
  <c r="H35" i="29"/>
  <c r="A180" i="4"/>
  <c r="A184" i="4" s="1"/>
  <c r="A188" i="4" s="1"/>
  <c r="A192" i="4" s="1"/>
  <c r="A199" i="4" s="1"/>
  <c r="A206" i="4" s="1"/>
  <c r="A210" i="4" s="1"/>
  <c r="A214" i="4" s="1"/>
  <c r="A220" i="4" s="1"/>
  <c r="A223" i="4" s="1"/>
  <c r="A226" i="4" s="1"/>
  <c r="A229" i="4" s="1"/>
  <c r="A256" i="4" s="1"/>
  <c r="A260" i="4" s="1"/>
  <c r="A264" i="4" s="1"/>
  <c r="A268" i="4" s="1"/>
  <c r="A272" i="4" s="1"/>
  <c r="A276" i="4" s="1"/>
  <c r="A284" i="4" s="1"/>
  <c r="A292" i="4" s="1"/>
  <c r="A298" i="4" s="1"/>
  <c r="A306" i="4" s="1"/>
  <c r="A311" i="4" s="1"/>
  <c r="A314" i="4" s="1"/>
  <c r="A317" i="4" s="1"/>
  <c r="A320" i="4" s="1"/>
  <c r="A354" i="8"/>
  <c r="A357" i="8" s="1"/>
  <c r="G73" i="29" l="1"/>
  <c r="C86" i="16" s="1"/>
  <c r="C99" i="16" s="1"/>
  <c r="H37" i="29"/>
  <c r="I37" i="29" s="1"/>
  <c r="H36" i="29"/>
  <c r="I36" i="29" s="1"/>
  <c r="I35" i="29"/>
  <c r="H38" i="29"/>
  <c r="I38" i="29" s="1"/>
  <c r="A345" i="4"/>
  <c r="A369" i="8"/>
  <c r="A360" i="8"/>
  <c r="A363" i="8" s="1"/>
  <c r="A366" i="8" s="1"/>
  <c r="A374" i="8" s="1"/>
  <c r="C89" i="16" l="1"/>
  <c r="C93" i="16" s="1"/>
  <c r="C95" i="16" s="1"/>
  <c r="C101" i="16" s="1"/>
  <c r="I73" i="29"/>
  <c r="D86" i="16" s="1"/>
  <c r="D99" i="16" s="1"/>
  <c r="A349" i="4"/>
  <c r="A353" i="4" s="1"/>
  <c r="A357" i="4" s="1"/>
  <c r="A361" i="4" s="1"/>
  <c r="A365" i="4" s="1"/>
  <c r="A371" i="4" s="1"/>
  <c r="A377" i="4" s="1"/>
  <c r="A381" i="4" s="1"/>
  <c r="A387" i="4" s="1"/>
  <c r="A390" i="4" s="1"/>
  <c r="A393" i="4" s="1"/>
  <c r="A396" i="4" s="1"/>
  <c r="A399" i="4" s="1"/>
  <c r="A378" i="8"/>
  <c r="A381" i="8" s="1"/>
  <c r="A384" i="8" s="1"/>
  <c r="A387" i="8" s="1"/>
  <c r="A390" i="8" s="1"/>
  <c r="A393" i="8" s="1"/>
  <c r="A396" i="8" s="1"/>
  <c r="A402" i="8" s="1"/>
  <c r="A406" i="8" s="1"/>
  <c r="A409" i="8" s="1"/>
  <c r="A412" i="8" s="1"/>
  <c r="A415" i="8" s="1"/>
  <c r="A431" i="8" s="1"/>
  <c r="A434" i="8" s="1"/>
  <c r="A438" i="8" s="1"/>
  <c r="A441" i="8" s="1"/>
  <c r="A444" i="8" s="1"/>
  <c r="A447" i="8" s="1"/>
  <c r="A450" i="8" s="1"/>
  <c r="A453" i="8" s="1"/>
  <c r="A456" i="8" s="1"/>
  <c r="D89" i="16" l="1"/>
  <c r="D93" i="16" s="1"/>
  <c r="D95" i="16" s="1"/>
  <c r="D101" i="16" s="1"/>
  <c r="A424" i="4"/>
  <c r="A427" i="4" l="1"/>
  <c r="A430" i="4" l="1"/>
  <c r="A434" i="4" l="1"/>
  <c r="A439" i="4" l="1"/>
  <c r="A442" i="4" l="1"/>
  <c r="A445" i="4" l="1"/>
  <c r="A448" i="4" l="1"/>
  <c r="A451" i="4" l="1"/>
  <c r="A455" i="4" l="1"/>
  <c r="A460" i="4" l="1"/>
  <c r="A465" i="4" l="1"/>
  <c r="A468" i="4" l="1"/>
  <c r="A471" i="4" l="1"/>
  <c r="A475" i="4" l="1"/>
  <c r="A479" i="4" l="1"/>
  <c r="A482" i="4" s="1"/>
  <c r="A485" i="4" s="1"/>
  <c r="A488" i="4" s="1"/>
  <c r="A491" i="4" s="1"/>
  <c r="A494" i="4" s="1"/>
  <c r="A497" i="4" s="1"/>
  <c r="A517" i="4" l="1"/>
  <c r="A523" i="4" l="1"/>
  <c r="A526" i="4" s="1"/>
  <c r="A529" i="4" s="1"/>
  <c r="A532" i="4" s="1"/>
  <c r="A535" i="4" s="1"/>
  <c r="A539" i="4" s="1"/>
  <c r="A542" i="4" s="1"/>
  <c r="A545" i="4" s="1"/>
  <c r="A548" i="4" s="1"/>
  <c r="A551" i="4" s="1"/>
  <c r="A554" i="4" s="1"/>
  <c r="A557" i="4" s="1"/>
  <c r="A576" i="4" l="1"/>
  <c r="A582" i="4" l="1"/>
  <c r="A585" i="4" s="1"/>
  <c r="A588" i="4" s="1"/>
  <c r="A591" i="4" s="1"/>
  <c r="A594" i="4" s="1"/>
  <c r="A597" i="4" s="1"/>
  <c r="A600" i="4" s="1"/>
  <c r="A603" i="4" s="1"/>
  <c r="A606" i="4" s="1"/>
  <c r="A609" i="4" s="1"/>
  <c r="A612" i="4" s="1"/>
  <c r="A631" i="4" l="1"/>
  <c r="A637" i="4" l="1"/>
  <c r="A640" i="4" s="1"/>
  <c r="A643" i="4" s="1"/>
  <c r="A646" i="4" s="1"/>
  <c r="A649" i="4" s="1"/>
  <c r="A653" i="4" s="1"/>
  <c r="A656" i="4" s="1"/>
  <c r="A659" i="4" s="1"/>
  <c r="A662" i="4" s="1"/>
  <c r="A665" i="4" s="1"/>
  <c r="A668" i="4" s="1"/>
  <c r="A671" i="4" s="1"/>
  <c r="A694" i="4" l="1"/>
  <c r="A699" i="4" l="1"/>
  <c r="A704" i="4" s="1"/>
  <c r="A706" i="4" s="1"/>
  <c r="A709" i="4" s="1"/>
  <c r="A711" i="4" s="1"/>
  <c r="A713" i="4" s="1"/>
  <c r="A718" i="4" s="1"/>
  <c r="A721" i="4" s="1"/>
  <c r="A726" i="4" s="1"/>
  <c r="A731" i="4" s="1"/>
  <c r="A733" i="4" s="1"/>
  <c r="A736" i="4" s="1"/>
  <c r="A738" i="4" s="1"/>
  <c r="A740" i="4" s="1"/>
  <c r="A742" i="4" s="1"/>
  <c r="A745" i="4" s="1"/>
  <c r="A765" i="4" l="1"/>
  <c r="A768" i="4" l="1"/>
  <c r="A773" i="4" s="1"/>
  <c r="A778" i="4" s="1"/>
  <c r="A780" i="4" s="1"/>
  <c r="A783" i="4" s="1"/>
  <c r="A785" i="4" s="1"/>
  <c r="A787" i="4" s="1"/>
  <c r="A789" i="4" s="1"/>
  <c r="A792" i="4" s="1"/>
  <c r="A812" i="4" l="1"/>
  <c r="A815" i="4" s="1"/>
  <c r="A820" i="4" s="1"/>
  <c r="A825" i="4" s="1"/>
  <c r="A827" i="4" s="1"/>
  <c r="A830" i="4" s="1"/>
  <c r="A832" i="4" s="1"/>
  <c r="A834" i="4" s="1"/>
  <c r="A836" i="4" s="1"/>
  <c r="A839" i="4" s="1"/>
  <c r="A859" i="4" l="1"/>
  <c r="A862" i="4" s="1"/>
  <c r="A867" i="4" s="1"/>
  <c r="A872" i="4" s="1"/>
  <c r="A876" i="4" s="1"/>
  <c r="A879" i="4" s="1"/>
  <c r="A881" i="4" s="1"/>
  <c r="A884" i="4" s="1"/>
  <c r="A886" i="4" s="1"/>
  <c r="A888" i="4" s="1"/>
  <c r="A890" i="4" s="1"/>
  <c r="A893" i="4" s="1"/>
  <c r="A916" i="4" l="1"/>
  <c r="A927" i="4" s="1"/>
  <c r="A932" i="4" s="1"/>
  <c r="A938" i="4" s="1"/>
  <c r="A942" i="4" s="1"/>
  <c r="A946" i="4" s="1"/>
  <c r="A950" i="4" s="1"/>
  <c r="A957" i="4" s="1"/>
  <c r="A960" i="4" s="1"/>
  <c r="A963" i="4" s="1"/>
  <c r="A966" i="4" s="1"/>
  <c r="A969" i="4" s="1"/>
  <c r="A976" i="4" s="1"/>
  <c r="A986" i="4" s="1"/>
  <c r="A990" i="4" s="1"/>
  <c r="A993" i="4" s="1"/>
  <c r="A996" i="4" l="1"/>
  <c r="A1006" i="4"/>
  <c r="A1016" i="4" l="1"/>
  <c r="A1021" i="4" s="1"/>
  <c r="A1024" i="4" s="1"/>
  <c r="A1031" i="4" s="1"/>
  <c r="A1034" i="4" s="1"/>
  <c r="A1037" i="4" s="1"/>
  <c r="A1040" i="4" s="1"/>
  <c r="A1045" i="4" s="1"/>
  <c r="A1050" i="4" s="1"/>
  <c r="A1061" i="4" s="1"/>
  <c r="A1066" i="4" s="1"/>
  <c r="A1072" i="4" s="1"/>
  <c r="A1076" i="4" s="1"/>
  <c r="A1080" i="4" s="1"/>
  <c r="A1084" i="4" s="1"/>
  <c r="A1090" i="4" s="1"/>
  <c r="A1094" i="4" s="1"/>
  <c r="A1097" i="4" s="1"/>
  <c r="A1100" i="4" s="1"/>
  <c r="A1103" i="4" s="1"/>
  <c r="A1106" i="4" s="1"/>
  <c r="A1115" i="4" s="1"/>
  <c r="A1119" i="4" s="1"/>
  <c r="A1123" i="4" s="1"/>
  <c r="A1127" i="4" s="1"/>
  <c r="A1131" i="4" s="1"/>
  <c r="A1134" i="4" s="1"/>
  <c r="A1140" i="4" s="1"/>
  <c r="A1142" i="4" s="1"/>
  <c r="A1145" i="4" s="1"/>
  <c r="A1164" i="4" l="1"/>
  <c r="A1169" i="4" s="1"/>
  <c r="A1175" i="4" s="1"/>
  <c r="A1179" i="4" s="1"/>
  <c r="A1183" i="4" s="1"/>
  <c r="A1187" i="4" s="1"/>
  <c r="A1194" i="4" s="1"/>
  <c r="A1197" i="4" s="1"/>
  <c r="A1200" i="4" s="1"/>
  <c r="A1203" i="4" s="1"/>
  <c r="A1206" i="4" s="1"/>
  <c r="A1216" i="4" s="1"/>
  <c r="A1220" i="4" s="1"/>
  <c r="A1223" i="4" s="1"/>
  <c r="A1233" i="4" l="1"/>
  <c r="A1226" i="4"/>
  <c r="A1240" i="4" l="1"/>
  <c r="A1244" i="4" s="1"/>
  <c r="A1251" i="4" s="1"/>
  <c r="A1254" i="4" s="1"/>
  <c r="A1257" i="4" s="1"/>
  <c r="A1260" i="4" s="1"/>
  <c r="A1265" i="4" s="1"/>
  <c r="A1270" i="4" s="1"/>
  <c r="A1281" i="4" s="1"/>
  <c r="A1285" i="4" s="1"/>
  <c r="A1289" i="4" s="1"/>
  <c r="A1293" i="4" s="1"/>
  <c r="A1299" i="4" s="1"/>
  <c r="A1303" i="4" s="1"/>
  <c r="A1306" i="4" s="1"/>
  <c r="A1309" i="4" s="1"/>
  <c r="A1312" i="4" s="1"/>
  <c r="A1315" i="4" s="1"/>
  <c r="A1322" i="4" s="1"/>
  <c r="A1326" i="4" s="1"/>
  <c r="A1330" i="4" s="1"/>
  <c r="A1334" i="4" s="1"/>
  <c r="A1338" i="4" s="1"/>
  <c r="A1341" i="4" s="1"/>
  <c r="A1347" i="4" s="1"/>
  <c r="A1349" i="4" s="1"/>
  <c r="A1352" i="4" s="1"/>
  <c r="A1371" i="4" l="1"/>
  <c r="A1380" i="4"/>
  <c r="A1389" i="4" l="1"/>
  <c r="A1395" i="4" s="1"/>
  <c r="A1398" i="4" s="1"/>
  <c r="A1403" i="4" s="1"/>
  <c r="A1406" i="4" s="1"/>
  <c r="A1409" i="4" s="1"/>
  <c r="A1412" i="4" s="1"/>
  <c r="A1417" i="4" s="1"/>
  <c r="A1422" i="4" s="1"/>
  <c r="A1433" i="4" s="1"/>
  <c r="A1438" i="4" s="1"/>
  <c r="A1444" i="4" s="1"/>
  <c r="A1448" i="4" s="1"/>
  <c r="A1452" i="4" s="1"/>
  <c r="A1456" i="4" s="1"/>
  <c r="A1462" i="4" s="1"/>
  <c r="A1466" i="4" s="1"/>
  <c r="A1469" i="4" s="1"/>
  <c r="A1472" i="4" s="1"/>
  <c r="A1475" i="4" s="1"/>
  <c r="A1478" i="4" s="1"/>
  <c r="A1486" i="4" s="1"/>
  <c r="A1490" i="4" s="1"/>
  <c r="A1494" i="4" s="1"/>
  <c r="A1498" i="4" s="1"/>
  <c r="A1502" i="4" s="1"/>
  <c r="A1505" i="4" s="1"/>
  <c r="A1511" i="4" s="1"/>
  <c r="A1513" i="4" s="1"/>
  <c r="A1516" i="4" s="1"/>
  <c r="A1535" i="4" l="1"/>
  <c r="A1540" i="4" s="1"/>
  <c r="A1546" i="4" s="1"/>
  <c r="A1550" i="4" s="1"/>
  <c r="A1554" i="4" s="1"/>
  <c r="A1558" i="4" s="1"/>
  <c r="A1565" i="4" s="1"/>
  <c r="A1575" i="4" s="1"/>
  <c r="A1579" i="4" s="1"/>
  <c r="A1582" i="4" s="1"/>
  <c r="A1593" i="4" l="1"/>
  <c r="A1585" i="4"/>
  <c r="A1601" i="4" l="1"/>
  <c r="A1605" i="4" s="1"/>
  <c r="A1612" i="4" s="1"/>
  <c r="A1615" i="4" s="1"/>
  <c r="A1618" i="4" s="1"/>
  <c r="A1621" i="4" s="1"/>
  <c r="A1626" i="4" s="1"/>
  <c r="A1631" i="4" s="1"/>
  <c r="A1642" i="4" s="1"/>
  <c r="A1646" i="4" s="1"/>
  <c r="A1650" i="4" s="1"/>
  <c r="A1654" i="4" s="1"/>
  <c r="A1660" i="4" s="1"/>
  <c r="A1664" i="4" s="1"/>
  <c r="A1667" i="4" s="1"/>
  <c r="A1670" i="4" s="1"/>
  <c r="A1673" i="4" s="1"/>
  <c r="A1676" i="4" s="1"/>
  <c r="A1684" i="4" s="1"/>
  <c r="A1688" i="4" s="1"/>
  <c r="A1692" i="4" s="1"/>
  <c r="A1696" i="4" s="1"/>
  <c r="A1700" i="4" s="1"/>
  <c r="A1703" i="4" s="1"/>
  <c r="A1709" i="4" s="1"/>
  <c r="A1712" i="4" s="1"/>
  <c r="A1715" i="4" s="1"/>
</calcChain>
</file>

<file path=xl/sharedStrings.xml><?xml version="1.0" encoding="utf-8"?>
<sst xmlns="http://schemas.openxmlformats.org/spreadsheetml/2006/main" count="10587" uniqueCount="3689">
  <si>
    <t>PODLOGE ZA TLAKE</t>
  </si>
  <si>
    <t>na    očiščene  AB plošče položiti in  izvesti:</t>
  </si>
  <si>
    <t>ločilni sloj npr. folija  URSA SECO 500, PE folija  ali podobno</t>
  </si>
  <si>
    <t>horizontalna hidroizolacijo  izvedena z dvokomponentnimi fleksibilnimi vodotesnimi masami v dveh slojih po 1 mm, v prvi sloj vtisniti plastificirano armirno mrežico, mrežica se prekrije z drugim slojem, ob stenah min. zaokrožnica (npr. vodotesna masa 2x1 mm Hidrostop elastik ali po sistemu Mapei), premaz se izvede tudi po stenah navzgor kot cokel</t>
  </si>
  <si>
    <t xml:space="preserve">Finalne keramične tlake glej v posebnem poglavju! </t>
  </si>
  <si>
    <t>Dobava in vgrajevanje pustega drobno zrnatega izravnalnega  betona za zalivanje tal pri prehodih instalacij, za razne zapolnitve, izravnave, manjša podbetoniranja in za zaščito položenih talnih instalacij, oziroma beton za izravnave obst. plošče.  Izvedba z z vsemi pomožnimi deli in transporti. Ocena.</t>
  </si>
  <si>
    <t>0/6.</t>
  </si>
  <si>
    <t>Začasna zaščita vhodnih in notranjih vrat, ter oken,  ki se ohranijo in se jih ne menja (npr. v prostore, ki se ne prenavljajo).  Zaščita pred poškodovanjem  in zamazanjem s prileplenjem zaščitne folije z obeh strani.</t>
  </si>
  <si>
    <t xml:space="preserve">A/II.  OSTALA GRADBENA DELA </t>
  </si>
  <si>
    <t>vodotesen elastičen kotni  tesnilni trak, ki se ga vgradi med estrihom in stenami, in tipske manšete okrog cevi (npr. Kemaband ali Mapei), trak z vodotesnim lepilom lepljen na zaglajeno podlogo</t>
  </si>
  <si>
    <t>Zajeto le čiščenje novih oblog, ostalo ni stvar tega popisa !</t>
  </si>
  <si>
    <t>OSTALA  GRADBENA  DELA SKUPAJ:</t>
  </si>
  <si>
    <t>Ponovno se slikajo le vidni stropovi, kjer ne bo novih obešenih stropov!</t>
  </si>
  <si>
    <t>Priprava, zavarovanje, in organizacija gradbišča z vsemi pomožnimi objekti za potrebe gradbišča, z ureditvijo začasnih platojev za začasne gradbiščne objekte, s potrebnimi instalacijami, stroji in orodji, prestavljanje in zaščita instalacijskih vodov in začasna speljava do gradbiščnih objektov z zagotovitvijo varnostnih in higiensko tehničnih pogojev (montažne WC kabine-najem), vseh predpisanih oznak za gradbišče, postavitev znakov za začasni prometni režim, ureditev začasne deponije za sortiranje različnega materiala.</t>
  </si>
  <si>
    <t>Selitev pohištva in premične opreme ni stvar tega projekta in popisa, vse to izvede investitor s pomočjo selitvenega servisa ali vzdrževalne službe !</t>
  </si>
  <si>
    <t>V tem poglavju obdelana rušitvena dela gradbenih konstrukcij, ki se porušijo zaradi izvedbe nove razporeditve prostorov, to so dela, ki jih izvede gradbenik,  vsa dela v zvezi z instalacijami so zajeta v posebnih projektih ! V  tem popisu zajeta le odstranitvena dela sanitarne opreme in nekaterih radijatorjev, ter odklop in začasna prestavitev  nekaterih instalacij, kjer  je to  potrebno zaradi napredovanja rušitvenih in gradbenih del.</t>
  </si>
  <si>
    <t>Odstranitev oziroma prestavitev podometnih  instalacij ni stvar tega popisa!  Odklope, zavarovanje in prestavitev obstoječih vodov, začasno speljavo za potrebe gradbišča opravijo pooblaščeni strokovni  izvajalci (vodovod, elektrika, kanalizacija, telefon  in drugo).</t>
  </si>
  <si>
    <t xml:space="preserve">MAVČNI TEHNIČNI STROPI </t>
  </si>
  <si>
    <t>OPOMBE:  v ceni za enoto mora biti vsebovana izdelava, dobava in montaža vrat, vključno z vsemi zaključki, z okrasnimi zaključnimi letvami, s tesnili in s potrebnim okovjem, nasadili, kljukami, ščiti, ključavnicami, gumi odbojniki in ostalimi elementi, ki so specificirani v posameznih postavkah popisa.</t>
  </si>
  <si>
    <t>Obstenske stike se zatesni s poliuretansko peno, okvirji se kitajo, kar mora biti vsebovano v ceni montaže. Debelino stekel določi izvajalec, glede na dimenzijo elementov, če ni drugače navedeno v posameznih postavkah.</t>
  </si>
  <si>
    <t>f.)</t>
  </si>
  <si>
    <t>KERAMIČARSKA DELA SKUPAJ (Eu):</t>
  </si>
  <si>
    <t>SLIKARSKA DELA SKUPAJ (Eu):</t>
  </si>
  <si>
    <t>1/1.  NASLOVNA STRAN Z OSNOVNIMI PODATKI  O NAČRTU</t>
  </si>
  <si>
    <t>NAČRT in ŠTEVILČNA</t>
  </si>
  <si>
    <t>OZNAKA NAČRTA :</t>
  </si>
  <si>
    <t xml:space="preserve">         </t>
  </si>
  <si>
    <t>(pg. 32 -85)</t>
  </si>
  <si>
    <t>Keramika po izboru, način polaganja in izvedba glede na predstavljene vzorce ! Obračun po m2 obložene površine.</t>
  </si>
  <si>
    <t>Izbor vrat potrdi investitor, glede na predstavljene vzorce. Npr kvalitetna vrata priznanega  proizvajalca  (npr. po sistemu Knauf  (W495) ali Orchidea, oziroma po sistemu izvajalca notranje opreme)</t>
  </si>
  <si>
    <t xml:space="preserve">   OKNA v PVC PROFILIH </t>
  </si>
  <si>
    <t>Okna izvedena po vzoru obstoječih v enakih barvnih odtenkih! Opcija alu ali lesena okna - po željah investitorja in kot so obstoječi okenski profili !</t>
  </si>
  <si>
    <t>OKENSKE POLICE (po vzoru obstoječih)</t>
  </si>
  <si>
    <t>Dobava in vgrajevanje tipskih minimalnih keramičnih   zaokrožnic, ki se jih lepi na stiku s stenami v sanitarijah. Zaokrožnice (r= min 1,5 cm)  lepiti z vodonepropustnim lepilom na zidove, izdelava po izbranem sistemu, po tipskih detajlih. Pred tem med stenami in tlaki prilepiti kotni hidroizolacijski trak!</t>
  </si>
  <si>
    <t>OBLOGE  IZ  PVC-ja SKUPAJ :</t>
  </si>
  <si>
    <t>OBRTNIŠKA DELA  SKUPAJ (Eu):</t>
  </si>
  <si>
    <t>c.)</t>
  </si>
  <si>
    <t>d.)</t>
  </si>
  <si>
    <t>12.</t>
  </si>
  <si>
    <t>18.</t>
  </si>
  <si>
    <t>19.</t>
  </si>
  <si>
    <t>20.</t>
  </si>
  <si>
    <t xml:space="preserve"> projektant (avtor):</t>
  </si>
  <si>
    <t>e.)</t>
  </si>
  <si>
    <t>Fuge širine 2 - 3 mm fugirati s prvovrstno vodonepropustno fugirno maso. Fuge morajo biti enakomerno široke in se morajo sekati pod kotom 90 stopinj. Izdelana obloga mora biti ravna, gladka in vertikalna brez madežev, razpok ali drugih poškodb ter barvno enakomerna.</t>
  </si>
  <si>
    <t>6.</t>
  </si>
  <si>
    <t>7.</t>
  </si>
  <si>
    <t>8.</t>
  </si>
  <si>
    <t>kg</t>
  </si>
  <si>
    <t>kom</t>
  </si>
  <si>
    <t>projektna</t>
  </si>
  <si>
    <t>organizacija :</t>
  </si>
  <si>
    <t xml:space="preserve">objekt : </t>
  </si>
  <si>
    <t>lokacija:</t>
  </si>
  <si>
    <t>vrsta  projektne</t>
  </si>
  <si>
    <t>dokumentacije:</t>
  </si>
  <si>
    <t>P Z R  (projekt za razpis)</t>
  </si>
  <si>
    <t>P Z I    (projekt  za  izvedbo)</t>
  </si>
  <si>
    <t>popis  za :</t>
  </si>
  <si>
    <t>GRADBENA  in  OBRTNIŠKA  DELA</t>
  </si>
  <si>
    <t xml:space="preserve">odgovorni </t>
  </si>
  <si>
    <t>vodja projekta :</t>
  </si>
  <si>
    <t>popis izdelal :</t>
  </si>
  <si>
    <t>MAPET - MATJAŽ  PETROVČIČ s.p.,  gradb.  tehn.</t>
  </si>
  <si>
    <t>zadeva :</t>
  </si>
  <si>
    <t xml:space="preserve">c.) </t>
  </si>
  <si>
    <t xml:space="preserve">                           opis                                           enota</t>
  </si>
  <si>
    <t>a.)</t>
  </si>
  <si>
    <t>b.)</t>
  </si>
  <si>
    <t>9.</t>
  </si>
  <si>
    <t>10.</t>
  </si>
  <si>
    <t>11.</t>
  </si>
  <si>
    <t>13.</t>
  </si>
  <si>
    <t>14.</t>
  </si>
  <si>
    <t>GRADBENA DELA SKUPAJ    (Eu):</t>
  </si>
  <si>
    <t>15.</t>
  </si>
  <si>
    <t>16.</t>
  </si>
  <si>
    <t>17.</t>
  </si>
  <si>
    <t>pozicija</t>
  </si>
  <si>
    <t>količina</t>
  </si>
  <si>
    <t>cena/enoto</t>
  </si>
  <si>
    <t xml:space="preserve"> </t>
  </si>
  <si>
    <t xml:space="preserve">SKUPNA REKAPITULACIJA VSEH DEL </t>
  </si>
  <si>
    <t>1.</t>
  </si>
  <si>
    <t>GRADBENA DELA</t>
  </si>
  <si>
    <t>2.</t>
  </si>
  <si>
    <t>OBRTNIŠKA DELA</t>
  </si>
  <si>
    <t>3.</t>
  </si>
  <si>
    <t>4.</t>
  </si>
  <si>
    <t>5.</t>
  </si>
  <si>
    <t>UREDITEV  GRADBIŠČA in IZVAJANJE SKUPNIH UKREPOV ZA ZAGOTAVLJANJE VARNOSTI in ZDRAVJA NA  GRADBIŠČU</t>
  </si>
  <si>
    <t>dobava, montaža in demontaža gradbiščne table</t>
  </si>
  <si>
    <t>elektrifikacija gradbišča, montaža in demontaža, ter uporaba elektro omaric</t>
  </si>
  <si>
    <t>POPIS  DEL S  KOLIČINAMI in  PREDIZMERAMI</t>
  </si>
  <si>
    <t>naročnik  in</t>
  </si>
  <si>
    <t xml:space="preserve">investitor :  </t>
  </si>
  <si>
    <t>DSO  LJUBLJANA  VIČ-RUDNIK</t>
  </si>
  <si>
    <t>MAJDA BERGANT,  u.d.i.a. (IŠ A-0102)</t>
  </si>
  <si>
    <t xml:space="preserve">investitor : </t>
  </si>
  <si>
    <t xml:space="preserve">objekt :   </t>
  </si>
  <si>
    <t xml:space="preserve">lokacija: </t>
  </si>
  <si>
    <t>BOKALCI - k.o. ŠUJICA</t>
  </si>
  <si>
    <t>DSO - LJ  -  VIČ - RUDNIK</t>
  </si>
  <si>
    <t xml:space="preserve">  OBJEKT  JE  DOBRO VZDRŽEVAN,  POSEGE SE IZVAJA LE NA MESTIH, KJER JE TO POTREBNO ZARADI NOVEGA PROGRAMA.</t>
  </si>
  <si>
    <t>0./1.</t>
  </si>
  <si>
    <t>0./2.</t>
  </si>
  <si>
    <t>0./3.</t>
  </si>
  <si>
    <t>Odstranjen material transportirati na deponijo na gradbišču, kjer se različen material sortira za sprotni odvoz na komunalno deponijo ali pa v obrat za reciklažo. Obračun po m2 odstranitve tlakov.</t>
  </si>
  <si>
    <t>(pg.  6 - 35)</t>
  </si>
  <si>
    <t>številka</t>
  </si>
  <si>
    <t>projekta :</t>
  </si>
  <si>
    <t>kraj in datum :</t>
  </si>
  <si>
    <t>direktor :</t>
  </si>
  <si>
    <t>vrsta projekta :</t>
  </si>
  <si>
    <t>B/IV./b LESENA NOTRANJA POLNA  VRATA</t>
  </si>
  <si>
    <t xml:space="preserve">Polaganje in leplenje  talnih impregniranih oblog,  (kot npr.life line cs ali podobna kvaliteta),  obloge z  odpornostjo na praske, enostavna za vzdrževanje, z ognjeodpornostjo, protizdrstnostjo, elektrostatičnost, antibaktericidna in antifungicidna, odporna na koleščke stolov in vozičkov , dobava in montaža obstenskih zaokrožnic, sestavljenih iz podložne kotne pvc zaokrožnice dim.25/25 mm, preko katere se položi osnovna talna obloga na steno,  do   višine H= 10 cm , vključno z varjenjem vseh stikov. Vse po predpisanih in veljavnih predpisih in standardih.
</t>
  </si>
  <si>
    <t>Dobava in vgraditev tipskih delilnih (dilatacijskih RF-inox) trakov, katere se vgradi med različne tlake.</t>
  </si>
  <si>
    <t>21.</t>
  </si>
  <si>
    <t>B/VI. OKNA  V  PVC  PROFILIH</t>
  </si>
  <si>
    <t xml:space="preserve"> B/VIII.   PVC TALNE  OBLOGE </t>
  </si>
  <si>
    <t>Tlaki primerni za bivalne enote starejših morajo ustrezati pravilnikom in standardom!. Tlaki v rolah z varjenimi stiki, ob stenah min. zaokrožnice, zaradi lažjega čiščenja)!</t>
  </si>
  <si>
    <t>V nekatere stene se vgradijo kasete za drsna vrata - zajeto v sklopu mizarskih del -drsna vrata !</t>
  </si>
  <si>
    <t xml:space="preserve">b.) </t>
  </si>
  <si>
    <t xml:space="preserve">Naprava izrezov  v mavčnih stenah z dvoslojnimi mavčnimi ploščami zaradi prehodov instalacij in za demontažne revizijske odprtine, ter za dostope do ventilov. Razporeditev po načrtu. Ocena! </t>
  </si>
  <si>
    <t xml:space="preserve">Za dostop do inštalacijskih vozlišč vgraditi serijska revizijska vratca ustreznih velikosti po zahtevah načrtov inštalacij. Stiki plošč bandažirani, površine pripravljene za slikarska dela. </t>
  </si>
  <si>
    <t>Vzidave vratnih in okenskih okvirjev s tesnenjem s poluretansko peno in dodatnim kitanjem stikov, vzidave raznih manjših instalacijskih omaric in elementov (razdelilci,  konzole, doze, tabloji) vgrajevanje  instalacijskih plastičnih cevi v zidove, krpanje reg v zidovih za elektro in strojnimi instalacijami (vodovod, centr. kurjava, plin) z ovitjem cevi  pri prehodih skozi zid ter zalivanje odprtin in šlicev  in drugo. V ceni upoštevati ročne prenose.  Ocena</t>
  </si>
  <si>
    <t xml:space="preserve">Obstenske stike se zatesni s poliuretansko peno, okvirji se kitajo, kar mora biti vsebovano v ceni montaže. Debelino stekel določi izvajalec, glede na dimenzijo elementov, če ni drugače navedeno v posameznih postavkah. </t>
  </si>
  <si>
    <t>ZASTEKLITVE V  PVC PROFILIH:</t>
  </si>
  <si>
    <t>Vsa  notranja vrata so brez pragov (invalidi z vozički !). Po shemah ! Vrata po vzoru obstoječih!</t>
  </si>
  <si>
    <t>0/8</t>
  </si>
  <si>
    <t>0./10.</t>
  </si>
  <si>
    <t>OPOMBE:  v ceni za enoto mora biti vsebovana izdelava, dobava in montaža  elementov, vključno z vsemi zaključki, z zaključnimi  letvami, s tesnili in s potrebnim okovjem, nasadili, kljukami in ostalimi elementi, ki so specificirani v posameznih postavkah popisa.</t>
  </si>
  <si>
    <t>Okvirji in okenska krila tesnjena z dvojnim neprekinjenim tesnilom, ki morajo zadržati, vodo, prah in prepih, v ceni zajeti silikoniziranje rež med okni in zidovi in zidarsko kitanje špalet, ves fiksirni material.</t>
  </si>
  <si>
    <t>STEKLENE OGRAJE   SKUPAJ :</t>
  </si>
  <si>
    <t>OPOMBA : odstranitev vrat in oken iz sten, ki se rušijo je zajeta v posebnih postavkah (glej zgornje postavke) in so odbite od količine za rušenje !</t>
  </si>
  <si>
    <t>Ostali splošni opisi kot v postavki 7.</t>
  </si>
  <si>
    <t>ODSTRANITEV  TLAKOV</t>
  </si>
  <si>
    <t>Odstranjen material transportirati na deponijo na gradbišču, kjer se različen material sortira za sprotni odvoz na komunalno deponijo ali pa v obrat za reciklažo (keramika). Obračun po m2 odstranitve keramičnih tlakov.</t>
  </si>
  <si>
    <t>OPOMBA : ko gre za hrupna ropotajoča dela in za dela pri katerih se praši je potrebno uskladiti urnik  dela ( predhodni dogovor z zaposlenimi o vršitvi takih del in uskladitev)</t>
  </si>
  <si>
    <t>Vse mere so modularne. Širine podbojev in okvirjev vzeti na mestu.  Mere, število in smer odpiranja kontrolirati in preveriti pred naročilom.  .</t>
  </si>
  <si>
    <t>spodnje zaščitne letve montirane na stene cca 20 cm nad tlemi</t>
  </si>
  <si>
    <t>Dobava in montaža tipiziranih zaščitnih lesenih stenskih oblog, ki se jih montira linijsko na stene za posteljami, kot zaščita sten pred poškodovanjem (postelje na kolesih). Dobavijo in zmontirajo se lesene obloge (obdelane deske po vzoru obstoječih) in sicer  cca 100 cm nad tlemi, odmik od stene cca 5 cm, montaža  s pomočjo distančnikov s privijačenjem na stene.  Obračun po m1.</t>
  </si>
  <si>
    <t>VSE NOVE ELEKTRO IN STROJNE INSTALACIJE SO STVAR LOČENIH PROJEKTOV (DOPOLNITEV IN RAZPELJAVA NOVIH ELEKTROINSTALACIJ, UREDITEV  CENTRALNEGA OGREVANJA, VODOVODA, TELEFONIJA, KABELSKA in KANALIZACIJA ter DRUGO)</t>
  </si>
  <si>
    <t>VSA DELA NA VIŠINI MORAJO BITI ZAVAROVANA, PRED PADCI DELAVCEV ALI MATERIALA.</t>
  </si>
  <si>
    <t>RUŠITVENA DELA SE LAHKO ZAČNEJO IZVAJATI, ŠELE PO ODKLOPITVI OZIROMA PRESTAVITVI VSEH INSTALACIJSKIH VODOV (ELEKTRIKA, VODOVOD, TELEFON). ODKLOP in PREVEZAVO  IZVEDEJO POOBLAŠČENE FIRME!  V OSTALIH ETAŽAH MARA VSE FUNKCIONIRATI NEMOTENO !</t>
  </si>
  <si>
    <t>PRI RUŠENJU in TRANSPORTU IN STRESANJEM SE  MATERIAL SPROTI POLIVA Z VODO, DA SE ONEMOGOČI PRETIRANO PRAŠENJE OKOLICE.</t>
  </si>
  <si>
    <t>Ves ostali opis za rušitvena dela glej v tehničnem poročilu v sklopu arhitekture in statike.</t>
  </si>
  <si>
    <t>Odstranitev instalacijske in pohištvene fiksirane opreme, odstranitev vidnih instalacijskih  cevi,  nadometnih instalacij,   ventilacijskih  kanalov, odstranitev rešetk in ostalih pomožnih  instalacijskih elementov, odstranitev obešenih omaric, odstranitev šalterjev, vtičnic in luči s sten, ki se rušijo in drugo. Pred izvedbo se instalacije na mestih priklopa izklopijo!  Odstranitev le vidnih instalacij, kjer se rušijo zidovi, ostalo je stvar instalacijskih projektov! Delo opravi strokovno usposobljena oseba !</t>
  </si>
  <si>
    <t>najem kontejnerja in odvoz  smeti</t>
  </si>
  <si>
    <t>0./5.</t>
  </si>
  <si>
    <t>Izvajanje gradbenega nadzora med rušitvenimi deli in prisotnost varnostnega inžinirja.</t>
  </si>
  <si>
    <t>PRIPRAVLJALNA DELA SKUPAJ:</t>
  </si>
  <si>
    <t>OPOMBE:</t>
  </si>
  <si>
    <t>Vsa rušitvena dela se izvajajo  z upoštevanjem vseh tehničnih rešitev rušenja z upoštevanjem varnostnih ukrepov pri rušenju.</t>
  </si>
  <si>
    <t>Odstranitev instalacij ni stvar tega popisa!  Odklope, zavarovanje in prestavitev obstoječih vodov, začasno speljavo za potrebe gradbišča opravijo pooblaščeni strokovni  izvajalci (vodovod, elektrika, centralno ogrevanje in drugo). Nove instalacije so stvar posebnih projektov.</t>
  </si>
  <si>
    <t>Rušitvena dela zaupati firmi, ki je registrirana za taka dela in ki ima svoj obrat za reciklažo.</t>
  </si>
  <si>
    <t>Ves odpadni material se sproti  transportira do tal oziroma na gradbiščno deponijo, kjer se vse kopiči in sortira, ter  sproti transportira na organizirano mestno deponijo s plačilom komunalnih prispevkov, v obrat za reciklažo ali na mestni odpad z upoštevanjem pravilnika o ravnanju z gradbenimi  odpadki! V vseh postavkah upoštevati vse transporte. Vsa  dela se izvajajo ob obstoječem objektu, ki ostane v funkciji, zato se dela organizira tako, da se ne moti delovnega procesa oziroma normalnega življenja prebivalcev.</t>
  </si>
  <si>
    <t>Radijatorji se nadomestijo z novimi modernejšimi,  ogrevanje dotičnih prostorov  se izvede na novo  po strojnem projektu!  Ocena, točno količino prešteti na mestu!</t>
  </si>
  <si>
    <t>demontaža radijatorjev  vključno z odstranitvijo pritrdilnega materiala</t>
  </si>
  <si>
    <t>porezanje cevi in odstranitev ventilov  (ocena)</t>
  </si>
  <si>
    <t xml:space="preserve">VSE ELEKTRO IN STROJNE INSTALACIJE SO STVAR LOČENIH PROJEKTOV (DOPOLNITEV IN RAZPELJAVA NOVIH ELEKTROINSTALACIJ, PREUREDITEV CENTRALNEGA OGREVANJA, INTERNETNA IN KABELSKA RAZPELJAVA IN DRUGO). ZAČASNA PREVEZAVA, ZAŠČITA in PRESTAVITEV INSTALACIJ  JE STVAR INSTALACIJSKIH PROJEKTOV IN POPISOV. </t>
  </si>
  <si>
    <t>0/4.</t>
  </si>
  <si>
    <t xml:space="preserve">KVINTA d.o.o. </t>
  </si>
  <si>
    <t>CELOVŠKA  CESTA 97,  1000  LJUBLJANA</t>
  </si>
  <si>
    <t xml:space="preserve">CESTA na  BOKALCE 51, 1125  LJUBLJANA </t>
  </si>
  <si>
    <t>BOKALCE, k.o.  ŠUJICA,  parc. št.  305 / 3 in 4</t>
  </si>
  <si>
    <t>PRENOVA IN PREUREDITEV  DEPANDANS</t>
  </si>
  <si>
    <t>OBČANOV  na BOKALCIH  v  LJUBLJANI</t>
  </si>
  <si>
    <t xml:space="preserve">OBST. OBJEKT z DEPANDANSAMI v DOMU STAREJŠIH </t>
  </si>
  <si>
    <t>za  gradnjo :</t>
  </si>
  <si>
    <t>009 / 2015</t>
  </si>
  <si>
    <t xml:space="preserve">PRIMOŽ  GORJUP ,  u. d. ing. arh. </t>
  </si>
  <si>
    <t>PROJEKTNE REŠITVE in SVETOVANJE</t>
  </si>
  <si>
    <t>OBST. OBJEKT z DEPAND. V DSO  na  BOKALCAH</t>
  </si>
  <si>
    <t>prenova :</t>
  </si>
  <si>
    <t>PRENOVA NOTRANJIH PROSTOROV PO FAZAH</t>
  </si>
  <si>
    <t>(preureditev, adaptacija in prenova notranjih  prostorov)</t>
  </si>
  <si>
    <t xml:space="preserve">(prenova in povečanje bivalnih prostorov, reorganizacija </t>
  </si>
  <si>
    <t>sanitarnih in pomožnih prostorov, povečanje sob in hodnikov)</t>
  </si>
  <si>
    <t>ADAPTACIJA in PRENOVA NOTR.  PROSTOROV</t>
  </si>
  <si>
    <t>Eur</t>
  </si>
  <si>
    <t>za grad</t>
  </si>
  <si>
    <t>prenova</t>
  </si>
  <si>
    <t>za  GRADBENA  in  OBRTNIŠKA  DELA</t>
  </si>
  <si>
    <t xml:space="preserve">IZDELAN JE POPIS DEL ZA GRADBENO - OBRTNIŠKA DELA ZA  DELNO PREUREDITEV,  ADAPTACIJO IN  PRENOVO  OBSTOJEČIH  PROSTOROV V OBJEKTU Z DEPANDANSAMI  V "DSO" BOKALCI ZARADI REORGANIZACIJE, POSODOBITVE in PREUREDITVE PROSTOROV, KER NE USTREZAJO VEČ SODOBNIM STANDARDOM.  V GLAVNEM SE IZVAJAJO DELA V NOTRANJOSTI OBJEKTA V PRITLIČJU IN NADSTROPJIH , KLET SE  OHRANI V OBSTOJEČEM STANJU.  POPISI  ZA NOVO KANALIZACIJO,  ZUNANJO UREDITEV, ZA DOGRADITEV BALKONOV, ENEGETSKO SANACIJO FASAD IN PODSTREŠJA  SO ZAJETI V POSEBNIH PROJEKTIH in POPISIH !  </t>
  </si>
  <si>
    <t xml:space="preserve"> V PROSTORIH, KI  SE PRENAVLJAJO SE PORUŠI  VEČINA NOTRANJIH PREDELNIH STEN (SANITARIJE IN POMOŽNI PROSTORI PROTI HODNIKOM), VSI TLAKI IN STENSKE OBLOGE SE ODSTRANIJO, IZVEDE SE NOVA RAZPOREDITEV PROSTOROV S POSTAVITVIJO LAHKIH PREDELNIH STEN, VSI TLAKI IN STENSKE OBLOGE SE IZVEDEJO NA NOVO, PRENOVLJENE PROSTORE SE NA NOVO POSLIKA IN FINALIZIRA. NEKATERE KOPALNICE, KI SO BILE ŽE PRENOVLJENE SE OHRANI - PO NAČRTU ! OPREMA JE STVAR POSEBNEGA PROJEKTA ! </t>
  </si>
  <si>
    <t>SPLOŠNE  OPOMBE :</t>
  </si>
  <si>
    <t xml:space="preserve">Obstoječi sanitarni prostori pred bivalnimi prostori niso ustrezni. Rešitev pomeni  reorganizacijo obstoječih sanitarnih  prostorov na eni strani  hodnika. Na drugi strani  hodnika obstoječe sanitarne prostore  odstranimo , da dobimo dovolj širok hodnik. Nove sanitarije na drugi  strani se izvede  znotraj obstoječih bivalnih prostorov. </t>
  </si>
  <si>
    <t xml:space="preserve">Pridobi se  povečanje bivalnih prostorov z zapiranjem obstoječih balkonov in dograditvijo novih  balkonov (izvedbo novih balkonov glej v posebnem popisu !).
Preuredi se   sanitarne prostore stanovalcev (ob sobah)  za dosego standardov za institucionalno varstvo starejših. 
Ker se objekta ne more  izprazniti , se bodo dela izvajala  v 4 fazah, s sukcesivnim preseljevanjem stanovalcev, glede na napredovanje del  ( da si bodo dela logično sledila in zaključevala  ,tako da bo ponovna  nastanitev omogočena  čim prej  in  najugodnejšo začasno premestitev stanovalcev  za čas preureditve . 
</t>
  </si>
  <si>
    <t>VSE  OSTALE  OPISE  GLEJ  V SKLOPU TEHNIČNEGA POROČILA V SKLOPU  ARHITEKTURE! SPLOŠNE POGOJE ZA IZVEDBO RAZPISA ZA PRIDOBITEV IZVAJALCA IN NJEGOVE OBVEZNOSTI GLEJ V NAVEDBAH POPISA ZA ENERGETSKO SANACIJO OBJEKTA !</t>
  </si>
  <si>
    <t xml:space="preserve">Obstoječe »čajne kuhinje », oziroma prostori za druženje v manjših skupinah, centralne kopalnice  in nečisti prostori ostajajo. Nekateri so obnovljeni, nekatere se obnovi. V popisu je predvideno, da se vsi tlaki in stenske obloge zamenjajo, v kolikor bo prišlo do racionalzacije se na mestu z investitorjem dogovori, kaj se ohrani in kaj ne !
</t>
  </si>
  <si>
    <t>Eur/enoto</t>
  </si>
  <si>
    <t>skupaj Eur</t>
  </si>
  <si>
    <t>Nakladanje, prevoz in namestitev vseh potrebnih začasnih objektov, elementov, strojev in orodij za izvajanje  del. Prevoz iz baze pa do gradbišča, gradbišče se uredi na asfaltiranem dvorišču. Ocena ali pa po furah s kamioni.</t>
  </si>
  <si>
    <t>Dobava in postavitev začasne gradbiščne demontažne opozorilne ograje za objektom v področju, kjer se izvajajo dela.  V sklopu ograje  izvesti dvoja uvozno izvozna montažna vrata za kamione in dostop strojne opreme (bager). Npr tipska opozorilna polno stenska  ograja h= 2,0 m napr.  po sistemu izbranega izvajalca. Obračun po m1 z vrati vred.</t>
  </si>
  <si>
    <t>1. faza L1"   kom</t>
  </si>
  <si>
    <t>2. faza L2"   kom</t>
  </si>
  <si>
    <t>3. faza D1"  kom</t>
  </si>
  <si>
    <t xml:space="preserve">4. faza D2"  kom </t>
  </si>
  <si>
    <t xml:space="preserve">SKUPAJ  1.+2.+3.+4. faza  kom </t>
  </si>
  <si>
    <t>Navesti strošek za posamezne faze izvedbe !</t>
  </si>
  <si>
    <t xml:space="preserve">1. faza L1"  pavšal (komplet) </t>
  </si>
  <si>
    <t>2. faza L2"  pavšal (komplet)</t>
  </si>
  <si>
    <t>3. faza D1"  pavšal (komplet)</t>
  </si>
  <si>
    <t xml:space="preserve">4. faza D2"  pavšal (komplet) </t>
  </si>
  <si>
    <t xml:space="preserve">SKUPAJ  1.+2.+3.+4. faza  pavšal (komplet) </t>
  </si>
  <si>
    <t xml:space="preserve">SKUPAJ  1.+2.+3.+4. faza  m1 </t>
  </si>
  <si>
    <t xml:space="preserve">1. faza L1"   m1 </t>
  </si>
  <si>
    <t>2. faza L2"   m1</t>
  </si>
  <si>
    <t xml:space="preserve">4. faza D2"   m1 </t>
  </si>
  <si>
    <t xml:space="preserve">Naročilo in izdelava varnostnega načrta za zagotavljanje varnosti in zdravja pri delu na delovišču.  </t>
  </si>
  <si>
    <t xml:space="preserve">1. faza "L1"  m2 </t>
  </si>
  <si>
    <t>2. faza "L2"  m2</t>
  </si>
  <si>
    <t>3. faza "D1"  m2</t>
  </si>
  <si>
    <t xml:space="preserve">4. faza "D2"  m2 </t>
  </si>
  <si>
    <t xml:space="preserve">SKUPAJ  1.+2.+3.+4. faza  m2 </t>
  </si>
  <si>
    <t>Nakladanje in  odvoz  potrebnih  elementov, strojev in orodij po končanju  gradbenih del, odstranjevanje začasnih pomožnih gradbiščnih objektov, ograj in označb  z demontažo in odvozom  in zagotovitvijo prvotnega stanja na uporabljenih površinah za začasne gradbiščne objekte. Prevoz iz gradbišča pa do baze. Ocena ali po furah s kamionom</t>
  </si>
  <si>
    <t xml:space="preserve">1. faza L1"   kom </t>
  </si>
  <si>
    <t xml:space="preserve">4. faza D2"   kom </t>
  </si>
  <si>
    <t>3. faza D1"    kom</t>
  </si>
  <si>
    <t xml:space="preserve">1. faza L1"   ur </t>
  </si>
  <si>
    <t>2. faza L2"   ur</t>
  </si>
  <si>
    <t>3. faza D1"    ur</t>
  </si>
  <si>
    <t xml:space="preserve">4. faza D2"   ur </t>
  </si>
  <si>
    <t xml:space="preserve">SKUPAJ  1.+2.+3.+4. faza  ur </t>
  </si>
  <si>
    <t>V popisu so rušitvena dela obdelana od zgoraj navzdol oziroma v naključnem vrstnem redu, na mestu pa se dela izvaja po fazah in predvidenem vrstnem redu zaradi napredovanja del - po dogovoru z  izvajalcem in uskladitvijo z investitorjem glede režima selitve! Vertikalni transporti iz nadstropij, kjer se dela izvajajo   so  od  3 do 6 m, po možnosti se material transportira s pomočjo sestavljivega kanala, ki se spodaj priključi direktno na kontejner za odpadke ali na kamion, ki sproti odvaža material od rušenja na javno deponijo ali obrat za reciklažo, stroški depojnijskih taks so stvar izvajalca. Različen material se predhodno sortira !</t>
  </si>
  <si>
    <r>
      <t>Pred adaptacijo in prenovo dela objekta (po posameznih traktih), ki se izvaja v  pritličju in obeh nadstropjih objekta in pri organizaciji gradbišča  je potrebno poskrbeti za vse varnostne in opozorilne ukrepe, ker se   objekt nahaja v strnjenem kompleksu doma starejših občanov (Bokalci), da ne bi prišlo do do dostopov nezaposlenih na gradbišču in s tem posledično  poškodb ljudi  ali drugih nesreč.  Potrebno je poskrbeti za varne dostope do objekta in opozorilno signalizacijo, ter fizične prepreke , ki onemogočajo dostop nezaposlenim</t>
    </r>
    <r>
      <rPr>
        <sz val="10"/>
        <rFont val="Arial CE"/>
        <charset val="238"/>
      </rPr>
      <t>. Ostalo je razvidno iz posameznih postavk.</t>
    </r>
  </si>
  <si>
    <t>Demontaža okenskih protisončnih zaščit (notranje PVC žaluzije na vodilih in notranje zavese s karnisami) ,  z demontažo  vse  opreme, odstranitev  vzidanih  zunanjih  in notranjih okenskih polic, demontaža kril  eno  ali dvo krilnih vezanih lesenih  oken s pritlične   etaže in z nadstropij obst. objekta ki se prenavlja, ter  demontaža   in izbijanje lesenih  okvirjev iz obstoječih ometanih zidanih zidov, kompletno s prenosom in zlaganjem v začasnem skladišču na gradbišču, kjer se jih pripravi za sprotni prevoz na mestni odpad. Transport obračunati v sklopu postavke.</t>
  </si>
  <si>
    <t>Steklo razbije v namenskem kontejnerju za reciklažo, lesene okvirje se odloži v kontejnerje za lesene profile.</t>
  </si>
  <si>
    <t>odstranitev kompletnih enokrilnih oken  velikosti do   2,0 m2</t>
  </si>
  <si>
    <t>1. F+O</t>
  </si>
  <si>
    <t>9=</t>
  </si>
  <si>
    <t xml:space="preserve">odstranitev kompletnih zasteklenih (panoramskih) balkonskih tro krilnih sten   velikosti in notranjih steklenih sten z vrati (osrednji del), velikosti  od 5,0 do  8,0  m2 </t>
  </si>
  <si>
    <t>9+1+1=</t>
  </si>
  <si>
    <t>7+15+13=</t>
  </si>
  <si>
    <t xml:space="preserve">2f </t>
  </si>
  <si>
    <t>2+2=</t>
  </si>
  <si>
    <t>2f</t>
  </si>
  <si>
    <t xml:space="preserve">odstranitev kompletnih eno ali dvokrilnih oken ali balkonskih vrat, velikosti od 2,0 do  5,0  m2 </t>
  </si>
  <si>
    <t>11+2=</t>
  </si>
  <si>
    <t>3f</t>
  </si>
  <si>
    <t>0=</t>
  </si>
  <si>
    <t>8=</t>
  </si>
  <si>
    <t>8+8=</t>
  </si>
  <si>
    <t>4f</t>
  </si>
  <si>
    <t>3+2+2=</t>
  </si>
  <si>
    <t>12+12+2=</t>
  </si>
  <si>
    <t>1+11=</t>
  </si>
  <si>
    <t>odstranitev kompletnih enokrilnih vrat  velikosti do   2,5 m2</t>
  </si>
  <si>
    <t xml:space="preserve">odstranitev kompletnih dvokrilnih vrat, velikosti od 2,5 do  5,0  m2 </t>
  </si>
  <si>
    <t>Odstranijo se le nekatera  notranja in vhodna   vrata, zaradi drugačne razporeditve prostorov, zaradi rušenja sten ali prestavitve vrat, nekatera vrata se zamenjajo, nekatera vrata se zazidajo, vrata za vstop v prostore, ki se ohranijo (prostori, ki se ne prenavljajo)   se ohranijo in obnovijo (npr. v kopalnice, ki so že bile prenovljene, nove nadzidane terase  in drugo). Po načrtu rušitev !</t>
  </si>
  <si>
    <t>OPOMBA : notranja vrata v kleteh se ohranijo !</t>
  </si>
  <si>
    <t>26+26+22+2=</t>
  </si>
  <si>
    <t>5+5+3+1=</t>
  </si>
  <si>
    <t xml:space="preserve"> 22+22=</t>
  </si>
  <si>
    <t>20+20=</t>
  </si>
  <si>
    <t>2+27+27+1=</t>
  </si>
  <si>
    <t>Začasna zaščita posameznih vstopnih  podestov in notranjih stopnišč ter skupnih hodnikov preko katerih se bodo vršili transporti materiala  za gradbišče oziroma na mestu izvedbe del  in zaščita tal v prostorih, ki se ohranijo (se ne prenavljajo). Zaščita pred poškodovanjem  med prenovitvenimi deli se izvede iz folije npr ekspandirana) preko katere se položi karton ali lesene plošče. Zaščita po sistemu izbranega izvajalca, ki garantira, da se tlaki ne poškodujejo, v primeru poškodovanja škodo opravi na svoje stroške!.</t>
  </si>
  <si>
    <t>S protiprašnimi zavesami se tudi uredi premakljive koridorje na skupnih hodnikih za prehod osebja skozi trakte, ki se prenavljajo !</t>
  </si>
  <si>
    <t>1=</t>
  </si>
  <si>
    <t>1+1+1=</t>
  </si>
  <si>
    <t>Zajeta odstranitev radijatorjev samo iz prostorov, ki se prenavljajo, to je v kopalnicah in sobah, ki se prenovijo v celoti, odstranitev radijatorjev, kjer se zaradi vgraditve večjih oken porušijo parapeti, v prostorih, ki se ne prenavljajo radijatorji zaenkrat ostanejo, zamenjava po potrebi in predhodnem pregledu  - strojni projekt (osrednji del, jedilnica, avla, delilne kuhinje)!</t>
  </si>
  <si>
    <t>3. faza D1"   kom</t>
  </si>
  <si>
    <t xml:space="preserve">SKUPAJ  1.+2.+3.+4. faza  kg </t>
  </si>
  <si>
    <t>24+24=</t>
  </si>
  <si>
    <t>30+30=</t>
  </si>
  <si>
    <t>26+26+22=</t>
  </si>
  <si>
    <t>22+22+22=</t>
  </si>
  <si>
    <t>Zaprtje ventilov in delna spraznitev sistema z izpustom vode, odklopitev in  demontaža  radiatorjev iz  prostorov, ki se pranavljajo (hodniki, kopalnice sobe),  kompletno s porezanjem motečih vidnih  cevi s prenosom in zlaganjem na deponiji na gradbišču ter sprotnim odvozom na mestni odpad, kjer zbirajo staro železo (odkup!?). Obračun po komadih odstranitve radijatorjev  in po kg porezanja cevi. OPOMBA: ostali sistem mora ostati v funkciji (klet ostane)</t>
  </si>
  <si>
    <t>10 kg / radiator</t>
  </si>
  <si>
    <t>3. faza D1"   m1</t>
  </si>
  <si>
    <t xml:space="preserve">1. faza "L1"   kom </t>
  </si>
  <si>
    <t>2. faza "L2"   kom</t>
  </si>
  <si>
    <t>3. faza "D1"   kom</t>
  </si>
  <si>
    <t xml:space="preserve">4. faza "D2"   kom </t>
  </si>
  <si>
    <t xml:space="preserve">1. faza "L1"   kg </t>
  </si>
  <si>
    <t>2. faza "L2"   kg</t>
  </si>
  <si>
    <t>3. faza "D1"   kg</t>
  </si>
  <si>
    <t xml:space="preserve">4. faza "D2"   kg </t>
  </si>
  <si>
    <t xml:space="preserve">1. faza "L1"   ur </t>
  </si>
  <si>
    <t>2. faza "L2"   ur</t>
  </si>
  <si>
    <t>3. faza "D1"   ur</t>
  </si>
  <si>
    <t xml:space="preserve">4. faza "D2"   ur </t>
  </si>
  <si>
    <t>Obračun po porabljenih urah (za KV).  Ocena !</t>
  </si>
  <si>
    <t>Odklopitev iz sistema , zaščita instalacijskih ventilov in  vodov,  ter demontaža sanitarne opreme  iz vseh  WC-jev in tušev (prhe)  ob sobah, in z WC-jev za obiskovalce,  (vsi WC-ji ob sobah se obnovijo, skupne kopalnice in izplakovalnice se ohranijo - po načrtu- po potrebi samo obnova tlakov)!  Odstrani (demontira)  se WC školjke, kotličke, umivalnike z omaricami, tuš kadi in drugo), kompletno z odstranitvijo baterij in sifonov s prenosom in zlaganjem na deponiji, ter sprotnim nakladanjem in odvozom na odpad v namenske kontejnerje za sanitarno keramiko ali odpadne gospodinjske aparate, baterije in sifone iz medenine se odpelje na odpad v odkup. Ocena, točna količina se določi na mestu !</t>
  </si>
  <si>
    <t>(4,0*2+5*3+2)*3=</t>
  </si>
  <si>
    <t>4*3*2=</t>
  </si>
  <si>
    <t>4*3*3=</t>
  </si>
  <si>
    <t>2*2+4,0*3*2=</t>
  </si>
  <si>
    <t>Obračun v m3 delnega  rušenja  polnih betonskih armiranih sten.</t>
  </si>
  <si>
    <t xml:space="preserve">1. faza "L1"   m3 </t>
  </si>
  <si>
    <t>2. faza "L2"   m3</t>
  </si>
  <si>
    <t>3. faza "D1"   m3</t>
  </si>
  <si>
    <t xml:space="preserve">4. faza "D2"   m3 </t>
  </si>
  <si>
    <t xml:space="preserve">SKUPAJ  1.+2.+3.+4. faza  m3 </t>
  </si>
  <si>
    <t>1.f PT</t>
  </si>
  <si>
    <t>3,20*0,30*0,90*4+1,40*0,30*1,8*2+0,5=</t>
  </si>
  <si>
    <t>3,20*0,30*0,90*4+0,5=</t>
  </si>
  <si>
    <t>3,20*0,30*0,90*10+1,40*0,30*1,8*2+0,75=</t>
  </si>
  <si>
    <t xml:space="preserve">1. faza "L1"   m2 </t>
  </si>
  <si>
    <t>2. faza "L2"   m2</t>
  </si>
  <si>
    <t>3. faza "D1"   m2</t>
  </si>
  <si>
    <t xml:space="preserve">4. faza "D2"   m2 </t>
  </si>
  <si>
    <t xml:space="preserve">Delno rušenje sten  zaradi drugačne razporeditve notranjih prostorov (izgradnja novih kopalnic), v nekaterih stenah se izvedejo preboji za nova vrata in prehode. Izvedba z delnim  odbitjem  ometov z rušenjem posameznih delov zidov ali  s prebijanjem zidov, vključno  s transportom ruševin oziroma odbitega materiala  do deponije na gradbišču, kjer se kopiči material od rušenja in s sprotnim nakladanjem ter transportom v javno komunalno deponijo ali pa v obrat za reciklažo.  </t>
  </si>
  <si>
    <t>Obračun v m2 delnega  rušenja  ali prebijanja notranjih predelnih  sten, prej odstranjena vrata so odbita od količine. OPOMBA : stene med sobami se ohranijo (omare !)</t>
  </si>
  <si>
    <t xml:space="preserve">Delno porušenje  notranjih  ometanih  in enostransko s keramiko obloženih pregradnih   zidanih tankih sten, ki  pregrajujejo WC-je, prhe, shrambe, instal. šahte, pomožne servisne prostore, sanitarije in druge prostore.   Stene predvidoma  pozidane s Porolit opečnimi  zidaki d=10 cm, stene debeline z ometi in nekje s keramično oblogo vred  cca  13 do 15 cm. Kompletno se porušijo stene WC-jev, prh, predprostorov pred sobami, čistila, jaškov in shramb s strani hodnikov (proti sobam), delno se porušijo le nekatere stene v skupnih sanitarijah (obiski) in delno v nekaterih skupnih prostorih.   </t>
  </si>
  <si>
    <t>1 N</t>
  </si>
  <si>
    <t>1.f PT, 1 n</t>
  </si>
  <si>
    <t>(14,50*2+1,60*14+2,3*2+1,0+2,2+3,3)*2,7*2-0,9*2,0*5*2-1,0*2,55*7*2=</t>
  </si>
  <si>
    <t>(14,50+12,8+1,60*12+3,2+0,8+1,2)*2,55-0,9*2,0*5-1,0*2,55*8=</t>
  </si>
  <si>
    <t>2f,pt +n</t>
  </si>
  <si>
    <t>(12,70*2+1,60*11)*2,7*2-0,9*2,0*4*2-1,0*2,55*6*2=</t>
  </si>
  <si>
    <t>3.f PT, 1 n</t>
  </si>
  <si>
    <t>3f 1 N</t>
  </si>
  <si>
    <t>(14,50*2+1,60*12)*2,7*2-0,9*2,0*4*2-1,0*2,55*8*2=</t>
  </si>
  <si>
    <t>(14,50*2+1,60*12)*2,55-0,9*2,0*4-1,0*2,55*8=</t>
  </si>
  <si>
    <t>4f,pt +n</t>
  </si>
  <si>
    <t>(17,0*2+1,60*17)*2,7*2-0,9*2,0*6*2-1,0*2,55*8*2=</t>
  </si>
  <si>
    <t>Porušenje  armirano   betonskih  preklad in vezi  samo pri   stenah, ki se porušijo (AB konstrukcije v sklopu pozidanih sten, ki se kompletno rušijo). Rušenje  preklad in vezi   se  vrši  s pnevmatskim kladivom z izbijanjem betona, armatura se loči od betona (opcija: podpiranje in rezanje preklad z žago za beton).  Obračun v m3  rušenja betona. Odbite kose betona se transportira na deponijo za sprotni odvoz v obrat za reciklažo, armatura se transportira na odpad ali vgradi v nove konstrukcije (napr temelje zunanje ureditve).  Izvedba v vseh etažah!</t>
  </si>
  <si>
    <t>1,6*0,10*0,15*40=</t>
  </si>
  <si>
    <t xml:space="preserve">1.f </t>
  </si>
  <si>
    <t>OPOMBA : centralne  kopalnice in splakovalnice, delilne kuhinje se ohranijo v prvotnem stanju - po načrtu !</t>
  </si>
  <si>
    <t xml:space="preserve">Tlaki in podloge se v pritličju odstranijo v celoti zaradi  popolne prenove WC-jev in kopalnic, zaradi razpeljave novih talnih  instalacij in izvedbe modernih hidro in toplotno izolacijskih tlakov, ter naklonskih betonskih estrihov (sanitarije). </t>
  </si>
  <si>
    <t>12,7+37,30+89+6,65*2+2,7*6+27,25+5,45*4+5,1=</t>
  </si>
  <si>
    <t>11,05+23,50+5,75*4+2,7*4+2,55*2+8,90+13,85+13,40=</t>
  </si>
  <si>
    <t xml:space="preserve">Tlaki in podloge se v pritličju odstranijo v celoti  zaradi razpeljave novih talnih  instalacij in izvedbe  hidro in toplotno izolacijskih tlakov, ter  betonskih estrihov, za podlogo novim panelnim parketom. </t>
  </si>
  <si>
    <t>5,45*4+13,2*4=</t>
  </si>
  <si>
    <t>5,75*4+13,2*4=</t>
  </si>
  <si>
    <t>25.</t>
  </si>
  <si>
    <t>Odstranjen material transportirati na deponijo na gradbišču, kjer se zloži in pripravi za sprotni odvoz na komunalno deponijo ali pa v obrat za reciklažo. Obračun po m2 odstranitve (potrganja) parketnih tlakov. Tlaki se nadomestijo z novimi - glej posebno poglavje !</t>
  </si>
  <si>
    <t>13,2*8+5,75*4=</t>
  </si>
  <si>
    <t>1.f n</t>
  </si>
  <si>
    <t>4 f</t>
  </si>
  <si>
    <t>ODSTRANITEV TLAKOV  V PRITLIČJU (1. ,2. f)</t>
  </si>
  <si>
    <t>ODSTRANITEV TLAKOV  v PRITL. (3. in 4. f)  in v NADSTROPJIH (vse faze)</t>
  </si>
  <si>
    <t>(13,2*8+5,45*4)*3=</t>
  </si>
  <si>
    <t>(18,15*8+5,75*4)*3=</t>
  </si>
  <si>
    <t>(13,20*5+18,15*5+5,75*4+3,1*2)*2=</t>
  </si>
  <si>
    <t xml:space="preserve">Odstranitev  obstoječih finalnih tlakov iz lepljenega (lamelnega) parketa iz prostorov, ki so stvar prenove v pritličju (kjer je spodaj klet) in  nadstropjih (predprostori, sobe). Vse se odstrani do obstoječega estriha </t>
  </si>
  <si>
    <t>Odstranitev (zbijanje)   obstoječih finalnih  tlakov iz keramike iz skupnih hodnikov, WC-jev, tušev, pr. za čistila, shrambe, skupne sanitarije (obiski) in v avli in jedilnici v osrednjem delu (stopnišča, centr. kop, delilna kuhinja se predvidoma ohranijo).  Odstrani  (razbije) se talna keramika položena v  cementno malto 2-3 cm, vse se odstrani do obstoječega estriha, ki se ohrani, estrih se očisti.</t>
  </si>
  <si>
    <t>(89,0+37,30+12,7+6,60*2+2,7*6+5,1+27,25)*2+44,25+37,3+13,2+11,65+5,80+27,25+2,7*6+5,1=</t>
  </si>
  <si>
    <t>13,40+8,90+13,85+2,55*2+2,7*4+23,5+11,05=</t>
  </si>
  <si>
    <t>(26,65+2,55*4+2,7*4)*3=</t>
  </si>
  <si>
    <t>(8,75+17,85+12,95+30,90+10,70+2,7*5+2,55*2+5,1)*2=</t>
  </si>
  <si>
    <t>Odstranitev (zbijanje)   obstoječih finalnih  tlakov iz teraca  iz balkonov (d= 3-4 cm).  Odstrani  (razbije) se teraco tlake, vse se odstrani do obstoječe balkonskih plošč, ki se ohranijo, in se površinsko očistijo.</t>
  </si>
  <si>
    <t xml:space="preserve">Odstranjen material transportirati na deponijo na gradbišču, kjer se različen material sortira za sprotni odvoz na komunalno deponijo ali pa v obrat za reciklažo (keramika). Obračun po m2 odstranitve teraco  tlakov z balkonov. </t>
  </si>
  <si>
    <t>5,65*8*2+38=</t>
  </si>
  <si>
    <t>5,65*8+6,7=</t>
  </si>
  <si>
    <t>3F</t>
  </si>
  <si>
    <t>5,65*8*2=</t>
  </si>
  <si>
    <t>5,65*10*2=</t>
  </si>
  <si>
    <t xml:space="preserve">Delno porušenje (odstranitev)  podlog pod prej odstranjenimi finalnimi tlaki povsod v področjih, kjer se izvajajo nove kopalnice ob sobah in javne sanitarije za obiskovalce (v pritličju 3. in 4. faza-sp. klet, in v nadstropjih vseh faz).   Lokalno se odstranijo (razbijejo) z mrežami armirani cementni estrihi d= 4-5 cm, (MB 20) potrga se PVC folija 0,15 mm, odstrani se tanka  toplotna izolacija d= 2 cm (izol. plošče kot napr glinopor),   vse se odstrani do betonskih med etažnih plošč, površine se očisti.
Celotna sestava tlaka v skupni debelini cca 6-7 cm. </t>
  </si>
  <si>
    <t xml:space="preserve">Tlaki in podloge se odstranijo v celoti zaradi nove izvedbe  kopalnic in sanitarij, zaradi razpeljave novih talnih  instalacij in izvedbe novih vodotesnih  hidro in toplotno izolacijskih tlakov, ter naklonskih betonskih estrihov (tuši). </t>
  </si>
  <si>
    <t>OPOMBA : centralne  kopalnice in splakovalnice (razen 2. N), delilne kuhinje se ohranijo v prvotnem stanju - po načrtu !</t>
  </si>
  <si>
    <t>13,5+4,0*8+8,3+17,3+4,0*8=</t>
  </si>
  <si>
    <t>4,0*8=</t>
  </si>
  <si>
    <t>4,0*8*3=</t>
  </si>
  <si>
    <t>5,0*8*2=</t>
  </si>
  <si>
    <t xml:space="preserve">Zbijanje stenskih keramičnih oblog   iz sten skupnih sanitarij  in WC-jev. Upoštevano samo zbijanje keramike iz  obodnih (nosilnih)  sten, ki se ohranijo (ostalo zajeto v sklopu rušenja predelnih  sten). Odstranjen material transportirati na deponijo na gradbišču, kjer se kopiči material za sprotni odvoz na deponijo ali obrat za reciklažo (namenski kontejnerji za keramiko!). </t>
  </si>
  <si>
    <t>(1,80*2,10*5+3,20*2,1+3,0*2,1)*3=</t>
  </si>
  <si>
    <t>1,8*2,1*4*2=</t>
  </si>
  <si>
    <t>1,8*2,1*4*3=</t>
  </si>
  <si>
    <t>1,8*2,1*5*2+3,2*2,1*2=</t>
  </si>
  <si>
    <t>Izsekavanje utorov (šlicev) v obstoječih betonskih (Iso-Span) zidovih za položitev oz. razpeljavo novih podometnih  instalacij (elektro, vodovod, centralna, odtoki). Utori preseka cca 5-10/10 cm. Obračun po m1. Ocena!  Izvedba po instalacijskih načrtih samo v prostorih, ki se prenavljajo (za potrebe novih kopalnic in sanitarij).</t>
  </si>
  <si>
    <t xml:space="preserve">1. faza "L1"   m1 </t>
  </si>
  <si>
    <t>2. faza "L2"   m1</t>
  </si>
  <si>
    <t>3. faza "D1"   m1</t>
  </si>
  <si>
    <t xml:space="preserve">4. faza "D2"   m1 </t>
  </si>
  <si>
    <t>Kronsko vrtanje v polmontažnih medetažnih stropih skozi AB tlačne  plošče in polnila ter omete  (skupna d= 22 cm) za okrogle luknje za prehod instalacijskih cevi (odtoki iz novih tušev, prehod kanalizacijskih vertikalnih cevi iz novih kopalnic). Odprtine fi 50 do fi 120 mm se izvedejo na mestih  po instalacijskih načrtih. Ocena !</t>
  </si>
  <si>
    <t>Prebijanje oziroma kronsko neudarno prevrtavanje    ometanih nosilnih betonskih   zidov d= 24 cm,   za nove  prehode instalacij (prezračevanje, vodovod, centralna, odtoki ). Izvedba z odvozom odbitega materiala na deponijo na gradbišču.  Obračun po komadih kronsko izvrtanih ali prebitih instal. odprtin , preboji velikosti do 0,15 m2 .Ocena !</t>
  </si>
  <si>
    <t>22.</t>
  </si>
  <si>
    <t>Vertikalno  dolblenje (izsekavanje) obstoječih nosilnih, vertikalni šlici za izvedbo utorjenih novih ventilacijskih cevi za odduhe in dovode zraka ter za kanalizacijske cevi (nove kopalnice in sanitarije). Ves odbiti material zvoziti na deponijo. Šlici (utori) preseka od 15-20/10-15 cm, vse izsekane površine očistiti, odprašiti in obrizgati s cementnim mlekom. Obračun po m1 dolblenja (klesanja) obst. sten.</t>
  </si>
  <si>
    <t>23.</t>
  </si>
  <si>
    <t>Delna odstranitev oziroma delna prestavitev in prevezava  instalacijske opreme, instalacijskih  cevi oziroma  instalacijskih vodov samo s sten, ki se rušijo. Pred izvedbo se instalacije na mestih priklopa izklopijo, sproti se izvrši prevezava, da ostali del objekta funkcionira nemoteno! Obračun po ocenjenih urah (KV)</t>
  </si>
  <si>
    <t>Brušenje  notranjih talnih površin obst. estrihov v vseh prostorih, kjer so bili potrgani lepljeni  parketni tlaki  in lepljena keramika, izvedba samo v prostorih, kjer se menjajo samo finalni tlaki (drugje se izvedejo nove podloge). Tla  se pobrusi, da se odstrani ostanke lepila, po možnosti brušenje z mašino, ki ima sesalec, da se prepreči preveliko prašenje.  Ves odstranjen material se pomete  in  sproti  naloži  in odvaža v kontejner ali na mestno komunalno deponijo. Na koncu se površine fino posesa z močnimi sesalci,  da se pripravi čista površina za izvedbo izravnalnih mas pod novimi  tlaki - glej posebno poglavje. Obračun po m2 brušenja , obdelav in čiščenja obstoječih estrihov.</t>
  </si>
  <si>
    <t>24.</t>
  </si>
  <si>
    <t>Razna nepredvidena dela pri rušenju, razna manjša rušenja, odstranitev drobne opreme in manjše demontaže (npr. police, zaščitne letve, drobna kopalniška oprema in drugo)  in gradbena pomoč pri instalacijskih delih (prestavljanje in zaščita energetskih vodov, izvedba začasnih premostitvenih tras in podobno) ter ostala režijska dela.</t>
  </si>
  <si>
    <t>1.f  pa</t>
  </si>
  <si>
    <t>1f ke</t>
  </si>
  <si>
    <t>(3,20*4+19,2*4+14,9*4)*2=</t>
  </si>
  <si>
    <t>90,2+50,3+13,3+44,9+44,2+18,9+5,2+53,0+32=</t>
  </si>
  <si>
    <t>2f pa</t>
  </si>
  <si>
    <t>2f ker</t>
  </si>
  <si>
    <t>14,9*4+3,20*2+7,30+15,1+19,2*3=</t>
  </si>
  <si>
    <t>18,30+58,90+14,70=</t>
  </si>
  <si>
    <t>3f par</t>
  </si>
  <si>
    <t>19,9*4+13,2+17,7*3+3,20*3+4,1+19,9*4+3,2*4+24,1*4+19,9*4+3,2*2+3,7+24,1*3+20=</t>
  </si>
  <si>
    <t>3f ker</t>
  </si>
  <si>
    <t>44,20+44,30+53,0=</t>
  </si>
  <si>
    <t>4f par</t>
  </si>
  <si>
    <t>(21,5+19,9*4+3,20*2+3,8+7,2+20,6+19,2*3+15,1)*2=</t>
  </si>
  <si>
    <t>4 f ker</t>
  </si>
  <si>
    <t>18,30+68,60+15,30+18,30+68,60+15,3=</t>
  </si>
  <si>
    <t xml:space="preserve">Naprava dveh izrezov (lukenj) to je kronsko vrtanje v polmontažnih medetažnih stropih skozi AB tlačne  plošče in polnila ter omete  (skupna d= 22 cm) in skozi betonsko kletno steno (d= 24 cm)  za okrogle luknje za prehod  cevi fi 60 cm kot jašek za umazano perilo, ki vodi do pralnice v kleti (4. f). Odprtine premera cca fi 65 cm se izvedejo na mestih jaška. Ves odstranjen material se   transportira na deponijo za sproten odvoz v obrat za reciklažo. </t>
  </si>
  <si>
    <t>26.</t>
  </si>
  <si>
    <t>Dobava, razmestitev in pritrjevanje ročnih gasilnih aparatov za gašenje začetnih požarov. Aparate razmestiti po načrtu v protipožarnem elaboratu, montaža po navodilih iz protipožarnega elaborata.</t>
  </si>
  <si>
    <t xml:space="preserve">Ročni gasilni aparati se namestijo tako, da je glava ročnega gasilnika z mehanizmom za aktiviranje v višini 80 do 120 cm od tal. Gasilni aparat se označi s fotoluminiscentnimi označevalnimi tablami. Za razmestitev glej v grafične priloge.
 Vsi nameščeni gasilni aparati morajo imeti veljavni EN 3 certifikat, lokacijo gasilnih aparatov je potrebno vidno označiti z znakom za gasilne aparate skladno s standardom SIST 1013.
</t>
  </si>
  <si>
    <t>enoslojno  s preklopnimi stiki  polnovarjeno kvalitetno hor. hidroizolacijo iz polimer-bitumenskih trakov  (aPP, npr.  po zahtevah DIN 18195 (del 4), Scudoplast TNT 4, 
Izotekt T4 ali podobne kvalitete)</t>
  </si>
  <si>
    <t>Ob stenah hidroizolacijo zavihati navzgor, za debelino podlog pod tlaki</t>
  </si>
  <si>
    <t>poflikanje obst. horizontalne hidroizolacije na poškodovanih mestih s privaritvijo novih trakov,  čiščenje površin in izvedba izravnave na novem podložnem betonu</t>
  </si>
  <si>
    <t>1 x  bitumenski premaz (0.3-0,4 kg/m2)</t>
  </si>
  <si>
    <t>Zametavanje izsekanih pasov v  stenah po položitvi instalacij s predhodnim špricom, z   s cementnim mlekom, z vtisnitvijo armaturne mrežice in nato s cementnim podaljšanim ometom. (ocena)</t>
  </si>
  <si>
    <t>NEPODKLETENO  PRITLIČJE (1. in 2. faza)</t>
  </si>
  <si>
    <t xml:space="preserve">Dobava potrebnega materiala in naprava podlog za izvedbo  finalnih   tlakov iz kamna (ali granitogresa) ob avli  pri glavnem vhodu  in v jedilnici v pritličju  v naslednji sestavi: na izvedeno novo hidroizolacijo izvesti in   položiti: </t>
  </si>
  <si>
    <t>ločilni in drsni sloj iz PE folije 0,2 mm</t>
  </si>
  <si>
    <t>ločilni in drsni sloj npr. folija  URSA SECO 500, PE folija  0,20 mm ali podobno</t>
  </si>
  <si>
    <t xml:space="preserve">nosilna podlaga iz mikro armiranega  plavajočega strojno zaglajenega  betonskega    estriha (z izol. EPS  trakom robno dilatiranega  od sten 1 cm), C 16/20 (MB 20), debeline  5,0  cm,   mikroarmatura: PP vlakna,vsebnost 0.95 kg/m³, napr Fibrils F 120 ali enakovredno, zgoraj zaglajena površina
</t>
  </si>
  <si>
    <t>90,20+54,5=</t>
  </si>
  <si>
    <t xml:space="preserve">ločilni in drsni sloj </t>
  </si>
  <si>
    <t>2f pt</t>
  </si>
  <si>
    <t>14,90*4+3,20*4+12,80*4=</t>
  </si>
  <si>
    <t>14,90*4+7,3+3,20*2+12,5+12,8*3=</t>
  </si>
  <si>
    <t>Izvedbo finalnih PVC tlakov  glej v posebnem poglavju.</t>
  </si>
  <si>
    <t xml:space="preserve">Dobava potrebnega materiala in naprava podlog za izvedbo  finalnih   tlakov iz PVC v hodnikih in skupnih prostorih (druženje) v pritličju (1. in 2. faza) v naslednji sestavi: na izvedeno novo hidroizolacijo izvesti in   položiti: </t>
  </si>
  <si>
    <t>Oznaka v sestavah TP4</t>
  </si>
  <si>
    <t>Izvedbo finalnih keramičnih tlakov  glej v posebnem poglavju.</t>
  </si>
  <si>
    <t>Oznaka v sestavah TP3</t>
  </si>
  <si>
    <t xml:space="preserve">Tlak v delilni kuhinji se predvidoma ohrani ! </t>
  </si>
  <si>
    <t>Oznaka v sestavah TP2</t>
  </si>
  <si>
    <t>hidroizolacijski premaz, ob stenah potegnjeno navzgor za debelino podlog za tlake, preko se direktno lepi keramika</t>
  </si>
  <si>
    <t xml:space="preserve">MA  plavajoči   betonski   estrih d =  4,0 do 5,5 cm, estrihi izvedeni v min. padcu v sanitarijah proti talnemu siifonu, v kopalnicah pa  proti tušu, v tušu se iz estriha  izvede v tla poglobljena kad, estrih v padcu proti sredinskemu iztoku (talnemu sifonu) 
</t>
  </si>
  <si>
    <t xml:space="preserve">Dobava potrebnega materiala in naprava podlog za izvedbo  finalnih   tlakov iz keramike v kopalnicah ob sobah in v sanitarijah za goste  v pritličju (1. in 2. faza) v naslednji sestavi: na izvedeno novo hidroizolacijo izvesti in   položiti: </t>
  </si>
  <si>
    <t>4,70+4,20+3,40*4+3,7*4=</t>
  </si>
  <si>
    <t>3,40*4+3,70*3=</t>
  </si>
  <si>
    <t>44,30=</t>
  </si>
  <si>
    <t>18,5+59+14,7=</t>
  </si>
  <si>
    <t>PODLOGE ZA TLAKE v NADSTROPJIH</t>
  </si>
  <si>
    <t>Estrihi ob stenah na hodnikih izvedeni zaokroženo navzgor, da se finalni tlaki iz PVC neprekinjeno potegnejo navzgor za cokel ! Keramične zaokrožnice se izvedejo tudi v kopalnicah ! Tlaki v kleteh se ohranijo !</t>
  </si>
  <si>
    <t>Podloge se izvajajo samo v novih kopalnicah in sanitarijah za obiskovalce, drugje je predvideno da se zamenjajo samo finalni tlaki. Podloge se morajo nivojsko uskladiti na višino obstoječih finalnih tlakov (ti se v nekaterih prostorih ohranijo)</t>
  </si>
  <si>
    <t xml:space="preserve">Dobava materiala in naprava termo in hidro  izolacijskih  podlog  za finalne  tlake iz keramike v  sanitarijah za obiskovalce in v novih kopalnicah ob sobah. Izvedba  v naslednji sestavi: </t>
  </si>
  <si>
    <t xml:space="preserve">toplotno  izolacijo iz  talnih trdih  plošč  iz ekspandiranega polistirena v   debelini 2-3 cm (npr. Fibran EPS - 200,  Novolit Stiropor EPS-T), SIST EN  13163 [λD = 0.036 W/mK, σ10%def.= 200 kPa], plošče  prosto položene na podlago
</t>
  </si>
  <si>
    <t>plavajoči  vodotesen betonski  naklonski estrih debeline 4 - 5,5  cm, dilatiran od sten s trakom vodotesne  izolacije, estrih mikro armiran (npr. s propilenskimi vlakni), betonu dodana sredstva za vodotesnost, estrihi v min. padcu proti talnim sifonom v sanitarijah za obiskovalce,   v kopalnicah pa  proti tušu, v tušu se iz estriha  izvede v tla poglobljena kad, estrih v tušu v  padcu proti sredinskemu iztoku (talnemu sifonu) (tlaki višinsko usklajeni, da ne bo nobenih pragov !</t>
  </si>
  <si>
    <t>13,30+3,4*4+3,7*4+8,30+12,50+3,40*4+3,70*4=</t>
  </si>
  <si>
    <t>2f n</t>
  </si>
  <si>
    <t>(3,4*4+3,7*4)*3=</t>
  </si>
  <si>
    <t>(3,4*6+3,7*4)*2=</t>
  </si>
  <si>
    <t>1.f N PVC</t>
  </si>
  <si>
    <t>14,7+58,9+18,3=</t>
  </si>
  <si>
    <t>14,9*4+3,2*4+19,2*4+14,9*4+3,8+3,2*2+15,0+19,2*3=</t>
  </si>
  <si>
    <t>1.f N par</t>
  </si>
  <si>
    <t>par</t>
  </si>
  <si>
    <t>14,9*4+3,20*2+7,3+15,1+19,2*3=</t>
  </si>
  <si>
    <t>3.f pt.N PVC</t>
  </si>
  <si>
    <t>4 f, pvc pt, n</t>
  </si>
  <si>
    <t>(18,30+68,60+15,3)*2=</t>
  </si>
  <si>
    <t>park</t>
  </si>
  <si>
    <t>(21,50+19,9*4+3,8+3,2*2+7,2+20,60+19,2*3+15,1)*2=</t>
  </si>
  <si>
    <t>19,9*4+3,20*3+4,1+13,2+17,7*3+19,9*4+3,20*4+24,1*4+19,9*4+3,2*2+3,7+24,1*3+20=</t>
  </si>
  <si>
    <t>Čiščenje prostorov med gradnjo in finalno gospodinjsko čiščenje novih talnih in stenskih oblog po končanih delih oziroma pred predajo prostorov investitorjem (v uporabo). V kolikor bo investitor počistil sam s svojim čistilnim servisom  ta postavka odpade!</t>
  </si>
  <si>
    <t>1.f pvc</t>
  </si>
  <si>
    <t>2f pvc</t>
  </si>
  <si>
    <t>2.f N PVC</t>
  </si>
  <si>
    <t>3 f</t>
  </si>
  <si>
    <t>1.f ke</t>
  </si>
  <si>
    <t>72=</t>
  </si>
  <si>
    <t>86=</t>
  </si>
  <si>
    <t>čiščenje nove stenske  keramike (nove kopalnice ob sobah, nove sanitarije za obiskovalce, kopalnica s pedikuro (2n)</t>
  </si>
  <si>
    <t>1.f par</t>
  </si>
  <si>
    <t>2f par</t>
  </si>
  <si>
    <t>124+292=</t>
  </si>
  <si>
    <t>126,0+146=</t>
  </si>
  <si>
    <t>1.f  kop</t>
  </si>
  <si>
    <t>za eno kopal</t>
  </si>
  <si>
    <t>gasilni aparat EG 6  (21A, 113 B, prah ABC, S 6 kg - prašek), RAZRED a TRDE SNOVI</t>
  </si>
  <si>
    <t>gasilni aparat 5EG (CO2, 55B), razred F, olja, strojnica</t>
  </si>
  <si>
    <t>(1,9+1,95)*2*2,5-0,9*2,0+0,25*2,5=</t>
  </si>
  <si>
    <t>18,0*24=</t>
  </si>
  <si>
    <t>san pt</t>
  </si>
  <si>
    <t>(3,2*4+2,7*2)*2,5-0,9*2,2*2=</t>
  </si>
  <si>
    <t>1,60*1,6=</t>
  </si>
  <si>
    <t>ss 1n</t>
  </si>
  <si>
    <t>san n</t>
  </si>
  <si>
    <t>(3,20+2,60*2+0,3+0,9*3)*2,5=</t>
  </si>
  <si>
    <t>2f kop</t>
  </si>
  <si>
    <t>18,0*15=</t>
  </si>
  <si>
    <t>18*24=</t>
  </si>
  <si>
    <t>čiščenje novih notranjih vrat in novih oken (obojestransko), zajeto čiščenje novo vgrajenih elementov samo v prostorih, ki se prenavljajo</t>
  </si>
  <si>
    <t>(1,95*2,35*12+3,15*1,65*4+3,50*2,65*2+1,25*2,55+0,85*2,55+1,0*1,70+1,0*2,55+1,2*1,7)*2=</t>
  </si>
  <si>
    <t>(1,95*2,35*20+3,15*1,65*4+12,0*2,55*2+1,0*1,70*8+2,20*1,4+7,0*2,35+3,80*2,35)*2=</t>
  </si>
  <si>
    <t>1.f  ok</t>
  </si>
  <si>
    <t>2f ok</t>
  </si>
  <si>
    <t>3f ok</t>
  </si>
  <si>
    <t>4f ok</t>
  </si>
  <si>
    <t>(1,95*2,35*20+3,15*1,65*4)*2=</t>
  </si>
  <si>
    <t>(1,95*2,35*20+3,50*2,65*2+1,25*2,55+0,85*2,55+1,0*1,70+1,0*2,55+1,2*1,7)*2=</t>
  </si>
  <si>
    <t>18*20=</t>
  </si>
  <si>
    <t>143+516+416=</t>
  </si>
  <si>
    <t>185+40+272=</t>
  </si>
  <si>
    <t>142+86+532=</t>
  </si>
  <si>
    <t>Dobava materiala, upoštevanje amortizacije  in postavljanje  lahkih premičnih delovnih enostavnih odrov (na kolesih),  višine do 2  m, za zidanje,  ometavanje in slikanje notranjih   sten in stropov  objekta, za montažo notranjih montažnih sten za izdelavo obešenih stropov,  za obdelavo in slikanje  stropov,  za izvedbo  vertikalnih konstrukcij (stene),  odri za izvedbo stropnih izolacij, montažo oken ter ostalo. Obračun v m2 netto površine vseh prostorov, ki so stvar prenove, premakljivi odri pa se postavljajo samo na posameznih mestih, kjer se vršijo dela . Kleti in stopnišča niso zajeti!</t>
  </si>
  <si>
    <t>205+72+425=</t>
  </si>
  <si>
    <t>Nakladanje in prevoz do cca 10 km, vsega odpadnega materiala in embalaže od gradbenih in obrtniških  del iz deponije na gradbišču v stalno deponijo, kompletno s kipanjem in razstiranjem na mestu deponije. Ocena!</t>
  </si>
  <si>
    <t xml:space="preserve"> Fiksiranje podbojev na AB stene z nerjavečimi distančnimi kotniki, vrata brez pragov !</t>
  </si>
  <si>
    <t>Spodaj se zunanje mavčne plošče v višini cokla porežejo in prilepijo z notranje strani zato da se na stene lepijo ali vijačijo nizko stenske obrobe oziroma zaokrožnice ob tlakih (keramični cokli ali linolej - po detajlu!)</t>
  </si>
  <si>
    <t>V sanitarijah so za WC školjkami dodatno vgrajeni ojačilni UA profili (po 2 na školjko), oziroma po sistemu napr Geberit</t>
  </si>
  <si>
    <t>odb</t>
  </si>
  <si>
    <t>n NS1b</t>
  </si>
  <si>
    <t xml:space="preserve">Spodnja vodila sten se postavijo in spodaj pritrdijo  pred napravo tlakov (protiakustični cokel), stene postavljati v skladu z elaboratom gradbene akustike, zaključki, nastavki, dilatacije, stiki sten, vogali vse obdelano po detajlih in zahtevah za stene javnih objektov (DSO). Obračun v m2. Zajeti vgradnjo vratnih slepih okvirjev, vrata in štoki , ter kasete so upoštevana v sklopu mizarskih del, instalacijska oprema in cevni razvodi - glej instalacijske projekte. Razmestitev stojk glede na višino sten in po specifikaciji proizvajalca.  </t>
  </si>
  <si>
    <t>Ob vseh vratih zmontirati posebne ojačilne UA profile od tal do stropa za fiksiranje podbojev, v stenah  vgraditi dodatne nosilne hor. profile (letve) za obešanje in fiksiranje sanitarne opreme, polic  in omaric. Vse usklajeno po načrtih notranje opreme!)   Za pritrjevanje kosovne sanitarne opreme (konzolne školjke z zakritimi ali stenskimi kotlički, bideji, umivalniki, sedalne zložljive klopi-sedeži ob kadeh, razna držala, police, ogledala  in drugo), je potrebno vgraditi dodatne ojačilne podkonstrukcije, ki so usklajene z načrti strojnih instalacij (npr sistem Geberit + Knauf, ojačilni UA profili za ojačanje osnovne konstrukcije in vse drugo potrebno za sanitarije v domu starejših).</t>
  </si>
  <si>
    <t>Za kvalitetno izvedbo predelnih sten po zahtevah in standardih za javne objekte (DSO) glej splošne napotke in opozorila v sklopu tehničnega poročila, v projektu akustike (napr. Min 36dB) in splošna navodila izbranega sistema sten!</t>
  </si>
  <si>
    <t>Zajeti le profili, kjer ni stenske keramike, tam kjer je stenska ketramika  se vgradijo PVC vogalniki - glej poglavje keramike !</t>
  </si>
  <si>
    <t>Stikovanje novih montažnih mavčnih sten z obstoječimi konstrukcijami se izvede s sistemskimi tesnilnimi dilatacijskimi profili (po sistemskih detajlih proizvajalca !), Da se prepreči pokanje in delovanje sten, ter prenos udarnega zvoka. Izpostavljeni vogali so ojačani z dodatnimi zakritimi vogalniki.</t>
  </si>
  <si>
    <t>V stene proti hodniku so vgrajena vhodna drsna vrata - glej mizarska dela !</t>
  </si>
  <si>
    <t>1.  faza</t>
  </si>
  <si>
    <t>PT, 1. N</t>
  </si>
  <si>
    <t>(2,85*2+2,05*2)*2,7*2=</t>
  </si>
  <si>
    <t>2. n</t>
  </si>
  <si>
    <t>(2,85+1,85+2,05*2)*2,55=</t>
  </si>
  <si>
    <t>-(1,0*2,20*11)=</t>
  </si>
  <si>
    <t>2.  faza</t>
  </si>
  <si>
    <t>(2,85+3,40+2,05+1,40+0,60)*2,7*2=</t>
  </si>
  <si>
    <t>-(1,0*2,20*6)=</t>
  </si>
  <si>
    <t>3.  faza</t>
  </si>
  <si>
    <t>4.  faza</t>
  </si>
  <si>
    <t>(2,85+3,40+1,6+2,05*2+1,4+0,6)*2,7*2=</t>
  </si>
  <si>
    <t>-(1,0*2,20*8)=</t>
  </si>
  <si>
    <t>Dozidava sten ali zazidava odprtin in niš    s porobetonskimi bloki debeline 25 cm  (Siporeks, Ytong), z namensko strojno zmešano lepilno malto za porobetonske bloke.  Obstoječe zidove očistiti, odprašiti in dobro namočiti in potem zazidati ali dozidati nov zid z napravo opečnih zvez med starim in novim zidom.  V ceni upoštevati vsa pomožna dela, naprave malt, postavitev enostavnih zidarskih odrov in vse potrebne transporte.  Obračun po m3 zazidav odprtin in dozidav obst.  sten !</t>
  </si>
  <si>
    <t>1. faza</t>
  </si>
  <si>
    <t>0,60*0,25*2,7*4=</t>
  </si>
  <si>
    <t>1,75/0,25=</t>
  </si>
  <si>
    <t xml:space="preserve">Dobava materiala z vsemi transporti in naprava  notranjih  stenskih izravnalnih  ometov  na   pozidane siporeks  stene, omet se izvede tudi na špaletah, kar je zajeto v količini. Na stene izvesti osnovni cementni obrizg 1:2 ali lepilni sloj,  vtisniti PVC armaturno mrežico, ko se osuši preko izvesti  zaključni cementno apneni tankoslojni  omet s finim zaglajenjem (ali omet po sistemu Ytong), ometi debeline do 1,0 cm. Izvedba kompletno z vsemi transporti in napravo malte. </t>
  </si>
  <si>
    <t xml:space="preserve">OPOMBA : ometi se izvedejo v ravnini z obstoječimi ometi ! </t>
  </si>
  <si>
    <t>OPOMBA : opisi so skrajšani, podrobne opise glej v post. 7. zgoraj</t>
  </si>
  <si>
    <t>(1,95*8+2,1*4)*2,7*2=</t>
  </si>
  <si>
    <t>(1,95*8+2,1*4)*2,55=</t>
  </si>
  <si>
    <t>kopal</t>
  </si>
  <si>
    <t>sanit</t>
  </si>
  <si>
    <t>(3,0+3,20+0,6+0,40)*2,7+(1,2+0,6+0,4)*2,7+(0,80*4+0,60+3,0+2,0)*2,55=</t>
  </si>
  <si>
    <t>-(0,9*2,0*24)=</t>
  </si>
  <si>
    <t>(1,95*7+2,1*4)*2,7+(1,95*8+2,1*4)*2,7=</t>
  </si>
  <si>
    <t>-(0,9*2,0*15)=</t>
  </si>
  <si>
    <t>1. in 3.  faza</t>
  </si>
  <si>
    <t>(1,95*10+2,1*6)*2,7*2=</t>
  </si>
  <si>
    <t>-(0,9*2,0*20)=</t>
  </si>
  <si>
    <t>14,6*2,7*2=</t>
  </si>
  <si>
    <t>-(1,0*2,2*12)=</t>
  </si>
  <si>
    <t>11,4*2,55=</t>
  </si>
  <si>
    <t>13,0*2,7+11,2*2,55=</t>
  </si>
  <si>
    <t>-(1,0*2,2*7)=</t>
  </si>
  <si>
    <t>17,0*2,7*2=</t>
  </si>
  <si>
    <t>-(1,0*2,2*8)=</t>
  </si>
  <si>
    <t xml:space="preserve">e.) </t>
  </si>
  <si>
    <t xml:space="preserve">d.) </t>
  </si>
  <si>
    <t xml:space="preserve">S3  pregradne instalacijske debele  stene  med  mokrimi prostori, to je  med kopalnicami, v vmesnem prostoru vgrajeni zakriti kotlički in kanalizacijske oziroma instal. cevi. Stene skupne debeline 45 cm izvedene  po izbranem  sistemu (napr. Knauf W 116 ? ali podobno)    z obojestransko dvojnimi mavčnimi vlago odpornimi  ploščami (zelene-napr. Knauf  za kopalnice), ki so  vijačene na 4x navzkrižno  pocinkano tipsko podkonstrukcijo (CW, MW , UA za obešeno opremo) d=4x10 cm, vmes toplotna in zvočna  vlagoodporna izolacija obojestransko 10  cm  stisljivo izolacijo iz mineralne volne (filc SF ali LIF - vlago odp.), vmes zračni sloj za instalacije in kotličke,  stiki kitani in bandažirani z vodotesno maso oz. vodotesnim  materialom, površine obojestransko impregnirane s HI premazom (napr. Knauf Flechendicht), površine pripravljene  za leplenje keramike. V stenah vgraditi dodatne ojačilne profile za obešanje in pritrjevanje sanitarnih elementov in instalacijskih cevi </t>
  </si>
  <si>
    <t>V stene vgrajeni zakriti splakovalni kotlički eden za drugim (za obe kopalnici), kanalizacijske odtočne cevi, vodovodne in prezračevalne cevi - po instal. načrtih</t>
  </si>
  <si>
    <t>2,1*2,7*2=</t>
  </si>
  <si>
    <t>2,1*2,55=</t>
  </si>
  <si>
    <t>2,1*2,7*2*2=</t>
  </si>
  <si>
    <t>V sklopu podkonstrukcije dodatni profili za pritrjevanje sanitarne opreme in instalacijskih cevi (npr umivalniki z obeh strani, pisoarji, konzolne školjke)!</t>
  </si>
  <si>
    <t>3,2*2,7=</t>
  </si>
  <si>
    <t>S4 pregradne mavčne vlagoodporne instalacijske  stene v mokrih prostorih (nove sanitarije za obiskovalce), stene debeline 25 cm, izvedene  po sistemu Knauf W116  (obojestransko dvojne vlago odporne mavčne plošče na  dvojni kovinski podkonstrukciji 2xCW in UA 100, obojestransko  zvočna vlago odporna  izolacija 5 cm (napr. Tervol DP-8), v stene vgrajene instalacije, ves ostali opis kot v podpostavi d.) - S3</t>
  </si>
  <si>
    <t>S5 - dobava materiala in izdelava dodatnih mavčnih zapornih obložnih sten  v nekaterih kopalnicah (ob obstoječih betonskih stenah)  za zakrivanje instalacij in za vgraditev konzolnih školjk in zakritih  kotličkov (W116). Dobavi, postavi in pritrdi se dvojna ojačana podkonstrukcije iz tipskih pocinkanih profilov, stene skupne  širine cca 20 cm, podkonstrukcija ojačana z dodatnimi profili za obešanje sanitarne opreme (konzolne školjke, zakriti vgradni  kotlički, kan. in instal. cevi). Na podkonstrukcijo  se vijačijo dvojne mavčne vlagoodporne  plošče d= 2x1,25 mm (npr. Knauf , zelene GKBI), vmes dodatni sloj izolacije iz mineralne volne (vpenjalni filc npr. URSA LIF, med profili zaradi dušenja zvoka in dodatne toplotne izolacije). Stiki plošč bandažirani, površine impregnirane s HI premazom (napr. Knauf Flechendicht) površine pripravljene za leplenje keramike. Zaporne sanitarne stene   so odmaknjene od zidov cca 20  cm, potekajo do stropov,  Tipska izvedba po izbranem sistemu (npr. Knauf + Geberit)</t>
  </si>
  <si>
    <t>1,0*2,7*6*2=</t>
  </si>
  <si>
    <t>1,0*2,55*6=</t>
  </si>
  <si>
    <t>dod 3f</t>
  </si>
  <si>
    <t>0,9*2,7*3=</t>
  </si>
  <si>
    <t>1,0*2,7*11=</t>
  </si>
  <si>
    <t xml:space="preserve">g.) </t>
  </si>
  <si>
    <t>1,8*2,7*2*2=</t>
  </si>
  <si>
    <t>1,8*2,55*2=</t>
  </si>
  <si>
    <t>odv</t>
  </si>
  <si>
    <t>-(1,10*2,15*6)=</t>
  </si>
  <si>
    <t>1,8*2,7*2-1,1*2,15*2=</t>
  </si>
  <si>
    <t>1. .  Faza, 3f 1/2</t>
  </si>
  <si>
    <t xml:space="preserve">h.) </t>
  </si>
  <si>
    <t xml:space="preserve">h.) / 1. </t>
  </si>
  <si>
    <t>stene - šahti d= 45 cm, 4 podk. Napr 4x CW ali MW  100</t>
  </si>
  <si>
    <t xml:space="preserve">h.) / 2. </t>
  </si>
  <si>
    <t>stene - šahti d= 25 cm,  podk. Napr 2x CW ali MW  100</t>
  </si>
  <si>
    <t xml:space="preserve">1. .  Faza, 3f </t>
  </si>
  <si>
    <t>2,1*1,6=</t>
  </si>
  <si>
    <t>1,1*1,6*10=</t>
  </si>
  <si>
    <t>1,1*1,6*12=</t>
  </si>
  <si>
    <t>Obračun po m2 razvite širine vogalnih zapor - mask</t>
  </si>
  <si>
    <t>1 f</t>
  </si>
  <si>
    <t>2 f</t>
  </si>
  <si>
    <t>Dobava materiala in naprava požarnih zapor pri prebojih vodnikov in cevi na mejah požarnih sektorjev s tesnenjem z negorljivim materialom in z oblogo iz požarno odpornih plošč (npr Promatect plošče).  Požarne zapore vel od 0,25 do 0,5 m2, velikosti različne glede na število vodnikov in cevi, ki potekajo skozi stene ali plošče med požarnimi sektorji. Obračun po m2  Ocena</t>
  </si>
  <si>
    <t xml:space="preserve">Dobava potrebnih dilatacijskih profilov in tesnilnega materiala, kjer se mavčne stene  enostransko priključijo na obst. stene s posebnimi tesnjenimi profili, priključitev  s posebnimi dilatacijskimi pritrdilnimi elementi, ki preprečujejo prenose udarnega zvoka in pokanjew mavčnih sten, vse izvedeno po tipskih rešitvah in detajlih (npr. priključni členi po sistemu Knauf  W112 SO-H3 </t>
  </si>
  <si>
    <t>2,7*16*3=</t>
  </si>
  <si>
    <t>1 f, 3</t>
  </si>
  <si>
    <t>2,7*16*2=</t>
  </si>
  <si>
    <t>2,7*20*2=</t>
  </si>
  <si>
    <t>5/a.)</t>
  </si>
  <si>
    <t>5/b.)</t>
  </si>
  <si>
    <t>dod. okvirji v mavčnih stenah d= 25 cm z UA profili (stene in vrata  med  požarnimi sektorji)</t>
  </si>
  <si>
    <t xml:space="preserve">Dobava potrebnega materiala z vsemi transporti  in montaža lahkih suhomontažnih pregradnih sten in stenskih ter stropnih  oblog z  oblogo iz mavčnih plošč. Stene po izbranem  sistemu (kot napr. Knauf, opcija Rigips), stene in enostranske obloge  izvedene na lastni kovinski  sistemski podkonstrukciji iz  tipskih pocinkanih profilov (MW, UD,  CW, UA) za javne objekte (DSO - dom starehših občanov), profili  so pritrjeni spodaj na obst. AB  plošče zgoraj na AB  strop, podkonstrukcije so  na nekaterih mestih  ojačane za obešanje omaric, polic, na hodnikih za ročaje za oprijem ali opreme (kopalnice ob sobah, skupne sanitarije). Stene  z vloženo zvočno in toplotno izolacijo (gostote 50 kg/m3, kot npr. URSA SF 35, Tervol ali Knaufinsulation  DDP ali podobno), kompletno z bandažiranjem in kitanjem ter pripravo površin za slikarska oziroma keramičarska  dela. Izvedba z vsemi pomožnimi deli in prenosi.  </t>
  </si>
  <si>
    <t>OPOMBA:  vratne odprtine so od kvadratur odštete, zato so okvirji ob vratih in prireditev sten ob odprtinah obračunane posebej  in z dodatnimi UA profili.</t>
  </si>
  <si>
    <t>V obstoječem objektu, ki se prenavlja (DSO-depandanse) je predvidena izvedba  večjega števila novih  manjših kopalnic (ob vsaki sobi), kopalnice večinoma tlorisne kvadrature od 3,5 do 4 m2, kopalnic je več tipov glede na razporeditev opreme in glede na razvod instalacij.  Predlaga se da se najprej izvede ena ali dve vzorčni kopalnici, kjer se vse uskladi in detajlira, potem pa se v dogovorjeni izvedbi izvajajo vse ostale kopalnice, vse za dolgotrano funkcioniranje in brez puščanja.</t>
  </si>
  <si>
    <t>Prireditev in ojačanje sten (napr z UA profili) in vgrajevanje kaset v mavčne stene za drsna vrata , ki se nevidno odpirajo v stene. Velikost vrat 100/220 cm (V2), upoštevati samo potrebno delo za vgrajevanje in fiksiranje kaset, dočim so same kasete cenovno zajete v sklopu vrat.</t>
  </si>
  <si>
    <t xml:space="preserve"> f, 3</t>
  </si>
  <si>
    <t>10+8+9=</t>
  </si>
  <si>
    <t>7+8=</t>
  </si>
  <si>
    <t>9+8=</t>
  </si>
  <si>
    <t>10*2=</t>
  </si>
  <si>
    <t xml:space="preserve">Dobava in montaža s pritrjevanjem zaključnih kovinskih nerjavečih RF kotnih tipiziranih vogalnikov na vogalnih spojih mavčnih plošč pri stenah  (npr L 40/40/2 mm) zaradi zaščite pred udarci z vozički. Profili od zaokrožnice do višine 1,5 m, predvidoma samo na vogalih kopalnic v soabah in na izpostavljenih vogalih na skupnih  hodnikih. Predvidoma se profili s silikonskim kitom lepijo na vogale mavčnih sten.  Obračun po kom. </t>
  </si>
  <si>
    <t xml:space="preserve">Dobava in montaža  tehničnih obešenih (spuščenih) ravnih stropov, ki se izvedejo    nad novimi kopalnicami in predprostori pred sobami, zaradi zakrivanja podstropnih instalacij).  Stropovi  iz ravnih  mavčno kartonskih monolitnih  plošč d= 1,25 cm , po sistemu  "KNAUF" , AMF ali podobna kvaliteta. Dobavi in pritrdi se vso potrebno podkonstrukcijo za obešanje in  pritrjevanje tehničnega stropa (obešalna teleskopska podkonstrukcija vijačena v strope in profili za pritrjevanje mavčnih plošč, na podk. se vijačijo  enoslojne mavčno kartonske gips  plošče     1,25 cm  V strop so vgrajena  svetlobna telesa po načrtu elektro instalacij, ventilacije (po strojnem načrtu) in javljalci požara po požarnem načrtu.   </t>
  </si>
  <si>
    <t xml:space="preserve"> dobava in montaža obešenih tehničnih stropov nad predprostori,  stropi cca 240-250 cm od tal, to je cca 25-35 cm pod obst. bet. stropi, v vmesnem prostoru se razpeljejo instalacije, v strope vgrajene vgreznjene varčne luči - po elektroinstalacijah, stropi ob stenah zaključeni s profili po izboru , vmes senčna fuga</t>
  </si>
  <si>
    <t>0,60*2,7*4*3+0,30*3,6*8*3+(14,0*2+13,0+5,0+2,0)*0,55*3+(14,0*2+3,0*2)*0,4*3=</t>
  </si>
  <si>
    <t>0,60*2,7*4*2+0,30*3,6*8*2+(17,0+15,0+5,0*2+3,0)*0,55*2+(5,0*2+3,0+1,5)*0,4*2=</t>
  </si>
  <si>
    <t>Naprava pravokotnih ali kvadratnih izrezov  v mavčnih stropnih ploščah za vgradnjo  linijskih in točkovnih posameznih  poglobljenih svetilk in osvetljevalcev, javljalcev požara, prezračevalnih rešetk, zvočnikov in drugo. Razporeditev po načrtu. Ocena !</t>
  </si>
  <si>
    <t>3,2*4*2+3,2*2+3,8+2,25*4*2+2,3*3+4,2=</t>
  </si>
  <si>
    <t>7,30*2+3,20*2*2+2,2*4*2=</t>
  </si>
  <si>
    <t>4,10+3,2*3+2,25*3+4,0+3,2*4+2,25*3+4,0=</t>
  </si>
  <si>
    <t>3,8*2+3,2*2*2+7,2*2+2,25*4*2+4,2*2=</t>
  </si>
  <si>
    <t xml:space="preserve">Stropi se izvedejo tudi nad sanitarijami za obiskovalce ! Obračun po m2 dejanske površine. </t>
  </si>
  <si>
    <t>dobava in montaža   obešenih tehničnih stropov  nad kopalnicami z vlago odpornimi  mavčnimi   ploščami d= 1,25 cm , stropi cca 240  cm od tal, to je cca 30-35 cm pod obst. bet. stropi, v vmesnem prostoru se razpeljejo instalacije, v strope vgrajene vgreznjene varčne luči - po elektroinstalacijah, ventilacije po strojnem projektu, stropi ob stenah zaključeni s profili po izboru</t>
  </si>
  <si>
    <t>3,7*4*2+3,4*4*2+3,7*3+3,4*4+4,2+4,7+13,5+17,3+4,9=</t>
  </si>
  <si>
    <t>3,7*3*2+3,2*4*2+3,2=</t>
  </si>
  <si>
    <t>3,7*4*3+3,2*4*3=</t>
  </si>
  <si>
    <t>3,7*9+3,4*11=</t>
  </si>
  <si>
    <t>Dobava in montaža tipskih revizijskih vratic v stropih. dim 40x40 ali 60 x 60 cm (po instal. načrtih)</t>
  </si>
  <si>
    <t xml:space="preserve">VRATA : 
vsa notranja  vrata bo potrebno zamenjati, tudi če ostajajo na istem mestu.
Zelo malo je takih, ki  bi lahko ostala taka kot so. Ostanejo notranja vrata v kleteh (zaklonišče, pralnica, ohranijo se vrata na stopniščih !.
</t>
  </si>
  <si>
    <t xml:space="preserve">Za  vsa vrata velja , da bodo  vratni podboji  kovinski , barvani . Krila  obložena z ultrapasom  Barva bo določena v barvni študiji , skupaj z drugimi materiali . Na podlagi vzorcev  izvajalca se bo natančno definirala  pred gradnjo. Vrata  bodo opremljena  s kvalitetnim okovjem iz RF , kljuko in ključavnico  s cilindričnim ključem .Poleg navadnega ključa je potrebno upoštevati generalni ključ  (definira uporabnik pred izvedbo).
</t>
  </si>
  <si>
    <t xml:space="preserve">Vrata  za  privatne  kopalnice  bodo imela samo  ključavnico na metuljček (?) , vrata naj bo  možno odpreti  tudi od zunaj. DEMONTAŽA  KOPALNIŠKIH VRAT, v primeru če kdo ostane znotraj kopalnice, oziroma pade !!!
Za vsa vrata, izbrana glede na predložene sisteme in vzorce,   priložiti  detajl  podboja- vrat ,  detajl vgradnje  in način  širitve obstoječe odprtine 
</t>
  </si>
  <si>
    <t xml:space="preserve">1 f, </t>
  </si>
  <si>
    <t>Izdelava, dobava in montaža notranjih eno   krilnih polnih lesenih  vrat. Vratni podboji pločevinasti, standardni, suhomontažni, podboji barvani s pečeno barvo v RAL po izboru, pritrjeni s kotnimi distančnimi profili na stene in tesnjeni s poliuretansko peno. Vratna krila so lesena, gladka,  lahka, zvočno izolacijska, izdelana iz lesenih plošč, ki so finalno oblečena v pralni barvni ultrapas (ali laminat)  po izboru projektanta in glede na notranjo opremo, robovi obdelani z ABS trakovi.</t>
  </si>
  <si>
    <t xml:space="preserve"> Ključavnice cilindrične na enojno zaklepanje + generalni ključ (razen v koplanice t. i. metuljček), kljuke in dvodelni ščiti iz RF  (kot pri obst. vratih),  troje RF (inox) nasadil, z vrati dobaviti gumi odbojnike in zaključne stenske letve, v pripiri silikonsko tesnilo. Izdelava po shemi in opisu  projektanta in po detajlih proizvajalca, katere potrdi projektant s predhodnim dogovorom z investitorjem. Ločiti leva in desna vrata, pred naročilom dimenzije in število komadov preveriti. Vrata s podboji  že dobavljena izgotovljena in finalno barvana, po montaži le lepotni popravki.</t>
  </si>
  <si>
    <t xml:space="preserve">kopalnice </t>
  </si>
  <si>
    <t>8*3=</t>
  </si>
  <si>
    <r>
      <rPr>
        <b/>
        <sz val="10"/>
        <rFont val="Arial CE"/>
        <charset val="238"/>
      </rPr>
      <t>V4 – 100/220 cm.</t>
    </r>
    <r>
      <rPr>
        <sz val="10"/>
        <rFont val="Arial CE"/>
        <charset val="238"/>
      </rPr>
      <t xml:space="preserve"> (sv. mer. 90/215 cm)</t>
    </r>
    <r>
      <rPr>
        <b/>
        <sz val="10"/>
        <rFont val="Arial CE"/>
        <charset val="238"/>
      </rPr>
      <t xml:space="preserve"> </t>
    </r>
    <r>
      <rPr>
        <sz val="10"/>
        <rFont val="Arial CE"/>
        <charset val="238"/>
      </rPr>
      <t>v obstoječih porolitnih ometanih stenah d= 10 cm,  vrata za vstop v sanitarije (obiskovalci) in  pomožne prostore.  Gre za nadomestitev obstoječih vrat z nadsvetlobo (te po novem ni več), nadvetloba se zapre z montažnim polnilom.  Kovinski barvani tipski podboji, vgrajeni v pripravljene odprtine v obstoječih zidanih ometanih stenah,  svetla odprtina  90 cm , krilo spodaj prirezano zaradi prezračevanja 1 cm  .Krilo zaščiteno pred vpijanjem vlage, pralno   z obeh strani.  Kljuka in ščit RF,  ključavnica  cilindrična (sistemski ključ)</t>
    </r>
  </si>
  <si>
    <r>
      <rPr>
        <b/>
        <sz val="10"/>
        <rFont val="Arial CE"/>
        <charset val="238"/>
      </rPr>
      <t>V4a – 100/220 cm.</t>
    </r>
    <r>
      <rPr>
        <sz val="10"/>
        <rFont val="Arial CE"/>
        <charset val="238"/>
      </rPr>
      <t xml:space="preserve"> (sv. mer. 90/215 cm)</t>
    </r>
    <r>
      <rPr>
        <b/>
        <sz val="10"/>
        <rFont val="Arial CE"/>
        <charset val="238"/>
      </rPr>
      <t xml:space="preserve"> </t>
    </r>
    <r>
      <rPr>
        <sz val="10"/>
        <rFont val="Arial CE"/>
        <charset val="238"/>
      </rPr>
      <t>vgradnja podbojev v nove mavčne stene  d= 12,5 cm , ostali opis kot pri V4</t>
    </r>
  </si>
  <si>
    <t>2,0*2=</t>
  </si>
  <si>
    <t>2*2=</t>
  </si>
  <si>
    <t>2+1+2=</t>
  </si>
  <si>
    <r>
      <rPr>
        <b/>
        <sz val="10"/>
        <rFont val="Arial CE"/>
        <charset val="238"/>
      </rPr>
      <t>V5 – 100/205 cm.</t>
    </r>
    <r>
      <rPr>
        <sz val="10"/>
        <rFont val="Arial CE"/>
        <charset val="238"/>
      </rPr>
      <t xml:space="preserve"> (sv. mer. 90/200 cm)</t>
    </r>
    <r>
      <rPr>
        <b/>
        <sz val="10"/>
        <rFont val="Arial CE"/>
        <charset val="238"/>
      </rPr>
      <t xml:space="preserve"> </t>
    </r>
    <r>
      <rPr>
        <sz val="10"/>
        <rFont val="Arial CE"/>
        <charset val="238"/>
      </rPr>
      <t>vgradnja podboja v obst. nosilno ometano steno   d= 24 cm , ostali opis kot pri V4, gre za zamenjavo vrat  za vstop iz hodnika v delino kuhinjo</t>
    </r>
  </si>
  <si>
    <t>e,)</t>
  </si>
  <si>
    <r>
      <rPr>
        <b/>
        <sz val="10"/>
        <rFont val="Arial CE"/>
        <charset val="238"/>
      </rPr>
      <t>V6 -100/200 cm</t>
    </r>
    <r>
      <rPr>
        <sz val="10"/>
        <rFont val="Arial CE"/>
        <charset val="238"/>
      </rPr>
      <t xml:space="preserve"> in </t>
    </r>
    <r>
      <rPr>
        <b/>
        <sz val="10"/>
        <rFont val="Arial CE"/>
        <charset val="238"/>
      </rPr>
      <t xml:space="preserve">V7 -110/200 cm </t>
    </r>
    <r>
      <rPr>
        <sz val="10"/>
        <rFont val="Arial CE"/>
        <charset val="238"/>
      </rPr>
      <t>vrata se ohranijo obstoječa (vstop v terasne apartmaje - vrata novejša , vgrajena v zadnjem času !</t>
    </r>
  </si>
  <si>
    <r>
      <rPr>
        <b/>
        <sz val="10"/>
        <rFont val="Arial CE"/>
        <charset val="238"/>
      </rPr>
      <t>V8 – 110/220 cm.</t>
    </r>
    <r>
      <rPr>
        <sz val="10"/>
        <rFont val="Arial CE"/>
        <charset val="238"/>
      </rPr>
      <t xml:space="preserve"> (sv. mer. 100/215 cm)</t>
    </r>
    <r>
      <rPr>
        <b/>
        <sz val="10"/>
        <rFont val="Arial CE"/>
        <charset val="238"/>
      </rPr>
      <t xml:space="preserve"> </t>
    </r>
    <r>
      <rPr>
        <sz val="10"/>
        <rFont val="Arial CE"/>
        <charset val="238"/>
      </rPr>
      <t xml:space="preserve">vgradnja podbojev v nove mavčne stene  d= 12,5 cm, vrata za prostor za spuščanje  perila v pralnico (dostop do jaška za perilo). Kot vrata  V3 , le da  mora biti okovje izbrano in montirano tako, da se vrata odpirajo za 180 stopinj (klavirski panti, odpiranje ob steno ), cilindrična ključavnica, spodaj nogica za fiksiranje krila v času ko so vrata odprta ob steno , ostali opis kot pri V3, </t>
    </r>
  </si>
  <si>
    <t>Dobava materiala z vsemi transporti in naprava oziroma popravilo grobih in finih notranjih  stenskih  ometov  na obstoječe očiščene in namočene   stene, nov omet se izvede na mestih, kjer je bil obstoječ poškodovan  omet odbit, popravilo ometa na mestih rušitvenih del, na mestih priključitve novih sten, popravilo ometov na špaletah po zamenjavi okenskih okvirjev in podbojev pri vratih, izvedba ometov na dozidanih stenah  in izvedenih prekladah in kjer se odprtine zazidajo in na mestih kjer je bil omet delno odbit zaradi izvedbe novih konstrukcij. Stene očistiti, odprašiti, namočiti in nato  izvesti  omete po vzoru obstoječih (grobi omet  do 2 cm in fini omet d= 1-1,5 cm, oziroma v debelni in strukturi, kot so obstoječi ometi). Ometi izvedeni  v pod. cem. malti 1:3:9, s predhodnim cem. obrizgom 1:2, kompletno z vsemi transporti. Količine so ocenjene!</t>
  </si>
  <si>
    <t xml:space="preserve">Delno rušenje oziroma prebijanje fasadnih  ometanih betonskih  nosilnih  sten in parapetov v vseh etažah,  ter klesanje utorov, prebojev,  niš in šlicev, ter delno rušenje notranjih sten, kjer se vgradijo širši podboji vrat (vstop v sobe, vgradijo se novi kovinski širši podboji , da bo svetla širina min. 95 cm). Stene predvidoma pozidane z ISO-SPAN zidaki, ki so zapolnjeni z betonom, debelina 24 cm + obojestranski omet). Delno rušenje in prebijanje sten, ter porušenje nekaterih parapetov v nosilnih stenah  debeline z ometom vred cca 30 cm, delno rušenje ali prebijanje  zaradi drugačne razporeditve notranjih prostorov, na mestih  prebitja odprtin za nova okna in vrata, porušijo se parapeti kjer se prostori  (sobe) razširijo na balkone, za nove prehode in delno rušenje špalet, kjer se vgradijo večja okna, ter klesanje utorov, niš in šlicev in izvedba prebojev zaradi vgraditve nove opreme in izvedbo novih instalacij ( preboji za prehod instalacijskih cevi in kanalov prezračevanja  in drugo).   </t>
  </si>
  <si>
    <t xml:space="preserve"> Stene se delno poruši oziroma se jih  prebija   v velikosti novih oken, vrat in prehodov,  zgoraj se izklešejo ležišča za  nove preklade, porušijo se parapeti kjer se prostori razširijo na obst. balkone ali se jih odkleše v velikosti nove opreme in instalacij, ter klesanje špalet ob notranjih vratih, kjer se obst. podboji odstranijo, vratne odprtine pa razširijo.  Izvedba s predhodnim  delnim  odbitjem  ometov na mejah rušenja (ostali ometi se ohranijo!) z rušenjem posameznih delov zidov ali  s prebijanjem zidov ali parapetov s pnevmatskimi kladivi, z delnim klesanjem,  vključno  s transportom ruševin oziroma odbitega materiala  do deponije na gradbišču, kjer se kopiči material od rušenja in s sprotnim nakladanjem ter transportom v javno komunalno deponijo ali pa v obrat za reciklažo.</t>
  </si>
  <si>
    <t>špal</t>
  </si>
  <si>
    <t>0,24*0,10*2,2*24=</t>
  </si>
  <si>
    <t>(vstop v sobe - apartmaje in vstop na požarno stopnišče)</t>
  </si>
  <si>
    <t>Vrata priznanega proizvajalca izbor vrat glede na predstavljene vzorce. Izbor vrat potrdi investitor! Vrata že dobavljena izgotovljena in finalno obdelana, po montaži le lepotni popravki, prav tako podboji.</t>
  </si>
  <si>
    <t xml:space="preserve">Vsa »požarna vrata« morajo biti opremljena z vsemi zahtevanimi certifikati potrebnimi za pridobitev uporabnega dovoljenja skladno z veljavnimi predpisi.
</t>
  </si>
  <si>
    <t>Po posebnem dogovoru -  opcija v krila vgrajena kukala !?, kot pri stanovanjskih vhodnih vratih - določi investitor !</t>
  </si>
  <si>
    <t>prekl</t>
  </si>
  <si>
    <t>1,0*0,35*24=</t>
  </si>
  <si>
    <t>1,0*0,35*16=</t>
  </si>
  <si>
    <t>0,9*2,7*3+10=</t>
  </si>
  <si>
    <t>1,0*0,35*20=</t>
  </si>
  <si>
    <r>
      <rPr>
        <b/>
        <sz val="10"/>
        <color indexed="8"/>
        <rFont val="Arial CE"/>
        <charset val="238"/>
      </rPr>
      <t xml:space="preserve">V1- zid. m. 100/220 cm   </t>
    </r>
    <r>
      <rPr>
        <sz val="10"/>
        <color indexed="8"/>
        <rFont val="Arial CE"/>
        <family val="2"/>
        <charset val="238"/>
      </rPr>
      <t xml:space="preserve"> ( svetle mere 95/215 cm )  v betonski steni 24 cm. Gre za nadomestitev    obstoječih vrat  z nadsvetlobo (nadsvetlobe se ukinejo in zapolnijo s polnilom. 
Nova vrata so požarna ,EI30  . Nadsvetlobo   zapremo  z    vgradnjo montažne preklade  iz siporeksa ali pa mavčni sendvič (kot zapora - napr ob pož. vratih PV3) v višini cca 30-35 cm . Predvidevamo, da so obstoječa vrata suho montažna : odstranitev naj bo  precizno izvedena, nastala odprtina  se bo na eni strani  izravnala na drugi pa   razširila  cca 5 cm . Po   vgradnji  NF  podboja potrebujemo svetlo  širino  odprtine   vsaj 95 cm ( zaželjeno je 100cm ). Vratno krilo bo s požarno sredico, obloženo z ultrapasom , obrobe in tesnila  izbrana primerno glede na  EI 30 . Vrata morajo ustrezati  zvočni zaščiti 37 dB v kompletu. 
Okovje  kvalitetno, kljuka in cilindrična ključavnica, z ločenim protivlomnim ščitom, odpiranje tudi na generalni ključ .
 Enokrilna polna  požarno odporna vhodna protivlomna dimotesna  vrata  za vstop iz hodnikov v sobe (apartmaje)</t>
    </r>
  </si>
  <si>
    <t>c,)</t>
  </si>
  <si>
    <t>NOTRANJA DRSNA POLNA  VRATA</t>
  </si>
  <si>
    <t>(Pred dvigalom)</t>
  </si>
  <si>
    <r>
      <rPr>
        <b/>
        <sz val="10"/>
        <rFont val="Arial CE"/>
        <charset val="238"/>
      </rPr>
      <t>V2  sv. m. 110/215</t>
    </r>
    <r>
      <rPr>
        <sz val="10"/>
        <rFont val="Arial CE"/>
        <charset val="238"/>
      </rPr>
      <t xml:space="preserve"> – drsna vrata  s kaseto za odpiranje v steno  : 35 kom 
Drsna vrata v novih montažnih  stenah  ,  debeline min (5 ali 7 cm - za oblogo stene s strani hodnika , drsna vrata za vstop iz skupnega hodnika v predprostor pred sobami 
Zidarska  svetla odprtina  vsaj 120/220 cm , kaseta za skrito odpiranje  v steni  .Podboj bo kovinski in barvan s pečeno barvo , kljuka  - potezalo   primerno veliko , ključavnica s cilindričnim ključem  (+ generalni ključ) . Krilo  obloženo z ultrapasom in zaključeno z ABS trakom . Tesnila in obloge za  mehko  in tiho zapiranje. Debelino vratnega krila,   velikost vrat  in kasete uskladiti, odprtina v steni minimalna! 
</t>
    </r>
  </si>
  <si>
    <t>Drsna  vrata opremljena s kompletnim okovjem in vodili za drsna   vrata, kovinski tekalni drsni mehanizem v stropu in z vodili utorjenimi v finalni tlak (da krilo ne niha), na krilu z obeh strani privijačen ročaj za poteg vrat (ali utor), ključavnice cilindrične na enojno zaklepanje, + sistemski ključ</t>
  </si>
  <si>
    <t>Izdelava, dobava in montaža notranjih kvalitetnih  eno   krilnih polnih  lesenih  drsnih vrat s stranskim okvirjem za zakrito odpiranje vrat v mavčne stene (za oblogo). Stranski okvirji  in vodila vijačeni na  slepe okvirje  suhomontažnih mavčnih sten. Vratna krila so lesena, iz lesenih gladkih plošč, ki so finalno oblečene v pralni barvi ultrapas (možno laminat), po vzoru kot druga vrata.  Izdelava po shemi in opisu  projektanta in po detajlih proizvajalca, katere potrdi projektant in investitor. Ločiti leva in desna vrata (odpiranje), pred naročilom dimenzije in število komadov preveriti.</t>
  </si>
  <si>
    <t xml:space="preserve">Krilo bo enostavne oblike ,zaradi konstrukcije  naj bo debelo cca 4 cm ,  obrobljeno s primerno  obrobo in  spredaj  obloženo s posebno dekorativno in trpežno  oblogo  ( zrcalo, fotografija na  ultrapasu , vzorec  ..)..
Zapora teh vrat  bo krmiljena  (tipalo za samodejno zapiranje, ali pa z ukazom iz požarne centrale):  zapora pa pomeni  prekritje vrat  dvigala  in dela stene. Vzpostavitev prvotnega stanja pa bo potem ročno  .
Ko se bodo vrata zaprla , se mora aktivirati  tudi tesnenje do  stene dvigala in do tal , tako da bo ustrezalo EI 30.   
</t>
  </si>
  <si>
    <t>POŽARNA LESENA NOTRANJA POLNA  VRATA</t>
  </si>
  <si>
    <t>(med požarnimi sektorji)</t>
  </si>
  <si>
    <r>
      <rPr>
        <b/>
        <sz val="10"/>
        <color indexed="8"/>
        <rFont val="Arial CE"/>
        <charset val="238"/>
      </rPr>
      <t>PV 4</t>
    </r>
    <r>
      <rPr>
        <sz val="10"/>
        <color indexed="8"/>
        <rFont val="Arial CE"/>
        <family val="2"/>
        <charset val="238"/>
      </rPr>
      <t xml:space="preserve">  </t>
    </r>
    <r>
      <rPr>
        <b/>
        <sz val="10"/>
        <color indexed="8"/>
        <rFont val="Arial CE"/>
        <charset val="238"/>
      </rPr>
      <t xml:space="preserve">100/220 cm, </t>
    </r>
    <r>
      <rPr>
        <sz val="10"/>
        <color indexed="8"/>
        <rFont val="Arial CE"/>
        <family val="2"/>
        <charset val="238"/>
      </rPr>
      <t xml:space="preserve"> ( svetle mere 90/215 cm),   v betonski steni 24 cm,  gre za nadomestitev    obstoječih vrat  Vrata za stop v delilno kuhinjo
V obstoječi odprtini   zamenjati podboj s kovinskim in krilo polno -obloženo z ultrapasom. Kljuka na sistemski ključ (omejen dostop - samo za zaposlene), okovje vsebuje tudi samozapiralo , tesnila za EI30.
</t>
    </r>
  </si>
  <si>
    <t>POŽARNA NOTRANJA ZASTEKLENA  VRATA in STENE</t>
  </si>
  <si>
    <t xml:space="preserve">Izdelava, dobava in montaža enokrilnih zasteklenih notranjih požarno odpornih vrat ali zasteklenih sten z vrati , ki se vgradijo med požarnimi sektorji. Stene z vrati vgrajeni  v  serijske  kovinske  pleskane tipizirane  okvirje (pečena barva).  Okvirji (podboji) kovinski, vgrajeni v obstoječe ometane stene (nadomestitev prej odstranjenih), vrata z vstavljenim dimotesnim negorljivim  tesnilom, podboji in okvirji  lakirani  z žgano (pečeno) barvo po izboru , ob zidovih  tesnjeni z negorljivim materialom, vgrajeni so v AB ometane stene d= 24 cm, ob stenah zaključni profili. V okvirje  vstavljena tesnjena steklena polnila  z dvoslojnim   kaljenim lepljenim varnostnim požarnim steklom (karakteristike in kvaliteta stekla po priporočilu pro-izvajalca npr 2x5 mm oziroma po dogovoru napr Pilkington ali podobno), steklo oblepljeno s folijo po izboru. Vrata opremljena s kompletnim okovjem, ključavnica cilindrična, s protivlomnim ščitom,  ključavnica tudi na generalni (sistemski) ključ, nad krili samozapiralo okovje, kljuke in ščiti deljeni iz nerjaveče kovine (inox RF) po izbiri projektanta, troje RF nasadil. Požarna odpornost EiCS 30-C3, zvočna izolativnost  min. 32 dB.  </t>
  </si>
  <si>
    <r>
      <rPr>
        <b/>
        <sz val="10"/>
        <color indexed="8"/>
        <rFont val="Arial CE"/>
        <charset val="238"/>
      </rPr>
      <t xml:space="preserve"> PV3 in PV3' vrata na hodniku  110/215  (razlika v odpiranju L ali D) </t>
    </r>
    <r>
      <rPr>
        <sz val="10"/>
        <color indexed="8"/>
        <rFont val="Arial CE"/>
        <family val="2"/>
        <charset val="238"/>
      </rPr>
      <t xml:space="preserve"> ( svetle mere 95/215 cm )  v betonski steni 24 cm. Gre za nadomestitev    obstoječih vrat  z nadsvetlobo in obsvetlobo ( te  se ukinejo in zapolnijo s požarnim polnilom (glej mavčne požarne stene). 
Nova vrata so požarna ,EI30 . izvedbe in tesnila  izbrana primerno glede na  EI 30 . Vrata morajo ustrezati  zvočni zaščiti 37 dB v kompletu. 
Okovje  kvalitetno, kljuka in cilindrična ključavnica, z ločenim protivlomnim ščitom, odpiranje tudi na generalni ključ .</t>
    </r>
  </si>
  <si>
    <t xml:space="preserve">Vrata bodo izdelana  v odprtini, ki jo bo potrebno zmanjšati  z montažno knauf zaporo.
 Vrata  bodo imela  evakuacijsko kljuko (EN 179).
Krmiljenje : avtomatsko krilno odpiranje  preko obojestranskega senzorja  gibanja .
Požarno krmiljenje  pomeni deblokado in prehod na ročno odpiranje za evakuacijo . Eventualne  prehode instalacij  pod stropom  speljati v  gradbeni regi  in požarno zaščititi. 
Vratni podboj kovinski po celi širini stene (24 cm)  z zaobljenimi robovi ,krilo 110/210  bo kovinske konstrukcije in skoraj v celoti zastekljeno s prozornim požarnim varnostnim lepljenim steklom (primerne kvalitete za požarna vrata). Druga oprema  po opisu zahtev , za vrata EI 30. 
Že izvedena vrata  bo potrebno zaščititi   med  obnovo , odstraniti in shraniti krilo, ob zaključku pa vrata ponovno  nastaviti in   priključiti na avtomatiko ( 2 kom) . Ločiti leva in desna vrata
</t>
  </si>
  <si>
    <t xml:space="preserve">Stena  bo kovinske konstrukcije, barvano,  in skoraj v celoti zastekljeno s prozornim požarnim varnostnim lepljenim steklom (primerne kvalitete za požarna vrata), steklo v tesnjenih kovinskih okvirjih. . Druga oprema  po opisu zahtev , za vrata EI 30. Na obeh vratnih krilih cca 1 m od tal prečka (kot panična kljuka), fiksna prečka izvedena tudi pri fiksnih zasteklenih poljih, kot zaščita stekla in kot ročaj za oprijem (fi 8 cm)
</t>
  </si>
  <si>
    <r>
      <rPr>
        <b/>
        <sz val="10"/>
        <color indexed="8"/>
        <rFont val="Arial CE"/>
        <charset val="238"/>
      </rPr>
      <t>PV1 – 220/250 cm</t>
    </r>
    <r>
      <rPr>
        <sz val="10"/>
        <color indexed="8"/>
        <rFont val="Arial CE"/>
        <family val="2"/>
        <charset val="238"/>
      </rPr>
      <t xml:space="preserve"> drsna dvokrilna steklena vrata v pritličju - Avtomatska vhodna vrata  v pritličju  (dvojna  - vetrolov) ostajajo taka kot so. Potrebno bo  spremeniti krmiljenje  teh vrat . Ta dela spadajo v električna dela  v zvezi z požarnim javljanjem. Vrata se morajo ob  požaru  deblokirati , in se odpirati ročno. Glej elektro projekt 
</t>
    </r>
  </si>
  <si>
    <t>NOTRANJE STEKLENE  STENE  z VRATI</t>
  </si>
  <si>
    <t>Gre za zamenjavo notranjih steklenih sten, ves opis kot pri požarnih stenah glej PV5, le da ni požarnih zahtev !</t>
  </si>
  <si>
    <t>Izdelava, dobava in montaža notranjih zasteklenih sten z   vrati  v kovinskih barvanih  okvirjih,  zasteklitve   z dvoslojnim   kaljenim lepljenim čistim steklom (karakteristike in kvaliteta stekla po priporočilu pro-izvajalca npr 2x5 mm oziroma po dogovoru ),  Ostali opis kot v postavki 6, le brez požarnih zahtev</t>
  </si>
  <si>
    <r>
      <rPr>
        <b/>
        <sz val="10"/>
        <color indexed="8"/>
        <rFont val="Arial CE"/>
        <charset val="238"/>
      </rPr>
      <t xml:space="preserve"> PV5 - stena z vrati v pritličju  5.00/2.50   </t>
    </r>
    <r>
      <rPr>
        <sz val="10"/>
        <color indexed="8"/>
        <rFont val="Arial CE"/>
        <family val="2"/>
        <charset val="238"/>
      </rPr>
      <t xml:space="preserve"> Gre za nadomestitev    obstoječe zasteklene stene za vstop iz hodnika v jedilnico v PT. Stena  bo razdeljena na pet delov  , izgled tak kot pri NSS1.  Razlika je v požarni odpornosti Konstrukcija z zasteklitvijo vred mora ustrezati EI30 , trije deli fiksni, ob desnem kraju dvokrilna vrata 2x100/250 cm, okovje za dvokrilna požarna vrata, eno krilo z občasnim odpiranjem z zatiči za fiksiranje, drugo krilo opremljeno z okovjem, kljuka in cilindrična ključavnica, z ločenim protivlomnim ščitom, odpiranje tudi na generalni ključ, nad krilom s stalnim odpiranjem samozapiralo .</t>
    </r>
  </si>
  <si>
    <t xml:space="preserve">Konstrukcija od tal do stropa , ozki vertikalni profili, ki bodi imeli zasteklitev pomaknjeno v globimo. Spodaj zaključimo steklo z 10 cm  letvijo, zgoraj s knauf stropom .
V višini 1 m bo na vertikalne   nosilne profile  pritrjeno oprijemalo  na obeh straneh. ( fi vsaj 8 cm  ).Konstrukcija kovinska in barvana s pečeno barvo, steklo prozorno in varnostno  in  z vsaj  32 dB zvočne izolacije . 
.
</t>
  </si>
  <si>
    <t xml:space="preserve">Stena  bo kovinske konstrukcije, barvano,  in skoraj v celoti zastekljeno s prozornim  varnostnim lepljenim steklom, steklo v tesnjenih kovinskih okvirjih.  Na obeh vratnih krilih cca 1 m od tal prečka (kot panična kljuka), fiksna prečka izvedena tudi pri fiksnih zasteklenih poljih, kot zaščita stekla in kot ročaj za oprijem (fi 8 cm -obojestransko)
</t>
  </si>
  <si>
    <r>
      <rPr>
        <b/>
        <sz val="10"/>
        <color indexed="8"/>
        <rFont val="Arial CE"/>
        <charset val="238"/>
      </rPr>
      <t xml:space="preserve">NSS1a - stena z vrati   5.00/2.58   </t>
    </r>
    <r>
      <rPr>
        <sz val="10"/>
        <color indexed="8"/>
        <rFont val="Arial CE"/>
        <family val="2"/>
        <charset val="238"/>
      </rPr>
      <t xml:space="preserve"> Gre za nadomestitev    obstoječe zasteklene stene za vstop iz hodnika v družabni prostor v 2. N. Vse kot NSS1 , le da bo odpiranje vrat drsno, na obe strani,  temu se prilagodi tudi  okovje, za dvokrilna drsna vrata z odpiranjem na stran ob fiksna krila, ključavnica za drsna vrata, vodila, kljuke za poteg, spajanje kril, vse za drsna dvokrilna vrata.</t>
    </r>
  </si>
  <si>
    <t>Dobava in montaža tipiziranih zaščitnih letev, ki se jih montira na stene na hodnikih, kot zaščita sten pred poškodovanjem z vozički, hkrati služijo za oprijem. Dobavijo in zmontirajo se po višini po 2 vzporedni letvi in sicer spodnja cca 20 cm nad tlemi, druga pa na višini cca 90 cm, ta je zgoraj oblikovana in hkrati ročaj - držalo za oprijem. Tipizirane letve iz barvanih oblikovanih letev iz ALU pločevine, ki se s pomočjo distančnikov privijačijo na stene. Letve po izboru glede na predstavljene vzorce ali po vzoru obstoječih. Obračun po m1.</t>
  </si>
  <si>
    <r>
      <rPr>
        <b/>
        <sz val="10"/>
        <color indexed="8"/>
        <rFont val="Arial CE"/>
        <charset val="238"/>
      </rPr>
      <t xml:space="preserve">NSS1 - stena z vrati   5.00/2.58   </t>
    </r>
    <r>
      <rPr>
        <sz val="10"/>
        <color indexed="8"/>
        <rFont val="Arial CE"/>
        <family val="2"/>
        <charset val="238"/>
      </rPr>
      <t xml:space="preserve"> Gre za nadomestitev    obstoječe zasteklene stene za vstop iz hodnika v jedilnico v 1. N. Stena  bo razdeljena na pet delov,  trije deli fiksni (ob kraju 2+1), vmes  dvokrilna vrata 2x100/250 cm, okovje za dvokrilna vrata, eno krilo z občasnim odpiranjem z zatiči za fiksiranje, drugo krilo opremljeno z okovjem, kljuka in cilindrična ključavnica, z ločenim protivlomnim ščitom, odpiranje tudi na generalni ključ, nad krilom s stalnim odpiranjem samozapiralo, obe krili s krilnim odpiranjem za 180 stopinj, spodaj nogica za fiksiranje ko so vrata odprta na stežaj.</t>
    </r>
  </si>
  <si>
    <t>(2,0+4,0+2,0+2,0*2+4,50+0,6*2)*2+2,0+2,0+2,5+4,0+0,6+2,0=</t>
  </si>
  <si>
    <t>(2,0+0,6+5,5+1,5)*2=</t>
  </si>
  <si>
    <t>(2,0*2+4,5+0,6*2)*3=</t>
  </si>
  <si>
    <t>(4,5+5,5+1,5+0,6*2)*2=</t>
  </si>
  <si>
    <t>OPOMBE:  v ceni za enoto mora biti vsebovana izdelava, dobava in montaža  elementov, vključno z vsemi zaključki, z okrasnimi zaključnimi  letvami, s tesnili in s potrebnim okovjem, nasadili, kljukami in ostalimi elementi, ki so specificirani v posameznih postavkah popisa.</t>
  </si>
  <si>
    <t>Okvirji se na stikih z drugimi elementi kitajo, kar mora biti vsebovano v ceni montaže. Okvirji vgrajeni in tesnjeni  po RAL metodi na z XPS izoliranimi špaletami, okvirji sidrani na stene z distančnimi kotnimi profili preko izolacijskega sloja - glej ključ. dela !</t>
  </si>
  <si>
    <t>Pred montiranjem konstrukcij iz alu profilov mora izvajalec pregledati dele objekta, kjer bodo vgrajene in na morebitne pomanjkljivosti pisno obvestiti izvajalca gradbenih del, investitorja in nadzornega. V nasprotnem primeru za vse okvare odgovarja izvajalec konstrukcij iz alu profilov in sam nosi tudi stroške. Vse mere preveriti na mestu.</t>
  </si>
  <si>
    <t>g.)</t>
  </si>
  <si>
    <t>h.)</t>
  </si>
  <si>
    <t>i.)</t>
  </si>
  <si>
    <t>j.)</t>
  </si>
  <si>
    <t>k.)</t>
  </si>
  <si>
    <t>l.)</t>
  </si>
  <si>
    <t>m.)</t>
  </si>
  <si>
    <t>n.)</t>
  </si>
  <si>
    <t>o.)</t>
  </si>
  <si>
    <t>p.)</t>
  </si>
  <si>
    <t>r.)</t>
  </si>
  <si>
    <t>s.)</t>
  </si>
  <si>
    <t>š.)</t>
  </si>
  <si>
    <t>t.)</t>
  </si>
  <si>
    <t>u.)</t>
  </si>
  <si>
    <t>v.)</t>
  </si>
  <si>
    <t>z.)</t>
  </si>
  <si>
    <t>ž.)</t>
  </si>
  <si>
    <t xml:space="preserve">VHODNA VRATA </t>
  </si>
  <si>
    <t xml:space="preserve"> Vrata opremljena s kompletnim okovjem- troje nasadil, ključavnica cilindrična-varnostna, kljuka in ščit poliran RF, samozapiralo je skrito v pantih. Spodaj pripira iz RF kotnika.  Vse mere preveriti!</t>
  </si>
  <si>
    <t>Izbor vrat potrdi investitor! Npr visoko kvalitetna  izvedba po sistemu Schueco ADS 70.HI ali podobna kvaliteta</t>
  </si>
  <si>
    <t>ZASTEKLITVE V  ALU   PROFILIH:</t>
  </si>
  <si>
    <t>OPOMBA : predvideti in upoštevati sistem možnosti  snemljivih okenskih kljuk (zaradi varnosti) oziroma kljuke na ključavnico</t>
  </si>
  <si>
    <t>Predvideno je da se bodo vsa okna  zamenjala, čeprav so bila v zadnjem času nekatera zamenjana (2 slojna zasteklitev v belih profilih) . Nova okna   zaradi izvedbe nove toplotne izolacije  in zaradi  izboljšanja  prehoda toplote (nova okna predvidena s troslojno zasteklitvijo, zunaj predvideno da bodo okvirji v sivi barvi, tako kot žaluzije). Za zamenjavo  so predvidena nova okna tudi v pralnici v kleti, čeprav se tam prostori ne prenavljajo . Po odstranitvi obstoječih  oken, bodo nova okna izvedena v   novi nastali odprtini, zun. špalete se izolirajo.</t>
  </si>
  <si>
    <t>Izdelava, dobava in montaža eno, dvo, tro ali 4  krilnih izolacijskih  oken  iz ojačanih večkomornih PVC profilov (npr min 5 komor) s prekinjenimi toplotnimi mostovi , na zunanji strani v sivi barvi (približek barve žaluzijam) z notranje strani  bele barve,  odporno proti UV žarkom. Okenska konstrukcija v  PVC profilih s potrebno kovinsko ojačitvijo , zasteklitev troslojna  z zvočno in toplotno izolacijskim termopanskim steklom polnjenim s plinom (argon): zvočna izolacija 47 dB, U stekla= 0.65 W/m2K, Uokna= 0.98 W/m2K. Okvirji sidrani v zidove, tesnitev s poliuretansko peno, gre za zamenjavo obstoječih oken.  Vse karakteristike stekla po predlogu izvajalca s predhodno potrditvijo arhitekta, prav tako izbor barv na okenskih profilih. Okovje okenskih kril za  odpiranje po vert. ali hor. osi, oziroma kombinirano. Okovje po izboru arhitekta glede na predstavljene vzorce, pri okenskih krilih z odpiranjem , je na kljuki dodatno montirana ključavnica (občasno zaklepanje na sistemski ključ), ali pa so kljuke snemljive. Pri oknih z žaluzijami zgoraj v področju omarice izvesti izolacijsko polnilo - po detajlih proizvajalca, omarice podometno zakrite v nov izolacijski sloj.</t>
  </si>
  <si>
    <t xml:space="preserve">Okna vgrajena z  upoštevanjem  vgradnje brez toplotnega mostu ( fasadna obloga bo nova)  
Senčila : zunanje nadometne žaluzije   z električnim krmiljenjem . Okovje kvalitetno , kljuke  z  varnostno pololivo in odpiralno okno opremljeno tudi s ključem..
Barva  bo določena  z barvno lestvico celotnega objekta. Po dostavi vzorca  bo definirana  natančneje.  Mere vzeti na mestu !
</t>
  </si>
  <si>
    <t>4=</t>
  </si>
  <si>
    <t>4+8+8=</t>
  </si>
  <si>
    <t>4+8=</t>
  </si>
  <si>
    <t>10+10=</t>
  </si>
  <si>
    <r>
      <rPr>
        <b/>
        <sz val="10"/>
        <color indexed="8"/>
        <rFont val="Arial CE"/>
        <charset val="238"/>
      </rPr>
      <t>O4  okno  346 / 250 cm</t>
    </r>
    <r>
      <rPr>
        <sz val="10"/>
        <color indexed="8"/>
        <rFont val="Arial CE"/>
        <charset val="238"/>
      </rPr>
      <t xml:space="preserve"> (zid. odp. 350/263 cm)  zasteklena stena z okni na koncu hodnika v pritličju (4. faza) in v 1.N. (1. faza)
Okno predstavlja  zasteklitev  svetlega profila hodnika  , ki nastane po odstranitvi  okna.
4 krilno okno (zasteklena stena 70+103+103+70 cm / 250 cm), vsa krila imajo spodaj fiksno parapetno zasteklitev, zgoraj obe krajni krili s kombiniranim odpiranjem, obe večji vmsni krili s krlnim odpiranjem. Vgrajene dvodelne (simetrične) žaluzije na elektro pogon.
</t>
    </r>
  </si>
  <si>
    <t>Pri nekaterih oknih v pomožnih prostorih se namesto zunanjih avt. žaluzij vgradijo notranje PVC žaluzije na ročno krmiljenje - kar je navedeno v posameznih postavkih !</t>
  </si>
  <si>
    <t>To je zasteklena panoramska dvokrilna stena  sestavljena iz  drsnega krila, ki se drsno odpira ob fiksno stransko krilo,   oprema in vodila za drsna dvokrilna vrata, z okni dobaviti in zmontirati enodelne žaluzije na elektro pogon, pri krilu z odpiranjem komarnik z ročnim krmiljenjem. Drsno krilo z odpiranje na stran in z odpiranjem na kip (ventus, po spodnji osi) s pomočjo dvižnega mehanizma</t>
  </si>
  <si>
    <r>
      <rPr>
        <b/>
        <sz val="10"/>
        <color indexed="8"/>
        <rFont val="Arial CE"/>
        <charset val="238"/>
      </rPr>
      <t>O3  okno  346 / 250 cm</t>
    </r>
    <r>
      <rPr>
        <sz val="10"/>
        <color indexed="8"/>
        <rFont val="Arial CE"/>
        <charset val="238"/>
      </rPr>
      <t xml:space="preserve"> (zid. odp. 350/263 cm)  zasteklena stena z evakuacijskimi z vrati na koncu hodnika v pritličju (2. faza)
Okno predstavlja  zasteklitev  svetlega profila hodnika  , ki nastane po odstranitvi  vrat in okna z montažnim parapetom .
4 krilno okno (zasteklena stena pri izhodu 70+103+103+70 cm / 250 cm), obe krajni ožji  krili in eno vmesno imajo spodaj fiksno parapetno zasteklitev s termopanskim  troslojnim varnostnom steklom, enako vrata, zgoraj obe krajni krili s kombiniranim odpiranjem, večje krilo s krilnim odpiranjem, eno vmesno krilo so evakuacijska vrata   kot  požarni izhod s primerno kljuko-ročaj po celi širini vrat  ( panična kljuka, prečka na vratih z notranje strani). Vgrajene dvodelne (simetrične) žaluzije na elektro pogon, kar zajeti v ceni
</t>
    </r>
  </si>
  <si>
    <r>
      <rPr>
        <b/>
        <sz val="10"/>
        <color indexed="8"/>
        <rFont val="Arial CE"/>
        <charset val="238"/>
      </rPr>
      <t>O5 O+BV -  okno  95 / 168 cm</t>
    </r>
    <r>
      <rPr>
        <sz val="10"/>
        <color indexed="8"/>
        <rFont val="Arial CE"/>
        <family val="2"/>
        <charset val="238"/>
      </rPr>
      <t xml:space="preserve"> (zid. odp. 97 /170 cm), p= 85 cm +  </t>
    </r>
    <r>
      <rPr>
        <b/>
        <sz val="10"/>
        <color indexed="8"/>
        <rFont val="Arial CE"/>
        <charset val="238"/>
      </rPr>
      <t>balkonska vrata  101 / 256 cm</t>
    </r>
    <r>
      <rPr>
        <sz val="10"/>
        <color indexed="8"/>
        <rFont val="Arial CE"/>
        <family val="2"/>
        <charset val="238"/>
      </rPr>
      <t xml:space="preserve"> (zid. odp. 103/260 cm), dnevni prostor v pritličju,  sklop enokrilnega okna  s kombiniranim   odpiranjem in enokrilna izolacijska balkonska vrata  (p=0,00 cm), spodaj podaljšan profil za vgraditve v tlak, brez praga), na vratih kljuka na ključavnico, pri oknu in vratih  dobaviti  in zmontirati dvodelne PVC notranje  žaluzije z ročnim upravljanjem, balkonska vrata za izhod na teraso v pritličju (1 L, 1xD - odpiranje)</t>
    </r>
  </si>
  <si>
    <t>V kolikor se na mestu izkaže in glede na instalacije v stenah so stene lahko debeline  tudi 12,5 cm (zaradi pridobitve večjih prostorov - po dogovoru na mestu !</t>
  </si>
  <si>
    <t>S2  pregradne  stene  med suhimi in mokrimi prostori, to je med kopalnicami in  sobami ali predprostori in  med sanitarijami za obiskovalce in hodniki. Stene skupne debeline 15 cm izvedene  po izbranem  sistemu (napr. Knauf W 112)    z obojestransko dvojnimi mavčnimi ploščami, ki so  vijačene na enojno pocinkano tipsko podkonstrukcijo (CW, MW 100, UA za obešeno opremo) d=10 cm, vmes toplotna in zvočna  vlagoodporna izolacija  10 cm stisljivo izolacijo iz mineralne volne (filc SF ali LIF). Mavčne plošče na strani mokrih prostorov (sanitarije, kopalnice) vlago odporne (zelene-napr. Knauf  za mokre prostore, GKBI) 2x1,25 cm, stiki kitani in bandažirani z vodotesno maso oz. vodotesnim  materialom, površine z mokrih strani impregnirane s HI premazom (napr. Knauf Flechendicht) pripravljene  za leplenje keramike, na strani sob ali predprostorov navadne mavčne plošče 2x1,25 cm pripravljene za slikarska dela. V stenah vgraditi dodatne ojačilne profile za obešanje in pritrjevanje sanitarnih elementov in instalacijskih cevi (umivalniki, lojterni radijatorji in drobna sanitarna oprema, ročaji in drugo)</t>
  </si>
  <si>
    <t>S1   akustične (zvočno izolacijske) stene med suhimi prostori   (med skupnimi  hodniki in predprostori in med posameznimi  predprostori pred sobami),  stene debeline 15 cm z enojno podkonstrukcijo (npr. CW, MW 100),  z 10   cm stisljivo izolacijo iz mineralne volne (filc SF ali LIF) , z obojestranskimi dvojnimi (2x 1,25 cm-W112 ) navadnimi  mavčnimi ploščami, površine bandažirane obojestransko so površine pripravljene za slikarska dela</t>
  </si>
  <si>
    <t xml:space="preserve">S2a  pregradne  stene  med suhimi in mokrimi prostori, to je med kopalnicami  in skupnimi hodniki, stene imajo na strani hodnikov dodatno mehansko odporno oblogo za katero se vgradijo kasete za drsna vrata. Stene skupne debeline 20 cm izvedene  po izbranem  sistemu (napr. Knauf W 115)   z dvojno pocinkano tipsko podkonstrukcijo in vmesno dodatno mavčno ploščo (CW, MW, UA za obešeno opremo) d=7,5 + 7,5  cm, vmes toplotna in zvočna  vlagoodporna izolacija  s 7,0 cm stisljivo izolacijo iz mineralne volne (filc SF ali LIF). Sestava sten -  mavčne plošče na strani mokrih prostorov (kopalnice) dvoslojne z zamaknjenuimi stiki,  vlago odporne (zelene-napr. Knauf  za mokre prostore GKBI) 2x1,25 cm, stiki kitani in bandažirani z vodotesno maso oz. vodotesnim  materialom, površine z mokrih strani impregnirane s HI premazom (napr. Knauf Flechendicht) pripravljene  za leplenje keramike, na strani hodnika najprej enoslojne vmesne navadne mavčne plošče 1,25,   vmes izolacija 7 cm, z zun. strani (hodnik) dodatna podkonstrukcija 7,5 cm (opcija 5 cm?-če je dovolj za kasete), vmes prazen prostor za kasete drsnih vrat, na strani hodnikov  mehansko odporna obloga z enoslojnimi Diamant mavčnimi ploščami d= 1,5 cm, stiki bandažirani, površine  pripravljene za slikarska dela. </t>
  </si>
  <si>
    <t xml:space="preserve">V stenah vgraditi dodatne ojačilne profile (napr. vzd. UA profili) na višini cca 0,9 m od tal  za fiksiranje ročajev za oprijem in kot zaščita sten in zas fiksiranje kaset drsnih vrat. </t>
  </si>
  <si>
    <t xml:space="preserve"> Debelina vmesnega prostora (5 ali 7 cm) je odvisna od širine kaset za drsna vratna krila, ki se nevidno odpirajo v steno - po izbranem sistemu napr Orhidea ali podobno.</t>
  </si>
  <si>
    <t>S7 - požarne  stene - instalacijski jaški (šahti), ki se izvedejo na podstrešju in so kot podaljšek instalacijskih sten - jaškov iz kopalnic, v stene-jaške vgrajene instalacijske cevi, ki se potegnejo skozi podstrešje pa nad streho (prezračevalne cevi, odduhi in drugo). Stene skupne debeline cca 25 ali 45  cm izvedene  po sistemu (npr. Knauf W 116 ali podobno),  obojestransko dvoslojne požarno odporne plošče 2x1,25 cm, z zamaknjenimi stiki (REi 60), plošče   vijačene na dvojno ali  četverno pocinkano tipsko podkonstrukcijo (2x (2x) CW, MW 100), vmes toplotna in zvočna negorljiva  obojestranska izolacija 2x5 cm (po obodu šahtov), stiki kitani in bandažirani s požarno odpornim materialom.</t>
  </si>
  <si>
    <t>Stene se izvedejo kot podaljšek šahtov iz kopalnic in skupnih sanitarij, potekajo od betonskih  tal podstrešja pa nad izolacijski sloj, nad streho pa se potegnejo le posamezne cevi in jaški (po načrtih), nad streho  se oblečejo v pločevinast izolacijski plašč, prehod skozi streho s ploč. tesnilno vodotesno prirobnico in dodatno obrobo, zgoraj oddušna pločevinasta kapa   Obračun po m2 sten - šahtov na podstrešju!</t>
  </si>
  <si>
    <t>Stene se postavijo namesto obstoječih obsvetlob in nadsvetlob (te se odstranijo)!</t>
  </si>
  <si>
    <t>(1,0*2+3,60)*2,7*2-0,8*2,0*2=</t>
  </si>
  <si>
    <t>S8 -  stene, ki zapirajo prostor ob hodniku, to je prostor  za umazano perilo (kjer bo jašek za perilo, ki bo speljan vertikalno v pralnico), stene  debeline 10 cm, stene na vogalih potekajo ločno pod določenim radijem, stene  z enojno prirejeno podkonstrukcijo za ločne stene (npr. gosti vert. profili in hor. krivljeni profili CW, MW 50),  s 5   cm stisljivo izolacijo iz mineralne volne (filc SF ali LIF) , z obojestranskimi dvojnimi (2x 1,25 cm-W112 ) navadnimi  mavčnimi ploščami, uporabiti posebne plošče, ki jih je možno kriviti v določenem radiju,  površine bandažirane obojestransko so površine pripravljene za slikarska dela</t>
  </si>
  <si>
    <t>Dobava potrebnega materiala in izvedba notranjih stenskih in podstropnih vogalnih   zapornih oblog (škatlastih mask) , ki se izvedejo v vogalih sten od tal do stropa ali  v vogalih sten in stropov (podstropna linijska obloga) za zakrivanje elektro instalacij (kabelske police) in za zakrivanje cevi (centralno ogrevanje, cevi prezračevanja, delno vodovod in kanalizacijske cevi, ki potekajo v vogalih hodnikov, in cevi v sobah).   Dobavi, postavi in na stene in strope se pritrdi  enojna  podkonstrukcije iz tipskih pocinkanih profilov, ki se jih oblikuje v škatlo (pod 90 stopinjami),  potem se na  podkonstrukcijo  vijačijo enojne mavčne požarno odporne (EI 30)   plošče d= 1,25 cm, stiki mavčnih plošč bandažirani, obloge pripravljene za slikarska dela. Izpostavljeni stenski  vogali ojačani z vgrajenim skritim vogalnim profilom, stiki z ometanimi stenami kitani. Obloge potekajo v trasah elektro in strojnih instalacij , preseki so različni (25/25 do 30-40/25 in podobno), na posameznih mestih se izvedejo revizijska vratca za servisiranje (napr. pri vozliščih)</t>
  </si>
  <si>
    <t xml:space="preserve">Prireditev (rezanje) mavčnih dvoslojnih plošč in prirditev stenske podkonstrukcije z ojačanjem ter dobava in vgraditev slepih kovinskih serijskih vratnih UA profilov v mavčne stene za kasnejše vijačenje kovinskih vratnih podbojev za enokrilna vrata velikosti 2-3,0 m2. UA profili potekajo od tal do stropa (etažne višine cc 2,7 m), nad podbojem vrat ojačilni hor. profil, slepi okvirji v stenah  v stenah d= 15 (12,5 ? cm) ali 25  cm, ob vratnih odprtinah se  mavčne stene prilagoditi. Profili sp. in zg. sistemsko fiksirani na AB plošče. Obračun po komadih </t>
  </si>
  <si>
    <t xml:space="preserve">dod. okvirji v mavčnih stenah d= 15 cm z UA profili </t>
  </si>
  <si>
    <t xml:space="preserve">Dobava in montaža s pritrjevanjem zaključnih tipskih  objemnih C kovinskih profilov (50/150,5 pri vseh prostih zaključkih mavčnih sten d= 15 cm, to je pri odprtem prehodu iz hodnika v prostor za druženje  (zaščita pred poškodbami sten  h= 200 cm, pri prehodih, kjer ni vrat ).  Obračun po m1. </t>
  </si>
  <si>
    <t>Izvedba minimalnih "šlicev" v tankih stropnih ometih za razvod elektro podometmnih kablov do novih stropnih luči in javljalcev požara v vseh sobah (apartmajih). S kotno brusilko se izreže omet , po potegnitvi kablov se šlice izravna z apnenim ometom ali izravnalno maso. Obračun po m1 rezanja min. šlicev v stropnih ometih in izravnave po položitvi kablov. Potek kablov glej v instal. načrtih - elektro instalacije !)</t>
  </si>
  <si>
    <t>24*4=</t>
  </si>
  <si>
    <t>1.f 3f</t>
  </si>
  <si>
    <t>16*4=</t>
  </si>
  <si>
    <t>20*4=</t>
  </si>
  <si>
    <t>Izvedbo finalnih tlakov (kamen - marmete ali  granitogres) glej v posebnem poglavju. Opcija : v kolikor pride do racionalizacije je možno položiti PVC tlake kot na ostalih hodnikih ! - po navodilih investitorja !</t>
  </si>
  <si>
    <t>Dobava potrebnega materiala, naprava premazov z emulzijo na očiščene površine obstoječih estrihov  in vgrajevanje  mikro armiranih   izravnalnih mas  debeline od 2 do 4 mm zaradi izravnave po prej odstranjenih tlakih iz parketa in keramike s hodnikov, skupnih prostorov in sob.  Vse površine se izravnajo zaradi enotnih podlog za polaganje novih parketnih, PVC ali keramičnih  tlakov na istem nivoju, da ne bo nobenih preskokov med tlaki in nobenih pragov, ob stenah se izvedejo minimalne zaokrožnice, da se PVC tlaki neprekinjeno potegnejo po stenah navzgor za cokel.   Izvedba z vsemi pomožnimi deli  in transporti. Obračun po m2 v pritličju (3. in 4. faza- podkleteno, in v nadstropjih vseh faz.</t>
  </si>
  <si>
    <t>Pred demontažo se izklopijo vsi na instalacije prikljopljeni vodi (luči, ventilacije, klima, javljalci požara, zvočniki in drugo)</t>
  </si>
  <si>
    <t>OPOMBA : delovni premični odri za izvedbo del so zajeti v sklopu gradbenih del !</t>
  </si>
  <si>
    <t xml:space="preserve">ZAMENJAVA STROPOV nad JEDILNICAMI </t>
  </si>
  <si>
    <t>(predvidoma se stropi izvedejo samo nad novimi kopalnicami in predprostori pred sobami, zaradi zakrivanja podstropnih instalacij) in novi stropi v halih.</t>
  </si>
  <si>
    <t xml:space="preserve"> dobava in montaža obešenih tehničnih stropov nad halli (hodniki s počivališčem pred jedilnicami v vseh treh etažah osrednjega dela), v vmesnem prostoru se razpeljejo instalacije, v strope vgrajene vgreznjene varčne luči - po elektroinstalacijah, javljalci požara in prezračevelni elementi, stropi se izvedejo na istem nivoju kot so v jedilnicah (gre za podaljšek obst. stropov),  stropi ob stenah zaključeni s profili po izboru , vmes senčna fuga</t>
  </si>
  <si>
    <t>54,5+50,30+32,8=</t>
  </si>
  <si>
    <t>Obračun po m2 odstranitve (demontaže) tehničnih  stropov  in v strop vgrajenimi elementi (luči, ventilacije, klime in drugo !) in nadomestitve z novimi stropovi</t>
  </si>
  <si>
    <t>Izvedba  z direktnim transportom odstranjenega materiala  do tal in z direktnim  nakladanjem na kamion in s transportom na mestno komunalno deponijo ali pa v obrat za reciklažo.</t>
  </si>
  <si>
    <t>Obstoječo horizontalno in   obešalno  podkonstrukcijo se ohrani, predela in dopolni  za potrebe novih stropov!</t>
  </si>
  <si>
    <t xml:space="preserve">Odstranitev (demontaža) notranjih obešenih tehničnih monolitnih   mavčnih  stropov (Knauf nad jedilnicami in delilnimi kuhinjami) in nadomestitev z novimi mavčnimi stropnimi ploščami na isto, dopolnjeno in prirejeno podkonstrukcijo  (strope se odstrani zaradi zamenjave instalacij, razpeljave novih instalacijskih koridorjev  in nove razsvetlave - vgreznjene varčne LED luči - glej el. instal).  Tehnični stropi na enaki višini na isti podkonstrukciji. Izvede se  demontaža stropnih mavčnih mineralnih plošč,  podkonstrukcija se ohrani,  po izvedbi podstropnih instalacij se montirajo nove mavčne stropne plošče. </t>
  </si>
  <si>
    <t>90,20*2+11,90*2+18,90+5,20+44,2=</t>
  </si>
  <si>
    <t xml:space="preserve">dobava in montaža novih stropov iz ravnih  mavčno kartonskih monolitnih  plošč, ki se fiksirajo na obstoječo, delno popravljeno in dopolnjeno sistemsko podkonstrukcijo (poškodovani stropni nosilci se nadomestijo z novimi, obešalna konstrukcija se pregleda, učvrsti in na posameznih mestih ojača), dodajo se novo potrebni profili.    V strope so vgrajena  svetlobna telesa (varčne luči), zvočniki po načrtu elektro instalacij, ventilacije (po strojnem načrtu) in javljalci požara po požarnem načrtu.   </t>
  </si>
  <si>
    <r>
      <rPr>
        <b/>
        <sz val="10"/>
        <rFont val="Arial CE"/>
        <charset val="238"/>
      </rPr>
      <t xml:space="preserve"> PV8 -100/200 cm, PV9 - 220/265 cm (avt.) </t>
    </r>
    <r>
      <rPr>
        <sz val="10"/>
        <rFont val="Arial CE"/>
        <charset val="238"/>
      </rPr>
      <t>vrata se ohranijo obstoječa , po potrebi tekoče vzdrževanje</t>
    </r>
  </si>
  <si>
    <r>
      <rPr>
        <b/>
        <sz val="10"/>
        <color indexed="8"/>
        <rFont val="Arial CE"/>
        <charset val="238"/>
      </rPr>
      <t>PV 6</t>
    </r>
    <r>
      <rPr>
        <sz val="10"/>
        <color indexed="8"/>
        <rFont val="Arial CE"/>
        <family val="2"/>
        <charset val="238"/>
      </rPr>
      <t xml:space="preserve">  90/205 cm PV7 -90/205 cm,,  ( svetle mere 80/200 cm),   v betonski steni 24 cm,  gre za nadomestitev    obstoječih vrat  Vrata za dostop do  požarnih stopnišč 
V obstoječi odprtini   zamenjati podboj s kovinskim in krilo polno -obloženo z ultrapasom. Kljuka (antipanik), okovje vsebuje tudi samozapiralo , tesnila za EI30.
</t>
    </r>
  </si>
  <si>
    <t>Preveriti troje vrat na podstrešju - če ustrezajo požarnim kriterijem (eI  30) se ohranijo !? - po dogovoru ! V količini zajeta nova !?</t>
  </si>
  <si>
    <r>
      <rPr>
        <b/>
        <sz val="10"/>
        <color indexed="8"/>
        <rFont val="Arial CE"/>
        <charset val="238"/>
      </rPr>
      <t>PV2 – 300/210 cm</t>
    </r>
    <r>
      <rPr>
        <sz val="10"/>
        <color indexed="8"/>
        <rFont val="Arial CE"/>
        <family val="2"/>
        <charset val="238"/>
      </rPr>
      <t xml:space="preserve"> - vrata v stopniščni steni  so že izdelana in ostanejo , upoštevati vključitev v sistem požarnega javljanja , Glej elektro projekt 
</t>
    </r>
  </si>
  <si>
    <r>
      <rPr>
        <b/>
        <sz val="10"/>
        <color indexed="8"/>
        <rFont val="Arial CE"/>
        <charset val="238"/>
      </rPr>
      <t>O6  -  okno  117 / 168 cm</t>
    </r>
    <r>
      <rPr>
        <sz val="10"/>
        <color indexed="8"/>
        <rFont val="Arial CE"/>
        <family val="2"/>
        <charset val="238"/>
      </rPr>
      <t xml:space="preserve"> (zid. odp. 121 /172 cm), p= 85 cm, dnevni prostor v PT in N,  1x sestrska soba, enokrilno okno  s kombiniranim   odpiranjem,   dobaviti  in zmontirati enodelne PVC notranje  žaluzije z ročnim upravljanjem</t>
    </r>
  </si>
  <si>
    <t>Balkonska vrata pri izhodu iz centralne kopalnice na nov balkon, nadomestijo prej odstranjeno okno, kjer se je porušil parapet.</t>
  </si>
  <si>
    <r>
      <rPr>
        <b/>
        <sz val="10"/>
        <color indexed="8"/>
        <rFont val="Arial CE"/>
        <charset val="238"/>
      </rPr>
      <t>O8  -  balkonska vrata  85 / 205 + 51 N cm</t>
    </r>
    <r>
      <rPr>
        <sz val="10"/>
        <color indexed="8"/>
        <rFont val="Arial CE"/>
        <family val="2"/>
        <charset val="238"/>
      </rPr>
      <t xml:space="preserve"> (zid. odp. 86 / 260 cm), p= 0 cm, enokrilnokrilna balkonska vrata   za izhod iz izplakovalnice (nečisti prostor) na nov balkon, ves ostali opis kot pri O7 (oziroma splošni opis), le dimenzije druge in nadomestijo se prejšnja vrata</t>
    </r>
  </si>
  <si>
    <r>
      <rPr>
        <b/>
        <sz val="10"/>
        <color indexed="8"/>
        <rFont val="Arial CE"/>
        <charset val="238"/>
      </rPr>
      <t>O9  -  balkonska vrata  97 / 205 + 51 N cm</t>
    </r>
    <r>
      <rPr>
        <sz val="10"/>
        <color indexed="8"/>
        <rFont val="Arial CE"/>
        <family val="2"/>
        <charset val="238"/>
      </rPr>
      <t xml:space="preserve"> (zid. odp. 101 / 260 cm), p= 0 cm, enokrilnokrilna balkonska vrata   za izhod iz izplakovalnice (nečisti prostor ob dilataciji) na nov balkon, ves ostali opis kot pri O7 (oziroma splošni opis), le dimenzije druge  in nadomestijo se prejšnja vrata</t>
    </r>
  </si>
  <si>
    <r>
      <rPr>
        <b/>
        <sz val="10"/>
        <color indexed="8"/>
        <rFont val="Arial CE"/>
        <charset val="238"/>
      </rPr>
      <t>O10  -  fiksno okno  141 / 260  cm</t>
    </r>
    <r>
      <rPr>
        <sz val="10"/>
        <color indexed="8"/>
        <rFont val="Arial CE"/>
        <family val="2"/>
        <charset val="238"/>
      </rPr>
      <t xml:space="preserve"> (zid. odp. 146 / 260 cm), p= 10 cm, fiksno okno ob vhodu (vezni hodnik) nadomesti se prejšnjo okno, brez žaluzij !</t>
    </r>
  </si>
  <si>
    <t>27.</t>
  </si>
  <si>
    <r>
      <rPr>
        <b/>
        <sz val="10"/>
        <color indexed="8"/>
        <rFont val="Arial CE"/>
        <charset val="238"/>
      </rPr>
      <t>O11  -   okno  96 / 168  cm</t>
    </r>
    <r>
      <rPr>
        <sz val="10"/>
        <color indexed="8"/>
        <rFont val="Arial CE"/>
        <family val="2"/>
        <charset val="238"/>
      </rPr>
      <t xml:space="preserve"> (zid. odp. 100 / 172 cm), p= 85 cm, novo  enokrilno okno  s kombiniranim   odpiranjem, (hall) nadomesti se prejšnjo okno, brez žaluzij !</t>
    </r>
  </si>
  <si>
    <r>
      <rPr>
        <b/>
        <sz val="10"/>
        <color indexed="8"/>
        <rFont val="Arial CE"/>
        <charset val="238"/>
      </rPr>
      <t>O12  -   okno  117 / 83  cm</t>
    </r>
    <r>
      <rPr>
        <sz val="10"/>
        <color indexed="8"/>
        <rFont val="Arial CE"/>
        <family val="2"/>
        <charset val="238"/>
      </rPr>
      <t xml:space="preserve"> (zid. odp. 121 / 87 cm), p= 170 cm, novo  enokrilno okno  s kombiniranim   odpiranjem, (hall) nadomesti se prejšnjo okno, brez žaluzij !</t>
    </r>
  </si>
  <si>
    <r>
      <rPr>
        <b/>
        <sz val="10"/>
        <color indexed="8"/>
        <rFont val="Arial CE"/>
        <charset val="238"/>
      </rPr>
      <t>O13  -   okno  102 / 83  cm</t>
    </r>
    <r>
      <rPr>
        <sz val="10"/>
        <color indexed="8"/>
        <rFont val="Arial CE"/>
        <family val="2"/>
        <charset val="238"/>
      </rPr>
      <t xml:space="preserve"> (zid. odp. 106 / 87 cm), p= 170 cm, novo  enokrilno okno  s kombiniranim   odpiranjem, (san.) nadomesti se prejšnjo okno, brez žaluzij !</t>
    </r>
  </si>
  <si>
    <r>
      <rPr>
        <b/>
        <sz val="10"/>
        <color indexed="8"/>
        <rFont val="Arial CE"/>
        <charset val="238"/>
      </rPr>
      <t>O14  -   okno  57 / 58  cm</t>
    </r>
    <r>
      <rPr>
        <sz val="10"/>
        <color indexed="8"/>
        <rFont val="Arial CE"/>
        <family val="2"/>
        <charset val="238"/>
      </rPr>
      <t xml:space="preserve"> (zid. odp. 61 / 62 cm), p= 195 cm, novo  enokrilno okno  s kombiniranim   odpiranjem, (tel. gov.) nadomesti se prejšnjo okno, brez žaluzij !</t>
    </r>
  </si>
  <si>
    <r>
      <rPr>
        <b/>
        <sz val="10"/>
        <color indexed="8"/>
        <rFont val="Arial CE"/>
        <charset val="238"/>
      </rPr>
      <t>O15  -   okno  61 / 253  cm</t>
    </r>
    <r>
      <rPr>
        <sz val="10"/>
        <color indexed="8"/>
        <rFont val="Arial CE"/>
        <family val="2"/>
        <charset val="238"/>
      </rPr>
      <t xml:space="preserve"> (zid. odp. 65 / 260 cm), p= 0 cm, novo po višini dvodelno  okno na glavnem stopnišču (vmesna hor. prečka), spodnje krilo - parapet fiksna zasteklitev (varnostno termopansko steklo), zgornje krilo   s kombiniranim   odpiranjem, nadomesti se prej odstranjena Copilit (neizolacijska) fiksna zasteklitev, brez žaluzij !</t>
    </r>
  </si>
  <si>
    <r>
      <rPr>
        <b/>
        <sz val="10"/>
        <color indexed="8"/>
        <rFont val="Arial CE"/>
        <charset val="238"/>
      </rPr>
      <t>O16  -  okno  196 / 168 cm</t>
    </r>
    <r>
      <rPr>
        <sz val="10"/>
        <color indexed="8"/>
        <rFont val="Arial CE"/>
        <family val="2"/>
        <charset val="238"/>
      </rPr>
      <t xml:space="preserve"> (zid. odp. 200 /172 cm), p= 85 cm, dnevni prostor v 1.  N, dvokrilno simetrično okno, obe krili   s kombiniranim   odpiranjem,   dobaviti  in zmontirati dvodelne PVC notranje  žaluzije z ročnim upravljanjem</t>
    </r>
  </si>
  <si>
    <t>Q</t>
  </si>
  <si>
    <r>
      <rPr>
        <b/>
        <sz val="10"/>
        <color indexed="8"/>
        <rFont val="Arial CE"/>
        <charset val="238"/>
      </rPr>
      <t>O17  -  okno  316 / 140 cm in O18  -  okno  345 / 140 cm</t>
    </r>
    <r>
      <rPr>
        <sz val="10"/>
        <color indexed="8"/>
        <rFont val="Arial CE"/>
        <charset val="238"/>
      </rPr>
      <t>, nova okna se ohranijo (obnovljeni terasni apartmaji)</t>
    </r>
  </si>
  <si>
    <r>
      <rPr>
        <b/>
        <sz val="10"/>
        <color indexed="8"/>
        <rFont val="Arial CE"/>
        <charset val="238"/>
      </rPr>
      <t>O19  -   okno  102 / 140  cm</t>
    </r>
    <r>
      <rPr>
        <sz val="10"/>
        <color indexed="8"/>
        <rFont val="Arial CE"/>
        <family val="2"/>
        <charset val="238"/>
      </rPr>
      <t xml:space="preserve"> (zid. odp. 106 / 144 cm), p= 80 cm, novo  enokrilno okno  s kombiniranim   odpiranjem, (izpl. 2. N) nadomesti se prejšnjo okno, z oknom dobaviti in zmontirati zunanje avt. žaluzije na el. pogon !</t>
    </r>
  </si>
  <si>
    <r>
      <rPr>
        <b/>
        <sz val="10"/>
        <color indexed="8"/>
        <rFont val="Arial CE"/>
        <charset val="238"/>
      </rPr>
      <t>O20  -   okno  117 / 140  cm</t>
    </r>
    <r>
      <rPr>
        <sz val="10"/>
        <color indexed="8"/>
        <rFont val="Arial CE"/>
        <family val="2"/>
        <charset val="238"/>
      </rPr>
      <t xml:space="preserve"> (zid. odp. 121 / 144 cm), p= 80 cm, novo  enokrilno okno  s kombiniranim   odpiranjem, (kopal.-pedik.. 2. N) nadomesti se prejšnjo okno, z oknom dobaviti in zmontirati zunanje avt. žaluzije na el. pogon !</t>
    </r>
  </si>
  <si>
    <r>
      <rPr>
        <b/>
        <sz val="10"/>
        <color indexed="8"/>
        <rFont val="Arial CE"/>
        <charset val="238"/>
      </rPr>
      <t>O21  -  okno  216 / 140 cm</t>
    </r>
    <r>
      <rPr>
        <sz val="10"/>
        <color indexed="8"/>
        <rFont val="Arial CE"/>
        <family val="2"/>
        <charset val="238"/>
      </rPr>
      <t xml:space="preserve"> (zid. odp. 200 /172 cm), p= 80 cm, pedikura v 2.  N, dvokrilno simetrično okno, obe krili   s kombiniranim   odpiranjem,   z oknom dobaviti in zmontirati zunanje avt. žaluzije na el. pogon !</t>
    </r>
  </si>
  <si>
    <r>
      <rPr>
        <b/>
        <sz val="10"/>
        <color indexed="8"/>
        <rFont val="Arial CE"/>
        <charset val="238"/>
      </rPr>
      <t>O22  -   okno  76 / 80  cm</t>
    </r>
    <r>
      <rPr>
        <sz val="10"/>
        <color indexed="8"/>
        <rFont val="Arial CE"/>
        <family val="2"/>
        <charset val="238"/>
      </rPr>
      <t xml:space="preserve"> (zid. odp. 78 / 84 cm), p= 145 cm, novo  enokrilno okno  s kombiniranim   odpiranjem, (strojnica podstr.) nadomesti se prejšnjo okno, brez žaluzij !</t>
    </r>
  </si>
  <si>
    <t>ZAMENJAVA OKEN V KLETNI PRALNICI</t>
  </si>
  <si>
    <t>OPOMBA :  kletni prostori (pralnica) niso predvideni za prenovo, vendar se zaradi energetske sanacije (nova fasada) predlaga da se okna zamenjajo z bolj izolacijskimi. Odstranitev oken zajeta v sklopu rušitvenih del !</t>
  </si>
  <si>
    <t>Okna se zamenjajo zaradi energetske sanacije objekta ! Zajeta tudi odstranitev oken kletne pralnice (4. Faza)</t>
  </si>
  <si>
    <r>
      <rPr>
        <b/>
        <sz val="10"/>
        <color indexed="8"/>
        <rFont val="Arial CE"/>
        <charset val="238"/>
      </rPr>
      <t>O2  drsno  okno 196/235 cm</t>
    </r>
    <r>
      <rPr>
        <sz val="10"/>
        <color indexed="8"/>
        <rFont val="Arial CE"/>
        <family val="2"/>
        <charset val="238"/>
      </rPr>
      <t xml:space="preserve"> (zid. odp. 200/266 cm v PT in 1. N, in 200 / 252 cm v 2. N) v bivalnem prostoru  v novi siporeks  steni ( zid 20 cm + 15 cm izol., podaljšani balkoni)
Okno je  v bistvu  zasteklitev  odprtine  od tal do stropa : polovico površine je fiksne , polovica se drsno odpira  (na notranji  ali zunanji strani okenske niše).
Poudarjamo zahtevo, da  je prehodna odprtina  spodaj  brez dvignjenega vodila izven ravnine okvirja. Vrata so namenjena  dnevnemu prehodu starejših  stanovalcev  tudi z  vozičkom . Zgornji okvir  povišan ali  dodan nov  izolativni profil zaradi žaluzij, spodaj podaljšan profil skozi tlake (V 2. N. so povišani profili drugačne višine kot v PT in 2. N, zaradi nižje etažne višine (samo 1. in 3. faza - 2x po 8 kom oken ! 
</t>
    </r>
  </si>
  <si>
    <r>
      <rPr>
        <b/>
        <sz val="10"/>
        <color indexed="8"/>
        <rFont val="Arial CE"/>
        <charset val="238"/>
      </rPr>
      <t>O23  -  okno  316 / 96 cm</t>
    </r>
    <r>
      <rPr>
        <sz val="10"/>
        <color indexed="8"/>
        <rFont val="Arial CE"/>
        <family val="2"/>
        <charset val="238"/>
      </rPr>
      <t xml:space="preserve"> (zid. odp. 320 /100 cm), p= 186 cm, (shrambe, pralnica - klet), dvokrilno nesimetrično okno, manjše  krilo   s kombiniranim   odpiranjem + komarnik, večje krilo z odpiranje na ventus (kip) po spodnji osi,   dobaviti  in zmontirati dvodelne PVC notranje  žaluzije z ročnim upravljanjem</t>
    </r>
  </si>
  <si>
    <t>x.)</t>
  </si>
  <si>
    <t>28.</t>
  </si>
  <si>
    <t>12,0*0,40*0,15+12,0*0,15*0,50*2=</t>
  </si>
  <si>
    <t>Porušenje  armirano   betonskih  cvetličnih korit, ki so kot ločna ograja ob terasi v 2. N (ograje se poruši in nadomesti s steklenimi - glej posebno poglavje). vsebina korit (rože, zemlja) se odstrani , AB korita se postopno  poruši s pnevmatskim kladivom z izbijanjem betona, armatura se loči od betona (opcija: podpiranje in rezanje korit na kose  z žago za beton), izvede se začasni lovilni oder, ki prerečuje padanje odbitega materiala navzdol.  Obračun v m3  rušenja betona. Odbite kose betona se transportira na deponijo za sprotni odvoz v obrat za reciklažo, armatura se transportira na odpad ali vgradi v nove konstrukcije (napr temelje zunanje ureditve). Delo se vrši na višini (v 2. N)</t>
  </si>
  <si>
    <t>OPOMBA : ko gre za hrupna ropotajoča dela in za dela pri katerih se praši je potrebno uskladiti urnik  dela ( predhodni dogovor z zaposlenimi o vršitvi takih del in uskladitev). Način rušenja določi izvajalec, ki odgovarja da padajoč material ne poškoduje drugih konstrukcij !</t>
  </si>
  <si>
    <t xml:space="preserve">Dobava potrebnega materiala in izvedba klopi na enostavni podkonstrukciji, klop se montira na ločni AB ograjni zid na terasi v 2. N. Na  betonsko steno se vgradijo kovinski nosilci (tipski kotni profili, ki se na enakomernih razmakih vijačijo s pomočjo vložkov na AB stene konzole l= cca 45 cm   za izvedbo klopi.
Nosilci so v razponu cca 1.30 cm  . 
Klop bo lesena , globinsko  prepojeni masivne letve , v razmikih in spojene s kovinskim elementom  /velikost cca 130/50/7 – 8 kom/
</t>
  </si>
  <si>
    <t>MIZARSKA DELA SKUPAJ (Eur):</t>
  </si>
  <si>
    <t>B./ V.  VHODNA VRATA IN ZAST. STENE v ALU   PROFILIH</t>
  </si>
  <si>
    <t>(zamenjava vhodnih vrat v kleti - pralnica in nove steklene stene jedilnic (centralni del)</t>
  </si>
  <si>
    <t>Vse zatesnitve stekel in vstavnih elementov morajo biti izvedene z EPDM tesnili, prav tako vsi priključki na gradbeno konstrukcijo</t>
  </si>
  <si>
    <t xml:space="preserve">    ZAST. STENE z  VRATI  V ALU PROFILIH</t>
  </si>
  <si>
    <t>S6 - požarne pregradne  stene, ki se izvedejo med požarnimi sektorji, to je med trakti, v stene se vgradijo požarna evakuacijska vrata in požarne preklade nad vhodnimi vrati (V1 - v sobe), kjer se nadsvetlobe ukinejo in nadomestijo s polnilom (mavčni izo.pož. sendvič), ter podaljški oziroma zaključki steklenih sten ob krajeh v jedilnicah v PT in 1. N. -  Stene skupne debeline cca 25  cm izvedene  po sistemu (npr. Knauf W 116 ali podobno),  obojestransko dvoslojne požarno odporne plošče 2x1,25 cm, z zamaknjenimi stiki (REi 60), plošče   vijačene na dvojno pocinkano tipsko podkonstrukcijo (2x CW, MW 100), vmes toplotna in zvočna negorljiva  obojestranska izolacija 2x5 cm, stiki kitani in bandažirani s požarno odpornim materialom, površine pripravljene  za slikarska dela.</t>
  </si>
  <si>
    <t>Stene in preklade se izvedejo kot podaljšek obstoječih betonskih sten d= 24 cm + obojestranski omet (po sistemu Iso - Span), dograjene montažne stene potekajo v istih linijah, kot podaljšek, nad vrati se izvedejo preklade v sklopu montažnih sten - ojačilni okvir za kovinski podboj požarnih vrat ! V jedilnici se nove steklene stene zaključi z mavčnimi stenami, ki se priključijo na obst. konstrukcijo (delno v loku) Obračun po m2 požarnih sten in preklad, vrata odbita od kvadratur, zato so okvirji obračunani posebej !</t>
  </si>
  <si>
    <t>jef</t>
  </si>
  <si>
    <t>0,60*2,7*2*2=</t>
  </si>
  <si>
    <r>
      <rPr>
        <b/>
        <sz val="10"/>
        <color indexed="8"/>
        <rFont val="Arial CE"/>
        <charset val="238"/>
      </rPr>
      <t>SS2   379/240-p=10 cm</t>
    </r>
    <r>
      <rPr>
        <sz val="10"/>
        <color indexed="8"/>
        <rFont val="Arial CE"/>
        <family val="2"/>
        <charset val="238"/>
      </rPr>
      <t xml:space="preserve">: steklena stena z vrati  v družabnem prostoru 2.nad. -1kom 
</t>
    </r>
    <r>
      <rPr>
        <b/>
        <sz val="10"/>
        <color indexed="8"/>
        <rFont val="Arial CE"/>
        <charset val="238"/>
      </rPr>
      <t>SS3   707/240-p=10 cm</t>
    </r>
    <r>
      <rPr>
        <sz val="10"/>
        <color indexed="8"/>
        <rFont val="Arial CE"/>
        <family val="2"/>
        <charset val="238"/>
      </rPr>
      <t xml:space="preserve"> :steklena stena v 2.nadstropju nad jedilnico – 1 kom 
Stene se ohranijo, ker so bile že  pred kratkim zamenjane (novo termoizolacijsko !). </t>
    </r>
  </si>
  <si>
    <t>Sončna zaščita oziroma za zatemnitev kot pri obstoječih stenah - napr. Lamelne zavese - kar je stvar notranje opreme !</t>
  </si>
  <si>
    <t xml:space="preserve">Konstrukcija  Alu  in barvana s pečeno barvo oziroma prašno barvano v izbranem odtenku (siva barva). Nosilni profili  (glej detajl priložen shemam )  cca  50/85+70 (50/150)  zastekljen s trislojnim steklom . Zvočna izolacija 47 dB, toplotna pa 0.90 W/m2K  . Vertikalna konstrukcija   bo fiksirana v tla in v strop   po obodu loka , zasteklitev kot tangenta na lok.  Izvedba po priloženi shemi  : tloris, izgled , odpiranje ….
Delitev je sprojektirana tako, da ohranimo  obstoječe pozicije grelnih teles ob oknu.  
</t>
  </si>
  <si>
    <t xml:space="preserve"> Vrata opremljena s kompletnim okovjem- 2xtroje nasadil, ključavnica cilindrična- na  kljuki in ščit poliran RF, samozapiralo je skrito v pantih. Spodaj brez pripire, prafil v ravnimni tlakov za izhod z vozički na teraso.  Vse mere preveriti!</t>
  </si>
  <si>
    <t>SS2  1100 /235 cm - enako kot SS1 le drugačna višina</t>
  </si>
  <si>
    <t>Posnemanje mer na mestu po izvršenih gradbenih (rušitvenih) delih, izdelava v delavnici, dobava s transportom do mesta vgraditve  in montaža s fiksiranjem in tesnenje  zasteklenih ločnih sten jedilnice v PT in 1. N. , gre za zamenjavo obstoječih, dotrajanih slabo izolacijskih steklenih sten. Nove stene sledijo ločni obliki prej odstranjenih sten pod določenim radijem. Nove stene    sestavljene iz fiksnih polj, ob krajeh je po eno okno za prezračevanje in z 2x dvo  krilnimi  zasteklenimi izolacijskimi balkonskimi  vrati za izhod na teraso.  Okvir sten, fiksnih obsvetlob    in vratnih kril v  ojačanih več komornih   alu prašno barvanih profilih ( sivi  RAL približek PVC oknom), vse ojačano z vmesnimi Fe profili, ki se oblečejo v alu pločevino (glej detajl),  vse s prekinjenim toplotnim mostom, okvirji  protivlomno  sidrani v stene, ob stenah tesnjeno s poliuretansko penoi,   v okvirje vstavljene zasteklitve  s troslojnim termoizolacijskim lepljenim varnostnim čistim steklom, vmes plinsko polnenje z argonom (napr. 4+10+4+10+4 mm, K=0,7 , vrata celotna U=0,9 W/m2K),  vse karakteristike stekla po predlogu izvajalca s predhodno potrditvijo arhitekta za nizko energetski objekt.</t>
  </si>
  <si>
    <t xml:space="preserve"> Okvirji in okenska krila tesnjena z dvojnim neprekinjenim tesnilom, ki morajo zadržati, vodo, prah in prepih. Okvirji sidrani in tesnjeni v stene in strop, spodaj podaljšan okvir za sidranje v betonsko ploščo, preko tlakov, zgoraj podaljšan slepi okvir za sidranje mimo obešenega stropa  v betonsko ploščo.</t>
  </si>
  <si>
    <t>(zamenjava kletnih vrat - pralnica !</t>
  </si>
  <si>
    <t>odstranitev kompletnih zasteklenih (panoramskih) segmentnih več  krilnih sten, odstranijo se ločne fasadne steklene stene jedilnice v PT in 1. N., odstranijo (demontirajo) se nekatere notranje steklene stene (avla - stene se nadomestijo s požarnimi !). Obračun po m2 demontaža steklenih sten vključno z vrati</t>
  </si>
  <si>
    <t>15,0*2,5*2+5,0*2,5*3+1,8*2,6=</t>
  </si>
  <si>
    <r>
      <rPr>
        <b/>
        <sz val="10"/>
        <rFont val="Arial CE"/>
        <charset val="238"/>
      </rPr>
      <t>V3 – 100/220 cm.</t>
    </r>
    <r>
      <rPr>
        <sz val="10"/>
        <rFont val="Arial CE"/>
        <charset val="238"/>
      </rPr>
      <t xml:space="preserve"> (sv. mer. 90/215 cm)</t>
    </r>
    <r>
      <rPr>
        <b/>
        <sz val="10"/>
        <rFont val="Arial CE"/>
        <charset val="238"/>
      </rPr>
      <t xml:space="preserve"> </t>
    </r>
    <r>
      <rPr>
        <sz val="10"/>
        <rFont val="Arial CE"/>
        <charset val="238"/>
      </rPr>
      <t xml:space="preserve">v suho montažni steni  15  cm (12,5?!): vrata za vstop v  privatne kopalnice ob sobah in druge pomožne prostore.  Kovinski barvani tipski podboji, svetla odprtina  90 cm , krilo spodaj prirezano zaradi zračenja 1 cm  .Krilo zaščiteno pred vpijanjem vlage, pralno   z obeh strani,  ključavnica na  metuljček (prosto, zasedeno, brez cilindrične ključavnice ), možno tudi odpiranje z zunanje strani (na poseben ključ v nujnem  primeru-intervencija),  krilo obloženo z ultrapasom, robovi z ABS  trakom.
</t>
    </r>
  </si>
  <si>
    <t>Zasteklitev bo  pretežno fiksna , razen vrat za izhod na teraso  in oken za prezračevanje  (krajna polja - glej sheme ). Vertikalne   steklene površine   bodo  z notranje strani opremljene z močno   horizontalno prečko , da bo služila kot varovalna ograja  Namenjena  je  boljšemu  občutku  stanovalcev  pri  dostopu do okna in v 1.nadstropju  tudi za varnost, tudi  kot zaščita stekla in kot ročaj za oprijem.</t>
  </si>
  <si>
    <r>
      <rPr>
        <b/>
        <sz val="10"/>
        <color indexed="8"/>
        <rFont val="Arial CE"/>
        <charset val="238"/>
      </rPr>
      <t xml:space="preserve">NSS2 - stena z vrati   1.80/2.58   </t>
    </r>
    <r>
      <rPr>
        <sz val="10"/>
        <color indexed="8"/>
        <rFont val="Arial CE"/>
        <family val="2"/>
        <charset val="238"/>
      </rPr>
      <t xml:space="preserve"> Gre za nadomestitev    obstoječe zasteklene stene za vstop iz hodnika v  prostor za počitek 2. N. Vse kot NSS1 , le stena sestavljena iz fiksne obsvetlobe  in enokrilnih vrat s krilnim odpiranjem (90/250 cm)</t>
    </r>
  </si>
  <si>
    <t>Izdelava, dobava in montaža notranjih okenskih polic  iz umetnega obdelanega kamna,  db. 3 cm, širine cca 20 do 25 cm, z zaobljenim zunanjim robom  (po vzoru obstoječih polic).  Obračun po m1  vgrajenih polic. Police lepljene  na zidane izravnane parapete, stiki z okenskimi okvirji dodatno kitani</t>
  </si>
  <si>
    <t>Izdelava, dobava in montaža zunanjih okenskih polic  iz umetnega obdelanega kamna (npr teraco),  db. 5 cm-kot obst,, širine cca 15-20 cm, z zaobljenim zunanjim robom, spodaj z vrezanim odkapom, police v min. padcu proti zunanjemu robu  (po vzoru obstoječih polic).  Obračun po m1  vgrajenih polic. Police lepljene  na zidane izravnane parapete, stiki z okenskimi okvirji dodatno kitani</t>
  </si>
  <si>
    <t>3,20*4+1,0*4+1,0*4+0,5+1,1*2+2,2=</t>
  </si>
  <si>
    <t>1,0+1,20+3,2*4+2,0+1,20=</t>
  </si>
  <si>
    <t>3,20*4=</t>
  </si>
  <si>
    <t>1,0+1,25+3,20*8+2,45+2,05+1,2+1,0+1,2+2,0=</t>
  </si>
  <si>
    <t>Izdelava, dobava in montaža eno ali dvo  krilnih polnih      varnostnih protivlomnih izolacijskih vrat pri kletnih vhodih (4. f), okvir vgrajen v fasadne izolirane zidove. Podboj vrat   in okvirr vratnega krila v  ojačanih več komornih   alu prašno barvanih profilih ( sivi  RAL), vse s prekinjenim toplotnim mostom, okvirji  protivlomno  sidrani v stene, ob stenah tesnjeno s poliuretansko pena ali po RAL metodi, krilo oblečeno v pločevino, sivo, vmes izolacijski sloj (napr poliuretan), v pločevini hor. kanelure na enakomernih distancah, Okvirji vrat tesnjen z dvojnim neprekinjenim tesnilom, ki morajo zadržati, vodo, prah in prepih.</t>
  </si>
  <si>
    <t xml:space="preserve">Izbor vrat potrdi investitor! </t>
  </si>
  <si>
    <r>
      <rPr>
        <b/>
        <sz val="10"/>
        <rFont val="Arial CE"/>
        <charset val="238"/>
      </rPr>
      <t xml:space="preserve">FV2 : vrata sv. mer  110/ 205 + N </t>
    </r>
    <r>
      <rPr>
        <sz val="10"/>
        <rFont val="Arial CE"/>
        <charset val="238"/>
      </rPr>
      <t>(nadsvetloba cca 90/90 cm, zid. m. 115 / 304 cm), vhodna vrata</t>
    </r>
    <r>
      <rPr>
        <b/>
        <sz val="10"/>
        <rFont val="Arial CE"/>
        <charset val="238"/>
      </rPr>
      <t xml:space="preserve"> </t>
    </r>
    <r>
      <rPr>
        <sz val="10"/>
        <rFont val="Arial CE"/>
        <charset val="238"/>
      </rPr>
      <t xml:space="preserve">pri kletnem vhodu z okencem in nadsvetlobo.  
Obstoječa vrata zamenjamo z novimi : kovinski podboj,  v obstoječi debelini stene s toplotno fasadno oblogo , krilo polno  izdelano s pločevino (Alu barvana ) in s povdarjenimi horizontalnimi fugami, nad vrati fiksna nadsvetloba, v vratnem krilu kvadratno okence (40/40 cm), oba  zasteklena s troslojnim termopanskim čistim steklom v alu okvirju. Krilo opremljeno s cilindrično varnostno ključavnico  in samozapiralom.  </t>
    </r>
  </si>
  <si>
    <r>
      <rPr>
        <b/>
        <sz val="10"/>
        <rFont val="Arial CE"/>
        <charset val="238"/>
      </rPr>
      <t xml:space="preserve">FV3 : vrata sv. mer  200 / 205 + N </t>
    </r>
    <r>
      <rPr>
        <sz val="10"/>
        <rFont val="Arial CE"/>
        <charset val="238"/>
      </rPr>
      <t>(nadsvetloba cca 2x90/90 cm, zid. m. 205 / 304 cm), vhodna dvokrilna vrata</t>
    </r>
    <r>
      <rPr>
        <b/>
        <sz val="10"/>
        <rFont val="Arial CE"/>
        <charset val="238"/>
      </rPr>
      <t xml:space="preserve"> </t>
    </r>
    <r>
      <rPr>
        <sz val="10"/>
        <rFont val="Arial CE"/>
        <charset val="238"/>
      </rPr>
      <t xml:space="preserve">pri kletnem vhodu v pralnico,  z okencem in nadsvetlobo, vrata za sprejem in ekspedit (močnejši panti in okovje).  
Obstoječa vrata zamenjamo z novimi : kovinski podboj,  v obstoječi debelini stene s toplotno fasadno oblogo , obe  krili polni,   izdelano s pločevino (Alu barvana ) in s povdarjenimi horizontalnimi fugami, nad obemi vrati fiksna nadsvetloba, v vsakem vratnem krilu kvadratno okence (40/40 cm), vse  zasteklitve s troslojnim termopanskim čistim steklom v alu okvirju. Krilo opremljeno s cilindrično varnostno ključavnico.  </t>
    </r>
  </si>
  <si>
    <t>Nad krilom s stalnim odpiranjem samozapiralo, drugo krilo z občasnim odpiranjem opremljeno z zatiči za fiksiranje, spodaj na obeh nogica za fiksiranje ko so vrata odprta na stežaj, zaradi transporta z vozički</t>
  </si>
  <si>
    <t>STREŠNA OKNA</t>
  </si>
  <si>
    <t>Dobava in montaža tipiziranih požarnih   strešnih oken, ki se vgradijo na  strešine, med letve in  špirovce  strehe, vgraditev nad strešice stopnišč in služijo  za osvetlevanje  in za odvod dima v slučaju požara.  Dobaviti okna kompletno z vso opremo, okovjem, tesnili in obrobami. Okvirji izdelani iz aluminija,  večkomorni profili s prekinjenim toplotnim mostom.  Zasteklitev s troslojnim termoizolacijskim energijsko varčnim kaljenim lepljenim steklom d= 30 mm, Ug=0,9 W/m2K, tesnenje dvojno z neprekinjenimi tesnili. Nad oknom se izvede dvignjena protisnežna obroba - po sistemu Velux. Tip okna po izboru projektanta..</t>
  </si>
  <si>
    <t>Okna opremljena s tipalom za samodejno odpiranje v slučaju požara , vezano na požarno centralo, odpiranje tudi ročno za 180 stopinj, za občasno odpiranje za izhod na streho zaradi servisiranja.</t>
  </si>
  <si>
    <r>
      <rPr>
        <b/>
        <sz val="10"/>
        <color indexed="8"/>
        <rFont val="Arial CE"/>
        <charset val="238"/>
      </rPr>
      <t xml:space="preserve">PO 1  novo  strešno okno  80/80  cm </t>
    </r>
    <r>
      <rPr>
        <sz val="10"/>
        <color indexed="8"/>
        <rFont val="Arial CE"/>
        <family val="2"/>
        <charset val="238"/>
      </rPr>
      <t xml:space="preserve">v strešini   na zadnjem podestu  - 2 kom  
Na  zadnjem podestu , kjer je strešina še dosegljiva z roko  vgradimo  v obstoječo  streho novo okno  80/80  (ali  podobno površino– glede na raster škarnikov ) .
To bo odprtina za naravni odvod dima  v skladu s smernico SZPV 405-2 
</t>
    </r>
  </si>
  <si>
    <r>
      <rPr>
        <b/>
        <sz val="10"/>
        <color indexed="8"/>
        <rFont val="Arial CE"/>
        <charset val="238"/>
      </rPr>
      <t>PO 2  novo dimno okno  min svetle površine 1  m2  (70/150 cm)</t>
    </r>
    <r>
      <rPr>
        <sz val="10"/>
        <color indexed="8"/>
        <rFont val="Arial CE"/>
        <family val="2"/>
        <charset val="238"/>
      </rPr>
      <t xml:space="preserve"> v  glavnem stopnišču 1 kom  vgrajeno v obstoječo streho, dostopno na zadnjem podestu v stopnišču .. 
Kupola za odvod dima in toplote mora biti   regulirana in kabelsko povezana s požarno omarico v pritličju  .  
</t>
    </r>
  </si>
  <si>
    <t>č kuh</t>
  </si>
  <si>
    <t>3,5*1,6*2*2=</t>
  </si>
  <si>
    <t>V obstoječem objektu, ki se prenavlja (DSO-depandanse) je predvidena izvedba  večjega števila novih  manjših kopalnic (ob vsaki sobi), kopalnice večinoma tlorisne kvadrature od 3,5 do 4 m2, kopalnic je več tipov glede na razporeditev opreme in glede na razvod instalacij.  Predlaga se da se najprej izvede ena ali dve vzorčni kopalnici, kjer se vse uskladi in detajlira, potem pa se v dogovorjeni izvedbi izvajajo vse ostale kopalnice, vse za dolgotrano funkcioniranje in brez puščanja. Vodotesna izvedba tlakov, predvsem iztokov iz tušev in stikov med tlaki in stenami (zaokrožnica + HI trak + kitano !!</t>
  </si>
  <si>
    <t xml:space="preserve"> Izdelana obloga mora biti ravna, gladka in vertikalna brez madežev, razpok ali drugih poškodb ter barvno enakomerna.</t>
  </si>
  <si>
    <t xml:space="preserve">Dobava materiala in oblaganje sten  v novih čajnih  kuhinjah (postori za druženje) za kuhinjskimi nizi in lokalno oblaganje sten  ob posameznih umivalnikih (sestrske sobe, fizioterapija, pedikura),  s keramičnimi ploščicami 1.kvalitete. Ploščice (kot napr. dim 10/10 cm) s prvovrstnim vodotesnim lepilom lepiti na ometane stene, do višine cca 1,4-1,60 m. </t>
  </si>
  <si>
    <t>OPOMBA : upoštevati in uskladiti je potrebno vgradnjo tipske podloge za prhe v kopalnicah, kjer se tlake izvede v naklonih proti v tla poglobljenim kadem, to je v  v padcih proti sredinskemu iztoku (talnemu sifonu) !</t>
  </si>
  <si>
    <t>Fuge   2 - 3 mm  fugirati s prvovrstno vodonepropustno   odporno  epoksidno fugirno maso (Mapei ultracolor, kerapoxy, oziroma po sistemu (napr Buchtal, Marazzi ali podobna kvaliteti), morajo sekati pod kotom 90 stopinj.  V stiku stenske in talne keramike izvesti tipske zaokrožnice. Vsi izpostavljeni vogali imajo vgrajene tipske zaščitne PVC vogalnike - glej posebno postavko.</t>
  </si>
  <si>
    <t>Vrsta, format in barva po izboru projektanta oziroma željah investitorja (npr. po vzoru že prenovljenih sanitarij), izbor glede na predstavljene vzorce.</t>
  </si>
  <si>
    <t>44,30+53,0+90,20+50,30+18,90+5,20+44,20+32,8=</t>
  </si>
  <si>
    <t>38+91=</t>
  </si>
  <si>
    <t>OPREMA ZA GAŠENJE</t>
  </si>
  <si>
    <t>m</t>
  </si>
  <si>
    <t>kos</t>
  </si>
  <si>
    <t>Opomba : gradbena dela ( preboji, utori ... ) niso upoštevana.</t>
  </si>
  <si>
    <t>(z dobavo in montažo ter tesnilnim in motažnim materialom)</t>
  </si>
  <si>
    <t>5.5.1.3.1</t>
  </si>
  <si>
    <t>CENTRALNO OGREVANJE_TRAKT L1</t>
  </si>
  <si>
    <t>Poz.</t>
  </si>
  <si>
    <t>Popis opreme, materiala in del</t>
  </si>
  <si>
    <t>Enota</t>
  </si>
  <si>
    <t>št</t>
  </si>
  <si>
    <t>Cena/enota</t>
  </si>
  <si>
    <t>Cena skupaj</t>
  </si>
  <si>
    <t>€</t>
  </si>
  <si>
    <t>radiatorsko ogrevanje</t>
  </si>
  <si>
    <t>Panelni kompaktni ventilski radiator iz jeklene pločevine za dvocevni sistem, belo lakiran, s spodnjimi stranskimi priključki, z vgrajenim termostatskim ventilom, odzračevalnim ventilom 1/2" in spodnjim ravnim ali kotnim priključkom 1/2", s pripadajočimi konzolami oziroma stojkami, priključki, z vsem pritrdilnim materialom in montažno šablono;</t>
  </si>
  <si>
    <t>ustreza npr.: KORADO tip VK</t>
  </si>
  <si>
    <t>11 VK / 600 - 500</t>
  </si>
  <si>
    <t>kpl</t>
  </si>
  <si>
    <t>22 VK / 500 - 700</t>
  </si>
  <si>
    <t>22 VK / 600 - 500</t>
  </si>
  <si>
    <t>22 VK / 600 - 700</t>
  </si>
  <si>
    <t>22 VK / 600 - 800</t>
  </si>
  <si>
    <t>22 VK / 600 - 1100</t>
  </si>
  <si>
    <t>22 VK / 600 - 1200</t>
  </si>
  <si>
    <t>22 VK / 600 - 1800</t>
  </si>
  <si>
    <t>22 VK / 900 - 500</t>
  </si>
  <si>
    <t>Cevni kopalniški radiator za dvocevni sistem, belo lakiran,  z odzračevalnim ventilom, pripadajočimi konzolami oziroma stojkami, priključki, z vsem pritrdilnim materialom;</t>
  </si>
  <si>
    <t>ustreza npr.: RADEL tip MONCER</t>
  </si>
  <si>
    <t>2K-4/1590 - 500</t>
  </si>
  <si>
    <t>Termostatski ventil, kotni ali ravni, z vsem tesnilnim in pritrdilnim materialom.</t>
  </si>
  <si>
    <t>ustreza npr.: DANFOSS tip RA-N DN15</t>
  </si>
  <si>
    <t>Zapiralo, kotno ali ravno, z vsem tesnilnim in pritrdilnim materialom.</t>
  </si>
  <si>
    <t>ustreza npr.: DANFOSS DN15</t>
  </si>
  <si>
    <t>DN15</t>
  </si>
  <si>
    <t>Termostatska glava s priključkom M30x1,5, za radiatorje z vgrajenim termostatskim ventilom, z vsem tesnilnim in pritrdilnim materialom.</t>
  </si>
  <si>
    <t>ustreza npr.: DANFOSS tip RAE-K 5134</t>
  </si>
  <si>
    <t>Termostatska glava s priključkom za Danfoss RA ventile in radiatorje z vgrajenim termostatskim ventilom, z vsem tesnilnim in pritrdilnim materialom.</t>
  </si>
  <si>
    <t>ustreza npr.: DANFOSS tip RAE 5154</t>
  </si>
  <si>
    <r>
      <rPr>
        <sz val="10"/>
        <rFont val="Symbol"/>
        <family val="1"/>
        <charset val="2"/>
      </rPr>
      <t>Ć</t>
    </r>
    <r>
      <rPr>
        <sz val="10"/>
        <rFont val="Arial CE"/>
        <family val="2"/>
        <charset val="238"/>
      </rPr>
      <t>18x2</t>
    </r>
  </si>
  <si>
    <r>
      <rPr>
        <sz val="10"/>
        <rFont val="Symbol"/>
        <family val="1"/>
        <charset val="2"/>
      </rPr>
      <t>Ć</t>
    </r>
    <r>
      <rPr>
        <sz val="10"/>
        <rFont val="Arial CE"/>
        <family val="2"/>
        <charset val="238"/>
      </rPr>
      <t>25x2,5</t>
    </r>
  </si>
  <si>
    <r>
      <rPr>
        <sz val="10"/>
        <rFont val="Symbol"/>
        <family val="1"/>
        <charset val="2"/>
      </rPr>
      <t>Ć</t>
    </r>
    <r>
      <rPr>
        <sz val="10"/>
        <rFont val="Arial CE"/>
        <family val="2"/>
        <charset val="238"/>
      </rPr>
      <t>32x3</t>
    </r>
  </si>
  <si>
    <r>
      <rPr>
        <sz val="10"/>
        <rFont val="Symbol"/>
        <family val="1"/>
        <charset val="2"/>
      </rPr>
      <t>Ć</t>
    </r>
    <r>
      <rPr>
        <sz val="10"/>
        <rFont val="Arial CE"/>
        <family val="2"/>
        <charset val="238"/>
      </rPr>
      <t>40x4</t>
    </r>
  </si>
  <si>
    <r>
      <rPr>
        <sz val="10"/>
        <rFont val="Symbol"/>
        <family val="1"/>
        <charset val="2"/>
      </rPr>
      <t>Ć</t>
    </r>
    <r>
      <rPr>
        <sz val="10"/>
        <rFont val="Arial CE"/>
        <family val="2"/>
        <charset val="238"/>
      </rPr>
      <t>50x4,5</t>
    </r>
  </si>
  <si>
    <r>
      <rPr>
        <sz val="10"/>
        <rFont val="Symbol"/>
        <family val="1"/>
        <charset val="2"/>
      </rPr>
      <t>Ć</t>
    </r>
    <r>
      <rPr>
        <sz val="10"/>
        <rFont val="Arial CE"/>
        <family val="2"/>
        <charset val="238"/>
      </rPr>
      <t>60x6</t>
    </r>
  </si>
  <si>
    <r>
      <rPr>
        <sz val="10"/>
        <rFont val="Symbol"/>
        <family val="1"/>
        <charset val="2"/>
      </rPr>
      <t>Ć</t>
    </r>
    <r>
      <rPr>
        <sz val="10"/>
        <rFont val="Arial CE"/>
        <family val="2"/>
        <charset val="238"/>
      </rPr>
      <t>75x7,5</t>
    </r>
  </si>
  <si>
    <t>Toplotna izolacija  razvoda ogrevne vode,  s cevno izolacijo iz samougasljivega kavčuka, z zaprto celično strukturo, debeline skladno s standardom SIST EN ISO 12241 za dimenzije cevi.</t>
  </si>
  <si>
    <t>DN20</t>
  </si>
  <si>
    <t>DN25</t>
  </si>
  <si>
    <t>DN32</t>
  </si>
  <si>
    <t>DN40</t>
  </si>
  <si>
    <t>DN50</t>
  </si>
  <si>
    <t>DN65</t>
  </si>
  <si>
    <t>Izolacija cevi v kineti s tervolom debeline s = 8 cm in oplaščeno z Al pločevino, komplet z veznim in pritrdilnim  materialom.</t>
  </si>
  <si>
    <r>
      <t>m</t>
    </r>
    <r>
      <rPr>
        <vertAlign val="superscript"/>
        <sz val="10"/>
        <color indexed="8"/>
        <rFont val="Arial CE"/>
        <family val="2"/>
        <charset val="238"/>
      </rPr>
      <t>2</t>
    </r>
  </si>
  <si>
    <t>Kroglična navojna pipa za vodo 90°C, PN10, s teflonskim tesnenjem z navojnimi priključki in tesnili.</t>
  </si>
  <si>
    <t>ustreza npr.: Herz</t>
  </si>
  <si>
    <t>Avtomatski balansirni in zaporni ventil za vzdrževanje konstantnega diferenčnega tlaka, s pritrdilnim in tesnilnim materialom.</t>
  </si>
  <si>
    <t>Tlačno razbremenjeni regulator 5-25 kPa, brez pomožne energije, za vgradnjo v povratni vod, z možnostjo zapiranja pretoka, praznjenja in polnjenja.</t>
  </si>
  <si>
    <t>Zaporni ventil za vgradnjo v dovodni vod, z navonim priključkom za priključitev impulzne cevi regulatorja, z možnostjo zapiranja in merjenja pretoka (priključitev merilnih nastavkov le kadar v sistemu ni vode), skupaj s praznilno pipo, impulzno cevjo dolžine 1,5 m in zapornim gumbom. Material je medenina.</t>
  </si>
  <si>
    <t>ustreza npr.: DANFOSS ali enakovredno</t>
  </si>
  <si>
    <t>ASV-PV 32+ASV-M 32; kvs=6,3 DN32</t>
  </si>
  <si>
    <t>ASV-PV 40+ASV-M 40; kvs=10,0 DN40</t>
  </si>
  <si>
    <t>Lovilec nesnage oz. mulja z navojnim priključkom za vodo  90°C PN 10, s fino mrežo, tesnili in vijaki.</t>
  </si>
  <si>
    <t>Avtomatični odzračevalni lonček z zapornim ventilom DN 10, z vsem pritrdilnim in tesnilnim materialom.</t>
  </si>
  <si>
    <t>Regulacija sistema centralnega radiatorskega ogrevanja.</t>
  </si>
  <si>
    <t>Pripravljalna in zaključna dela, zarisovanje tras, izmere, tlačni preizkus, nastavitev in preizkus delovanja naprav.</t>
  </si>
  <si>
    <t>Transportni in ostali splošni stroški.</t>
  </si>
  <si>
    <t>ocena</t>
  </si>
  <si>
    <t>OGREVANJE SKUPAJ E_TRAKT L1:</t>
  </si>
  <si>
    <t>5.5.1.3.2</t>
  </si>
  <si>
    <t>CENTRALNO OGREVANJE_TRAKT L2</t>
  </si>
  <si>
    <t>ustreza npr.: KORADO tip VK ali enakovredno</t>
  </si>
  <si>
    <t>22 VK / 600 - 1000</t>
  </si>
  <si>
    <t>33 VK / 300 - 800</t>
  </si>
  <si>
    <t>ustreza npr.: RADEL tip MONCER ali enakovredno</t>
  </si>
  <si>
    <t>ustreza npr.: DANFOSS tip RA-N DN15 ali enakovredno</t>
  </si>
  <si>
    <t>ustreza npr.: DANFOSS DN15 ali enakovredno</t>
  </si>
  <si>
    <t>ustreza npr.: DANFOSS tip RAE-K 5134 ali enakovredno</t>
  </si>
  <si>
    <t>ustreza npr.: DANFOSS tip RAE 5154 ali enakovredno</t>
  </si>
  <si>
    <t>ustreza npr.: Herz ali enakovredno</t>
  </si>
  <si>
    <t>OGREVANJE SKUPAJ TRAKT L2:</t>
  </si>
  <si>
    <t>5.5.1.3.3</t>
  </si>
  <si>
    <t>CENTRALNO OGREVANJE_TRAKT D1</t>
  </si>
  <si>
    <t>22 VK / 600 - 900</t>
  </si>
  <si>
    <t>22 VK / 900 - 600</t>
  </si>
  <si>
    <t>22 VK / 900 - 900</t>
  </si>
  <si>
    <t>ASV-PV 50+ASV-M 50; kvs=20,0 DN50</t>
  </si>
  <si>
    <t>OGREVANJE SKUPAJ _TRAKT D1:</t>
  </si>
  <si>
    <t>5.5.1.3.4</t>
  </si>
  <si>
    <t>CENTRALNO OGREVANJE_TRAKT D2</t>
  </si>
  <si>
    <t>22 VK / 900 - 700</t>
  </si>
  <si>
    <t>22 VK / 900 - 800</t>
  </si>
  <si>
    <t>OGREVANJE SKUPAJ  _TRAKT D2:</t>
  </si>
  <si>
    <t>(z dobavo in montažo ter tesnilnim in montažnim materialom)</t>
  </si>
  <si>
    <t>5.5.1.3.12 HLAJENJE_TRAKT D2</t>
  </si>
  <si>
    <t>hlajenje</t>
  </si>
  <si>
    <t>SOBE:</t>
  </si>
  <si>
    <t>Demontaža klimatske naprave kompletno z eno zunanjo in eno notranjo split enoto, obstoječo plinsko povezavo med notranjo in zunanjo enoto, električno povezavo, odtok kondenza iz zunanje in notranje enote, ter nosilcem zunanje enote za:</t>
  </si>
  <si>
    <t>Mitsubishi Heavy I. FDEN 50 VF (notranja stropna enota) + SRC 50 ZMX-S (zunanja enota)</t>
  </si>
  <si>
    <t>komplet</t>
  </si>
  <si>
    <t>MONTAŽA KLIMATSKE NAPRAVE</t>
  </si>
  <si>
    <t>montaža stenske enote_x000D_
-postavitev montažne plošče_x000D_
-priklop na CU izolirane cevi_x000D_
(brez izoliranih cevi: zajeto v posebni postavki za Cu cevi)_x000D_
-enkrat preboj skozi lahko steno (s= do40cm) in sicer vrtanje izvrtine fi50mm_x000D_
-dobava in povezava z električnim kablom ustreznega preseka med notranjo in zunanjo enoto do dolžine 5m_x000D_
-priklop električnega dovodnega kabla na zunanjo enoto (električni kabel do enote dobavi in pripelje elektrikar)_x000D_
-stenska konzola_x000D_
-priklop na cev za odvod kondenzata 2× (notranja in zunanja enota)_x000D_
-vakumiranje sistema_x000D_
-polnjenje sistema z medijem do 0,5kg_x000D_
-zagon s preizkusnim delovanjem_x000D_
-pripravljalna, zarisovalna in zaključna dela_x000D_
-transportni stroški_x000D_
-navodila v slovenskem jeziku</t>
  </si>
  <si>
    <t>Opomba: Cena vsebuje montažo zunanje enote do višine 4m. Uporaba avtodvigala ni zajeta v ceni._x000D_
Opomba: Vsa dodatna dela oz. dodatni elementi se obračunajo po izvedbi!</t>
  </si>
  <si>
    <t>Tubolit DuoSplit 6,35 - 9,52 mm (1/4 - 3/8")</t>
  </si>
  <si>
    <t>Tubolit DuoSplit 6,35 - 12,7 mm (1/4 - 1/2")</t>
  </si>
  <si>
    <t>KLIMATSKA SPLIT NAPRAVA ZA SERVER PROSTOR</t>
  </si>
  <si>
    <t xml:space="preserve">notranja enota 
Qhl=2kW
Pel=2,5kW/220V/50Hz
Dim.: (VxŠxG):320x1050x228
m=13kg
</t>
  </si>
  <si>
    <t>zunanja enota 
Qhl=2,0kW
Pel=2kW/50Hz
vel.:(VxŠxG) 640x850x290mm</t>
  </si>
  <si>
    <t xml:space="preserve"> kos</t>
  </si>
  <si>
    <t>PVC odtočna cev za odvod kondenza, skupaj z gumi tesnili, zbiralnimi, fazonskimi kosi, koleni, odcepi, čistilnimi in reducirnimi kosi.</t>
  </si>
  <si>
    <t>PVC cev fi 32</t>
  </si>
  <si>
    <t>Priključitev odvoda kondenza na notranjo fekalno kanalizacijo, vključno z vsem pritrdilnim in tesnilnim materialom.</t>
  </si>
  <si>
    <t>Pritrdilni material za obešanje in pritrjevanje cevi in notranjih enot sistemov klimatizacije.</t>
  </si>
  <si>
    <t>Polnenje naprave in fundcijonalni zagon naprave.</t>
  </si>
  <si>
    <t>Pripravljalna dela, zarisovanje, preizkusi,zaključna dela</t>
  </si>
  <si>
    <t>Transportni in ostali splošni stroški</t>
  </si>
  <si>
    <t>5.5.1.3.6 PREZRAČEVANJE_TRAKT L2</t>
  </si>
  <si>
    <t>centralno prezračevanje</t>
  </si>
  <si>
    <t>IMP Hidria - Lindab</t>
  </si>
  <si>
    <t xml:space="preserve">  </t>
  </si>
  <si>
    <t>Proizvajalec dobavi s komunikacijsko kartico v protokolu, ki odgovarja investitorju za nadzor in krmiljenje klimatske naprave na daljavo preko interneta. Kartica omogoča beleženje in krmiljenje vseh parametrov obratovanja klimatske naprave.</t>
  </si>
  <si>
    <t>Aplikativna programska oprema za proces, ki ga SPK naprava krmili</t>
  </si>
  <si>
    <t>Strešna prezračevalna kapa, z vsem pritrdilnim in tesnilnim materialom, dvignjena najmanj 50 cm nad streho za dovod ali odvod zraka, kompletno s prezračevalno rešetko in dodatno izolacijo prezračegalnega kanala in vsem montažnim, tesnilnim in pritrdilnim materialom.</t>
  </si>
  <si>
    <t>400 x 400mm, spodnji rob prezračevalne rešetke je minimalno 0,5m nad streho</t>
  </si>
  <si>
    <t>Dušilec zvoka, kompletno z vsem pritrdilnim, montažnim in tesnilnim materialom, proizvajalca IMP KLIMA d.o.o., ali enakovrednih karakteristik velikosti:</t>
  </si>
  <si>
    <t>400 x 400mm</t>
  </si>
  <si>
    <t>Prezračevalni ventili za dovod ali odvod zraka, za montažo kanal kompletno z elementom za regulacijo količine ter montažnim materialom – IMP KLIMA, d.o.o., ali enakovrednih karakteristik velikosti:</t>
  </si>
  <si>
    <t>PV-5, vel 100</t>
  </si>
  <si>
    <t>Požarni ventil, za vgradnjo na prehodih iz ene požarne cone (celice) v drugo. Prirejena je za vgradnjo v okrogle prezračevalne kanale, kompletno z vsem montažnim, pritrdilnim materialom, (v skladu s požarno študijo):
Vsi požarni ventili morajo imeti enako požarno odpornost kot mejni material skozi katerega gredo – najmanj El 90-S, dobavitelja Systemair ali enakrovredno.</t>
  </si>
  <si>
    <t>PKI-C požarni ventil  EI90S  vel fi 100mm</t>
  </si>
  <si>
    <t>ali s tehnično enakimi oz. izboljšanimi vrednostmi.</t>
  </si>
  <si>
    <t>AZR-4 vel.700x700 n=9</t>
  </si>
  <si>
    <t>Izdelava in montaža prezračevalnih kanalov za dovod in odvod zraka. Kanal se izdela z ustreznimi tesnostnimi zahtevami po EN1507 in tlačno stopnjo po veljavnih standardih, iz pocinkane pločevine debeline  glede na dimenzije kanala po DIN 24190, z vzdolžnimi zgibi, prirobničnimi spoji, vključno s koleni, odcepi in prehodnimi kosi, obešali ter spojnim in tesnilnim materialom.</t>
  </si>
  <si>
    <t>Toplotna izolacija odvodnih kanalov s samougasljivo in parozaporno izolacijo debeline 10 mm</t>
  </si>
  <si>
    <r>
      <t>m</t>
    </r>
    <r>
      <rPr>
        <vertAlign val="superscript"/>
        <sz val="10"/>
        <rFont val="Arial"/>
        <family val="2"/>
        <charset val="238"/>
      </rPr>
      <t>2</t>
    </r>
    <r>
      <rPr>
        <sz val="10"/>
        <rFont val="Arial"/>
        <family val="2"/>
        <charset val="238"/>
      </rPr>
      <t xml:space="preserve"> </t>
    </r>
  </si>
  <si>
    <t>Toplotna izolacija za zajem svežega zraka s samougasljivo in parozaporno izolacijo debeline 20 mm</t>
  </si>
  <si>
    <t>Fleksibilni priključki med prezračevalnim kanalom in prezračevalno napravo.</t>
  </si>
  <si>
    <t>Zaščitno barvanje vseh nezaščitenih delov prezračevalnega sistema (obešala, nosilni material) po predhodnem čiščenju in zaščiti s temeljno barvo</t>
  </si>
  <si>
    <t>Pripravljalna dela, zarisovanje, preizkusi, ter preizkus z uregulacijo prezračevalnih pretokov s pomočjo dušilnih loput, ventilov in meritvami, zaključna dela</t>
  </si>
  <si>
    <t>5.5.1.3.5 PREZRAČEVANJE_TRAKT L1</t>
  </si>
  <si>
    <t>SREDNJI OBJEKT</t>
  </si>
  <si>
    <t>500 x 500mm, spodnji rob prezračevalne rešetke je minimalno 0,5m nad streho</t>
  </si>
  <si>
    <t>500 x 500mm</t>
  </si>
  <si>
    <t>Požarna loputa z motornim pogonom z vzmetjo za vračanje, za vgradnjo na prehodih iz ene požarne cone (celice) v drugo. Prirejena je za vgradnjo v pravokotne (PL-12) in okrogle (PL-13) kanale, kompletno z vsem montažnim, pritrdilnim materialom in ožičenjem, (v skladu s požarno študijo):
Vse požarne lopute morajo imeti enako požarno odpornost kot mejni material skozi katerega gredo – najmanj El 90-S</t>
  </si>
  <si>
    <t>AR-17 725X125mm</t>
  </si>
  <si>
    <t>AR-17 925X325mm</t>
  </si>
  <si>
    <t>AR-17 925X225mm</t>
  </si>
  <si>
    <t>DL 150 x 150</t>
  </si>
  <si>
    <t>DL 400 x 300</t>
  </si>
  <si>
    <t>400 x 500mm, spodnji rob prezračevalne rešetke je minimalno 0,5m nad streho</t>
  </si>
  <si>
    <t>400 x 500mm</t>
  </si>
  <si>
    <t>PV-5, vel 125</t>
  </si>
  <si>
    <t>PKI-C požarni ventil  EI90S  vel fi 125mm</t>
  </si>
  <si>
    <t>PREZRAČEVANJE SKUPAJ _TRAKT L1:</t>
  </si>
  <si>
    <t>PREZRAČEVANJE SKUPAJ _TRAKT L2:</t>
  </si>
  <si>
    <t>5.5.1.3.7 PREZRAČEVANJE_TRAKT D1</t>
  </si>
  <si>
    <t>500 x 400mm, spodnji rob prezračevalne rešetke je minimalno 0,5m nad streho</t>
  </si>
  <si>
    <t>500 x 400mm</t>
  </si>
  <si>
    <t>PREZRAČEVANJE SKUPAJ_TRAKT D1:</t>
  </si>
  <si>
    <t>5.5.1.3.8 PREZRAČEVANJE_TRAKT D2</t>
  </si>
  <si>
    <t>PREZRAČEVANJE SKUPAJ _TRAKT D2:</t>
  </si>
  <si>
    <t>5.5.1.3.9 HLAJENJE_TRAKT L1</t>
  </si>
  <si>
    <t>Mitsubishi Electric  MSZ-SF42 (notranja stenska enota) + MUZ-SF 42 (zunanja enota</t>
  </si>
  <si>
    <t>Mitsubishi Heavy I. SRK 50 ZM-S (notranja stenska enota) + SRC 50 ZM-S (zunanja enota)</t>
  </si>
  <si>
    <t>5.5.1.3.10 HLAJENJE_TRAKT L2</t>
  </si>
  <si>
    <t>HLAJENJE SKUPAJ _TRAKT L2:</t>
  </si>
  <si>
    <t>HLAJENJE SKUPAJ _TRAKT L1:</t>
  </si>
  <si>
    <t>5.5.1.3.11 HLAJENJE_TRAKT D1</t>
  </si>
  <si>
    <t>HLAJENJE_TRAKT D1 SKUPAJ:</t>
  </si>
  <si>
    <t>HLAJENJE_TRAKT D2 SKUPAJ:</t>
  </si>
  <si>
    <t>5.5.2.3.1 VODOVOD_TRAKT L1</t>
  </si>
  <si>
    <t>vodovodna inštalacija z vertikalno fekalno kanalizacijo</t>
  </si>
  <si>
    <t>SKUPNI PROSTORI:</t>
  </si>
  <si>
    <t>Stranišče iz sanitarne keramike sestoječe se iz WC školjke z zadnjim iztokom, konzolne izvedbe, kompletno z montažnim in tesnilnim materialom, skupaj z:</t>
  </si>
  <si>
    <t>- masivno sedežno desko s pokrovom (Nova Pro M30114000),</t>
  </si>
  <si>
    <t>npr. kot: Kolo</t>
  </si>
  <si>
    <t>tip: Nova Pro M33120000 ali enakovredno.</t>
  </si>
  <si>
    <t>Vgradni splakovalnik za stranišče konzolne izvedbe z zadnjim iztokom, kompletno z montažnim in tesnilnim materialom, skupaj z:</t>
  </si>
  <si>
    <t>- podometnim vgrajenim izplakovalnim kotličkom,</t>
  </si>
  <si>
    <t>- opornimi nogami,</t>
  </si>
  <si>
    <t>- odtočnim kolenom,</t>
  </si>
  <si>
    <t>- prehodnim kosom,</t>
  </si>
  <si>
    <t>- WC priključno garnituro,</t>
  </si>
  <si>
    <t>- setom za zvočno izolacijo,</t>
  </si>
  <si>
    <t>- aktivirno tipko Geberit Delta 21 za splakovanje.</t>
  </si>
  <si>
    <t xml:space="preserve">npr. kot: Geberit </t>
  </si>
  <si>
    <t>tip: Geberit Duofix Delta ali enakovredno.</t>
  </si>
  <si>
    <t>Stranišče iz sanitarne keramike sestoječe se iz WC školjke z zadnjim iztokom, talne izvedbe, kompletno z montažnim in tesnilnim materialom, skupaj z:</t>
  </si>
  <si>
    <t>tip: Nova Pro M33200 ali enakovredno.</t>
  </si>
  <si>
    <t>Nadometni splakovalnik za stranišče, z možnostjo visoke montaže, s potezno verižico in ročko, kompletno z montažnim in tesnilnim materialom, skupaj z:</t>
  </si>
  <si>
    <t>- setom odtočnih cevi za nadometno montažo,</t>
  </si>
  <si>
    <t>tip: Geberit AP112 ali enakovredno.</t>
  </si>
  <si>
    <t>tip: Lehnen Concept L40006000 ali enakovredno.</t>
  </si>
  <si>
    <t>tip: Lehnen Concept L40403000 ali enakovredno.</t>
  </si>
  <si>
    <t>Element za opore in držala za vgradnjo v suhomontažne stene ali predstenske postavitve obložene z mavčno kartonskimi ploščami.</t>
  </si>
  <si>
    <t>tip: Geberit Duofix</t>
  </si>
  <si>
    <t>Umivalnik 55 cm, skupaj s pritrdilnimi elementi, z ročno mešalno stoječo armaturo, zapornima ventiloma s čistilnim kosom, odtočnim ventilom s čepom na drogu in pokromanim odtočnim sifonom, kompletno z montažnim, tesnilnim, pritrdilnim in povezovalnim materialom, s priključkoma za armaturo.</t>
  </si>
  <si>
    <t>- odtočno prelivna garnitura za umivalnik (npr. kot: Geberit Clou ali enakovredno, s pokrovom odtoka z zapornim čepom,</t>
  </si>
  <si>
    <t>- montažni element za stenski umivalnik (npr. kot: Geberit DuofixBasic,</t>
  </si>
  <si>
    <t>- varnostno ogledalo 60x40cm, d=6mm, za pritrditev na steno, kompletno z montažnim in pritrdilnim materialom.</t>
  </si>
  <si>
    <t>tip: Nova Pro M31156000 ali enakovredno.</t>
  </si>
  <si>
    <t xml:space="preserve">                                                      </t>
  </si>
  <si>
    <t>Držalo za milo, kompletno z montažnim in pritrdilnim materialom po izbiri arhitekta.</t>
  </si>
  <si>
    <t>Držalo za brisače, kompletno z montažnim in pritrdilnim materialom, po izbiri arhitekta.</t>
  </si>
  <si>
    <t>Držalo za toaletni papir, kompletno z montažnim in pritrdilnim materialom, po izbiri arhitekta.</t>
  </si>
  <si>
    <t>Dobava in montaža kompletnega stenskega pisoarja, sestoječega iz:</t>
  </si>
  <si>
    <t>- kompletne avtomatske elektronske naprave za proženje izpiranja pisoarja, vključno s fotocelico, magnetnim ventilom in pripadajočo komandno omarico v sklopu pisoarja,</t>
  </si>
  <si>
    <t>tip: Nova Pro 2607RZ ali enakovredno.</t>
  </si>
  <si>
    <t>Kompletna kopalna kad za prosto postavitev sestavljena iz:</t>
  </si>
  <si>
    <t>- kopalne kadi iz kvalitetne poliesterske sanitarne smole, dimenzij 180x80cm,</t>
  </si>
  <si>
    <t>- kromiranega odtočnega ventila DN32 s sifonom,</t>
  </si>
  <si>
    <t>- enoročne stenske mešalne baterije, skupaj z gibljivo cevjo in prho,</t>
  </si>
  <si>
    <t>- dveh podometnih medeninastih ventilov DN15,</t>
  </si>
  <si>
    <t>- kompletno z vzglavnikom in sedežem za invalide,</t>
  </si>
  <si>
    <t>kompletno z montažnim, tesnilnim, pritrdilnim in povezovalnim materialom, s priključkoma za armaturo.</t>
  </si>
  <si>
    <t>tip: Comfort plus XWP1480 ali enakovredno.</t>
  </si>
  <si>
    <r>
      <t xml:space="preserve">Umivalnik za čistilke (trocadero), sestoječ se iz sanitarne  keramike 50x39x30cm, za stensko montažo, z dotočno in odtočno armaturo, z odtočnim sifonom </t>
    </r>
    <r>
      <rPr>
        <sz val="10"/>
        <rFont val="Symbol"/>
        <family val="1"/>
        <charset val="2"/>
      </rPr>
      <t>Ć</t>
    </r>
    <r>
      <rPr>
        <sz val="10"/>
        <rFont val="Arial"/>
        <family val="2"/>
        <charset val="238"/>
      </rPr>
      <t>100, s sanitarno enoročno stensko armaturo za trocadero z ročnim tušom za izplakovanje ter kotličkom za boljše izplakovanje, kompletno s pripadajočim montažnim materialom.</t>
    </r>
  </si>
  <si>
    <t>tip: Boston Ceramic sink K21161 ali enakovredno.</t>
  </si>
  <si>
    <t>Izdelava priključka za pomivalno korito, skupaj s pritrdilnimi elementi, PP odtočno cevjo, začepljeno na koncu, s kotnim regulirnim ventilom DN15, kotnim ventilom s priključkom za pomivalni stroj DN15, kompletno z montažnim, tesnilnim, prehodnim, pritrdilnim in povezovalnim materialom.</t>
  </si>
  <si>
    <t>Pomivalno korito je zajeto v načrtu notranje opreme.</t>
  </si>
  <si>
    <t>Izdelava priključka za pomivalni stroj, skupaj s pritrdilnimi elementi, s tesnilnim, prehodnim in montažnim materialom, PP odtočno cevjo povezano na odtok korita ter začepljen na koncu, kompletno z montažnim, tesnilnim, pritrdilnim in povezovalnim materialom.</t>
  </si>
  <si>
    <t>Pomivalni stroj je zajet v načrtu notranje opreme.</t>
  </si>
  <si>
    <t>Univerzalna večplastna cev v palicah, (sestavljena iz PE-RT-vezni spoj-vzdolžno pokrivno verjen aluminij-vezni sloj-PE-RT). Normalno vnetljivo, klasifikacija materiala B2 skladno s standardom DIN 4002. Maksimalna temperatura 95°C, maksimalni obratovalni tlak 10 bar, pri trajni obratovalni temperaturi 70°C, testirana odpornost proti pregrevanju 50 let, varnostni faktor 1,5, vključno z vsem potrebnim materialom za obešanje na strop, povezovalnimi spoji (T-kos, baterijskijskimi priključki, reducirni kosi, kolena 90°, kolena 45°,..) tesnilnim materilom in pritrdilnim priborom.</t>
  </si>
  <si>
    <t>npr. kot UPONOR ali enakovredno, tip: MCL</t>
  </si>
  <si>
    <r>
      <rPr>
        <sz val="10"/>
        <rFont val="Symbol"/>
        <family val="1"/>
        <charset val="2"/>
      </rPr>
      <t>Ć</t>
    </r>
    <r>
      <rPr>
        <sz val="10"/>
        <rFont val="Arial"/>
        <family val="2"/>
        <charset val="238"/>
      </rPr>
      <t>18x2</t>
    </r>
  </si>
  <si>
    <r>
      <rPr>
        <sz val="10"/>
        <rFont val="Symbol"/>
        <family val="1"/>
        <charset val="2"/>
      </rPr>
      <t>Ć</t>
    </r>
    <r>
      <rPr>
        <sz val="10"/>
        <rFont val="Arial"/>
        <family val="2"/>
        <charset val="238"/>
      </rPr>
      <t>20x2,25</t>
    </r>
  </si>
  <si>
    <r>
      <rPr>
        <sz val="10"/>
        <rFont val="Symbol"/>
        <family val="1"/>
        <charset val="2"/>
      </rPr>
      <t>Ć</t>
    </r>
    <r>
      <rPr>
        <sz val="10"/>
        <rFont val="Arial"/>
        <family val="2"/>
        <charset val="238"/>
      </rPr>
      <t>25x2,25</t>
    </r>
  </si>
  <si>
    <r>
      <rPr>
        <sz val="10"/>
        <rFont val="Symbol"/>
        <family val="1"/>
        <charset val="2"/>
      </rPr>
      <t>Ć</t>
    </r>
    <r>
      <rPr>
        <sz val="10"/>
        <rFont val="Arial"/>
        <family val="2"/>
        <charset val="238"/>
      </rPr>
      <t>32x3</t>
    </r>
  </si>
  <si>
    <r>
      <rPr>
        <sz val="10"/>
        <rFont val="Symbol"/>
        <family val="1"/>
        <charset val="2"/>
      </rPr>
      <t>Ć</t>
    </r>
    <r>
      <rPr>
        <sz val="10"/>
        <rFont val="Arial"/>
        <family val="2"/>
        <charset val="238"/>
      </rPr>
      <t>40x4</t>
    </r>
  </si>
  <si>
    <r>
      <rPr>
        <sz val="10"/>
        <rFont val="Symbol"/>
        <family val="1"/>
        <charset val="2"/>
      </rPr>
      <t>Ć</t>
    </r>
    <r>
      <rPr>
        <sz val="10"/>
        <rFont val="Arial"/>
        <family val="2"/>
        <charset val="238"/>
      </rPr>
      <t>50x4,5</t>
    </r>
  </si>
  <si>
    <r>
      <rPr>
        <sz val="10"/>
        <rFont val="Symbol"/>
        <family val="1"/>
        <charset val="2"/>
      </rPr>
      <t>Ć</t>
    </r>
    <r>
      <rPr>
        <sz val="10"/>
        <rFont val="Arial"/>
        <family val="2"/>
        <charset val="238"/>
      </rPr>
      <t>63x6</t>
    </r>
  </si>
  <si>
    <t>Dobava in montaža toplotne izolacije cevi  za razvod hladne vode pod stropom, zaščitena s fleksibilnimi cevaki z zaprtimi celicami debeline 19mm, toplotne prevodnosti 0,037 W/mK; vključno ves tesnilni in lepilni material.</t>
  </si>
  <si>
    <t>npr. kot Armacell ali enakovredno, tip: AC, za cev:</t>
  </si>
  <si>
    <t>Krogelna navojna pipa z navojnima priključkoma z tesnilnim prilegom po DIN2999, ohišje iz medenine MS58 niklano, krogla kovana iz medenine MS58 kromana, jekleno kratko ročico ter z vsem tesnilnim in pritrdilnim materialom, tlačne stopnje PN10.</t>
  </si>
  <si>
    <t xml:space="preserve">npr. kot KOVINA ali enakovredno, dimenzije: </t>
  </si>
  <si>
    <t>Podometna omarica za vgradnjo ventilov iz nerjavečega jekla, vključno z montažnim in pritrdilni materialom. Velikost omarice se prilagodi na mestu vgradnje.</t>
  </si>
  <si>
    <t>Polipropilen PP kanalizacijska cev in fazonski kosi, z obojkami, zatesnjena z gumijastimi tesnili (obročki, manšete), vključno z mazalnim sredstvom, namenjeni za priključke sanitarnih elementov vključno z vsem potrebnim pritrdilm in montažnim materialom.</t>
  </si>
  <si>
    <t>npr. kot ARGO ali enakovredno, dim:</t>
  </si>
  <si>
    <t>Ø50</t>
  </si>
  <si>
    <t>Ø75</t>
  </si>
  <si>
    <t>Ø110</t>
  </si>
  <si>
    <t>Ø125</t>
  </si>
  <si>
    <t>Čistilni kos iz polipropilena PP, z vsem pritrdilnim in tesnilnim materialom.</t>
  </si>
  <si>
    <t>Strešna oddušna kapa, z vsem pritrdilnim in tesnilnim materialom, najmanj 50 cm nad streho.</t>
  </si>
  <si>
    <t>Izdelava priključka vertikalne kanalizacijske cevi na obstoječo horizontalno fekalno kanalizacijo, skupaj s čistilnim kosom in povezovalnimi spoji ter odcepi, tesnilnim materialom in pritrdilnim priborom.</t>
  </si>
  <si>
    <t>Izdelava priključka cevi sanitarne vode na obstoječe omrežje, skupaj z vsemi prehodnimi kosi in povezovalnimi spoji ter odcepi, tesnilnim materialom in pritrdilnim priborom.</t>
  </si>
  <si>
    <t>Stranišče iz sanitarne keramike sestoječe se iz WC školjke z zadnjim iztokom, konzolne izvedbe, kompletno z montažnim, tesnilnim, pritrdilnim in povezovalnim materialom., skupaj z:</t>
  </si>
  <si>
    <t>Vgradni splakovalnik za stranišče konzolne izvedbe z zadnjim iztokom, kompletno z montažnim, tesnilnim, pritrdilnim in povezovalnim materialom., skupaj z:</t>
  </si>
  <si>
    <t xml:space="preserve">Element za opore in držala za vgradnjo v suhomontažne stene ali predstenske postavitve obložene z mavčno kartonskimi ploščami. </t>
  </si>
  <si>
    <t>Posebno stensko držalo za ogledalo, z možnostjo nastavitve ogledala, z ročico za premik lege ogledala, za stensko montažo, kompletno z montažnim in pritrdilnim materialom ter varnostnim ogledalom 60x40cm, d=6mm.</t>
  </si>
  <si>
    <t>tip: Lehnen Funktion L1600514 ali enakovredno.</t>
  </si>
  <si>
    <t>Izdelava pršnega prostora iz kopalniške talne in stenske keramike po izbiri arhitekta, komplet s stensko mešalno baterijo z ročno prho, kotnima regulirnima ventiloma DN15 in zaveso za zastiranje s stenskimi nosilci, kompletno z montažnim, tesnilnim, pritrdilnim in povezovalnim materialom, s priključkoma za armaturo.</t>
  </si>
  <si>
    <t>Vključeno držalo za v tuš prostor z držalom za tuš glavo.</t>
  </si>
  <si>
    <t>tip: Lehnen Evolution  L30231271 ali L30231171 (usmeritev določiti na mestu vgradnje) ali enakovredno.</t>
  </si>
  <si>
    <t>Vključen stenski zložljivi sedež z naslonom za v tuš prostor.</t>
  </si>
  <si>
    <t>tip: Lehnen Funktion L122310 ali enakovredno.</t>
  </si>
  <si>
    <r>
      <t xml:space="preserve">Točkovni odtok pršnega prostora v nivoju, z dolgim vratom </t>
    </r>
    <r>
      <rPr>
        <sz val="10"/>
        <rFont val="Symbol"/>
        <family val="1"/>
        <charset val="2"/>
      </rPr>
      <t>Ć</t>
    </r>
    <r>
      <rPr>
        <sz val="10"/>
        <rFont val="Arial"/>
        <family val="2"/>
        <charset val="238"/>
      </rPr>
      <t>50, za priključitev odtočne cevi pod etažno ploščo 1. in 2. nadstropja, z dodatno kvadratno rešetko dim.80x80mm z možnostjo privijačenja, skupaj z vsem potrebnim vgradnim in pritrdilnim materialom.</t>
    </r>
  </si>
  <si>
    <t>npr. kot Geberit</t>
  </si>
  <si>
    <r>
      <t xml:space="preserve">Točkovni odtok pršnega prostora v nivoju, z minimalno vgradno višino 85mm, za priključitev odtočne cevi </t>
    </r>
    <r>
      <rPr>
        <sz val="10"/>
        <rFont val="Symbol"/>
        <family val="1"/>
        <charset val="2"/>
      </rPr>
      <t>Ć</t>
    </r>
    <r>
      <rPr>
        <sz val="10"/>
        <rFont val="Arial"/>
        <family val="2"/>
        <charset val="238"/>
      </rPr>
      <t>50 v tlaku pritličja, z dodatno kvadratno rešetko dim.80x80mm z možnostjo privijačenja, z manšeto in možnostjo nastavitve po višini, skupaj z vsem potrebnim vgradnim in pritrdilnim materialom.</t>
    </r>
  </si>
  <si>
    <t>Dobava in montaža predizolirane univerzalne večplastne cevi v kolutih, vstavljena v toplotno izolacijo debeline 9mm (sestavljena iz PE-RT-vezni spoj-vzdolžno pokrivno verjen aluminij-vezni sloj-PE-RT). Normalno vnetljivo, klasifikacija materiala B2 skladno s standardom DIN 4002. Maksimalna temperatura 95°C, maksimalni obratovalni tlak 10 bar, pri trajni obratovalni temperaturi 70°C, testirana odpornost proti pregrevanju 50 let, varnostni faktor 1,5, vključno z vsem potrebnim povezovalnimi spoji (T-kos, baterijskijskimi priključki, reducirni kosi, kolena 90°, kolena 45°,..) tesnilnim materilom in pritrdilnim priborom.</t>
  </si>
  <si>
    <t>18x2</t>
  </si>
  <si>
    <t>Preizkus tesnosti vertikalnih POLIPROPILEN  odtočnih cevi.</t>
  </si>
  <si>
    <t>Kloriranje - dezinfekcija cevi, po pooblaščeni organizaciji.</t>
  </si>
  <si>
    <t>Pripravljalna dela, zarisovanje, tlačni preizkus, regulacija armatur in zaključna dela ter transportni stroški.</t>
  </si>
  <si>
    <t>%</t>
  </si>
  <si>
    <t xml:space="preserve"> VODOVOD_TRAKT L1SKUPAJ:</t>
  </si>
  <si>
    <t>5.5.2.3.2 VODOVOD_TRAKT L2</t>
  </si>
  <si>
    <t>Izdelava priključka za pomivalno korito, skupaj s pritrdilnimi elementi, PVC odtočno cevjo, začepljeno na koncu, s kotnim regulirnim ventilom DN15, kotnim ventilom s priključkom za pomivalni stroj DN15, kompletno z montažnim, tesnilnim, prehodnim, pritrdilnim in povezovalnim materialom.</t>
  </si>
  <si>
    <t>Izdelava priključka za pomivalni stroj, skupaj s pritrdilnimi elementi, s tesnilnim, prehodnim in montažnim materialom, PVC odtočno cevjo povezano na odtok korita ter začepljen na koncu, kompletno z montažnim, tesnilnim, pritrdilnim in povezovalnim materialom.</t>
  </si>
  <si>
    <r>
      <t>Modularni termostatski obtočni ventil za doseganje termičnega ravnovesja in termične dezinfekcije (antilegionela), za maksimalno temperaturo medija 100°C. Nazivni premer DN20, s termičnim pogonom TWA in temperaturnim tipalom PT1000, za programsko vodeno dezinfekcijo, kompletno s pripadajočim regulatorjem. Območje nastavitve 35-75°C, kvs=1,8 m</t>
    </r>
    <r>
      <rPr>
        <vertAlign val="superscript"/>
        <sz val="10"/>
        <rFont val="Arial"/>
        <family val="2"/>
        <charset val="238"/>
      </rPr>
      <t>3</t>
    </r>
    <r>
      <rPr>
        <sz val="10"/>
        <rFont val="Arial"/>
        <family val="2"/>
        <charset val="238"/>
      </rPr>
      <t>/h. Kompletno z podometno omarico iz nerjavečega jekla za vgradnjo ventila, velikost omarice se prilagodi na mestu vgradnje termostatskega ventila z EM pogonom.</t>
    </r>
  </si>
  <si>
    <t xml:space="preserve">npr. kot Danfoss MTCV model C ali enakovredno, dimenzije: </t>
  </si>
  <si>
    <t>VODOVOD_TRAKT L2 SKUPAJ:</t>
  </si>
  <si>
    <t>5.5.2.3.3 VODOVOD_TRAKT D1</t>
  </si>
  <si>
    <t>Preizkus tesnosti vertikalnih POLIPROPILEN  odtočnih cevi</t>
  </si>
  <si>
    <t>VODOVOD_TRAKT D1SKUPAJ:</t>
  </si>
  <si>
    <t>5.5.2.3.4 VODOVOD_TRAKT D2</t>
  </si>
  <si>
    <t>Preizkus tesnosti vertikalnih POLIPROPILEN odtočnih cevi.</t>
  </si>
  <si>
    <t>VODOVOD_TRAKT D2 SKUPAJ:</t>
  </si>
  <si>
    <t>DSO - Depandansa Bokalci</t>
  </si>
  <si>
    <t>I.</t>
  </si>
  <si>
    <t>Razsvetljava</t>
  </si>
  <si>
    <t>II.</t>
  </si>
  <si>
    <t>Instalacijski material</t>
  </si>
  <si>
    <t>III.</t>
  </si>
  <si>
    <t>Razdelilne omarice R, telekomunikacijska omara TKo</t>
  </si>
  <si>
    <t>OPOMBA</t>
  </si>
  <si>
    <t>Izvajalci električnih instalacij morajo v cenah posameznih postavk upoštevati dobavo,</t>
  </si>
  <si>
    <t>montažo, transporte, manipulacijo in ves potrebni drobni material</t>
  </si>
  <si>
    <t>Vsa vgrajena instalacijska oprema in material mora imeti certifikat CE</t>
  </si>
  <si>
    <t>Izdelati je potrebno navodila za obratovanje in vzdrževanje</t>
  </si>
  <si>
    <t>enota</t>
  </si>
  <si>
    <t>Dobava in montaža svetilk za varnostno razsvetljavo 8W, z avtonomijo 3h</t>
  </si>
  <si>
    <t>Dobava in montaža svetilk, kompletno z montažnim in obešalnim priborom:</t>
  </si>
  <si>
    <t xml:space="preserve">Nadgradna stropna linijska svetilka, LED, dim.12245mm, 96W, z ACU modulom </t>
  </si>
  <si>
    <t>kot npr. ESSE-CI, Ovvio, 96W LED, dim.12245x52x52mm, z ACU modulom</t>
  </si>
  <si>
    <t>Nadgradna stropna svetilka 2x26W, IP 20</t>
  </si>
  <si>
    <t>kot npr. Exenia, tip Ronda, 2x26W, Ø500x110mm</t>
  </si>
  <si>
    <t>Nadgradna stropna svetilka 2x26W, z ACU modulom</t>
  </si>
  <si>
    <t>kot npr. Exenia, tip Ronda, 2x26W, Ø500x110mm, z ACU modulom</t>
  </si>
  <si>
    <t>Nadgradna stropna/stenska svetilka 2x18W, IP 20</t>
  </si>
  <si>
    <t>kot npr. Exenia, tip Ronda, 2x18W, Ø305x106mm,</t>
  </si>
  <si>
    <t>Nadgradna stenska svetilka, 2x5W, IP 20</t>
  </si>
  <si>
    <t>kot npr. Exenia, tip Olivia 2x5W, IP 44</t>
  </si>
  <si>
    <t>Stenska nadgradna svetilka LED, IP 44</t>
  </si>
  <si>
    <t>kot npr. Exenia, tip Lino, 14W LED, IP44</t>
  </si>
  <si>
    <t>Fluo svetilka  2x49W, IP 65</t>
  </si>
  <si>
    <t>Drobni material 5%</t>
  </si>
  <si>
    <t>Funkcionalni preizkus, transport in manipulativni stroški 5%</t>
  </si>
  <si>
    <t>Pridobitev potrdila aktivne požarne zaščite-varnostna razsvetljava</t>
  </si>
  <si>
    <t>Kabel s Cu kabelski vodniki - 1kV. uvlečeni v instalacijske cevi,</t>
  </si>
  <si>
    <t>položene v kabelske police, instalacijske ravnine, podometno ali v tlaku</t>
  </si>
  <si>
    <t>NYM 3x2,5 mm²</t>
  </si>
  <si>
    <t>NYM 5x1,5 mm²</t>
  </si>
  <si>
    <t>NYM 4x1,5 mm²</t>
  </si>
  <si>
    <t>NYM 3x1,5 mm²</t>
  </si>
  <si>
    <t>UTP, Cat 5.e</t>
  </si>
  <si>
    <t>UTP, Cat 5.e (sestrski klic,SOS)</t>
  </si>
  <si>
    <t>Coaxial 75 Ohm dg 163 (KRS)</t>
  </si>
  <si>
    <t>Coaxial 75 Ohm dg 113 (KRS)</t>
  </si>
  <si>
    <t>JE-H(ST)H E30 1x2x0,8 (požarno javljanje)</t>
  </si>
  <si>
    <t>JE-H(ST)H E30 2x2x0,8 (požarno javljanje)</t>
  </si>
  <si>
    <t>NHXH FE 180/E 30 3x1,5 (požarno javljanje)</t>
  </si>
  <si>
    <t>NYY-J 3x1,5mm (požarno javljanje)</t>
  </si>
  <si>
    <t>UTP, Cat 5.e (požarno javljanje)</t>
  </si>
  <si>
    <t>Optični kabel 08x16 Singlemode, za povezavo med obstoječim strežnikom</t>
  </si>
  <si>
    <t>in komunikacijsko omaro KO v Depandansi v energetskem prostoru</t>
  </si>
  <si>
    <t>Gibljive instal. cevi RF samougasne, razne</t>
  </si>
  <si>
    <t>Gibljive instal. cevi RFS 23 samougasne, razne (požarno javljanje)</t>
  </si>
  <si>
    <t>Zaščitni NIK1 kanal (požarno javljanje)</t>
  </si>
  <si>
    <t>Parapetni kanal 105x50 mm, PVC, kot npr. Legrant DLP 50x105</t>
  </si>
  <si>
    <t>Končni elementi</t>
  </si>
  <si>
    <t>Vgrajena modulna oprema razna:</t>
  </si>
  <si>
    <t>Vtičnice 230V, 2P+E, IP 20, 2M</t>
  </si>
  <si>
    <t>Vtičnice Euro 230V, 2P, IP 20, 1M</t>
  </si>
  <si>
    <t>Vtičnice 230V, 2P+E, IP 20, 2M, IP45,s pokrovom</t>
  </si>
  <si>
    <t>Vtičnica CAT5e RJ45, 1M</t>
  </si>
  <si>
    <t>Vtičnice Coax, 1M</t>
  </si>
  <si>
    <t>Stikala enopolna, IP 20, 1M</t>
  </si>
  <si>
    <t>Stikala izmenična, IP 20, 1M</t>
  </si>
  <si>
    <t>Stikala križna, IP 20, 1M</t>
  </si>
  <si>
    <t>Tipka za žaluzije</t>
  </si>
  <si>
    <t>29.</t>
  </si>
  <si>
    <t>Doza okrogla M2, komplet z nosilnim in okrasnim elementom</t>
  </si>
  <si>
    <t>30.</t>
  </si>
  <si>
    <t>Doza pravokotna M3, komplet z nosilnim in okrasnim elementom</t>
  </si>
  <si>
    <t>31.</t>
  </si>
  <si>
    <t>Doza pravokotna M4, komplet z nosilnim in okrasnim elementom</t>
  </si>
  <si>
    <t>32.</t>
  </si>
  <si>
    <t>Doza pravokotna M7, komplet z nosilnim in okrasnim elementom</t>
  </si>
  <si>
    <t>33.</t>
  </si>
  <si>
    <t>Razvodnice</t>
  </si>
  <si>
    <t>Kabelske police, komplet z montažnim priborom</t>
  </si>
  <si>
    <t>34.</t>
  </si>
  <si>
    <t>PK 200</t>
  </si>
  <si>
    <t>35.</t>
  </si>
  <si>
    <t>PK 100</t>
  </si>
  <si>
    <t>Ozemljila:</t>
  </si>
  <si>
    <t>36.</t>
  </si>
  <si>
    <t>Pocinkani trak Fe/Zn 25x4 mm</t>
  </si>
  <si>
    <t>37.</t>
  </si>
  <si>
    <t>Čepni nosilec, ocena</t>
  </si>
  <si>
    <t>38.</t>
  </si>
  <si>
    <t>Križne sponke, ocena</t>
  </si>
  <si>
    <t>Strelovod (celoten objekt):</t>
  </si>
  <si>
    <t>39.</t>
  </si>
  <si>
    <t>Al vodnik fi 8 mm, ocena</t>
  </si>
  <si>
    <t>40.</t>
  </si>
  <si>
    <t>41.</t>
  </si>
  <si>
    <t>Strešni odstojni nosilec, ocena</t>
  </si>
  <si>
    <t>42.</t>
  </si>
  <si>
    <t>Križna sponka, ocena</t>
  </si>
  <si>
    <t>43.</t>
  </si>
  <si>
    <t>Kontaktna sponka, ocena</t>
  </si>
  <si>
    <t>44.</t>
  </si>
  <si>
    <t>Žlebna sponka, ocena</t>
  </si>
  <si>
    <t>45.</t>
  </si>
  <si>
    <t>Merilna sponka</t>
  </si>
  <si>
    <t>46.</t>
  </si>
  <si>
    <t>Cevna objemka, ocena</t>
  </si>
  <si>
    <t>47.</t>
  </si>
  <si>
    <t>VZ zaščita</t>
  </si>
  <si>
    <t>Priklop naprav, brez dobave</t>
  </si>
  <si>
    <t>48.</t>
  </si>
  <si>
    <t>Žaluzije</t>
  </si>
  <si>
    <t>49.</t>
  </si>
  <si>
    <t>Hladilne naprave</t>
  </si>
  <si>
    <t>50.</t>
  </si>
  <si>
    <t xml:space="preserve">Klimatske naprave </t>
  </si>
  <si>
    <t>51.</t>
  </si>
  <si>
    <t>Mavec, ocena</t>
  </si>
  <si>
    <t>52.</t>
  </si>
  <si>
    <t>Funkcionalni preizkus, instalacijske meritve in oddaja 5 %</t>
  </si>
  <si>
    <t>53.</t>
  </si>
  <si>
    <t>Drobni montažni material, razvodnice     5 %</t>
  </si>
  <si>
    <t>54.</t>
  </si>
  <si>
    <t>Izdelava merilnih protokolov proti udaru el. toka, izenačevanja el. potenciala</t>
  </si>
  <si>
    <t>izolacijske upornosti, ozemljil in strelovoda</t>
  </si>
  <si>
    <t>Razdelilne omarice R, komunikacijska omarica KO</t>
  </si>
  <si>
    <t>Razdelilna omara RP1, podometna tipska, za vgradnjo 50 modulov</t>
  </si>
  <si>
    <t>vgrajena oprema:</t>
  </si>
  <si>
    <t>1x glavno stikalo 363A</t>
  </si>
  <si>
    <t>3x prenapetostni odvodniki Protec C</t>
  </si>
  <si>
    <t>17x instalacijski odklopnik, 16A,1f, tip C</t>
  </si>
  <si>
    <t>8x instalacijski odklopnik, 10A,1f, tip B</t>
  </si>
  <si>
    <t>9x KZS-2M, 16A</t>
  </si>
  <si>
    <t>izolirane viličaste zbiralke 3.f</t>
  </si>
  <si>
    <t>letvica PE, N</t>
  </si>
  <si>
    <t>Razdelilna omara RP2, podometna tipska, za vgradnjo 40 modulov</t>
  </si>
  <si>
    <t>7x instalacijski odklopnik, 16A,1f, tip C</t>
  </si>
  <si>
    <t>4x instalacijski odklopnik, 10A,1f, tip B</t>
  </si>
  <si>
    <t>Razdelilna omara RN1, podometna tipska, za vgradnjo 50 modulov</t>
  </si>
  <si>
    <t>18x instalacijski odklopnik, 16A,1f, tip C</t>
  </si>
  <si>
    <t>Razdelilna omara RN2, podometna tipska, za vgradnjo 40 modulov</t>
  </si>
  <si>
    <t>8x instalacijski odklopnik, 16A,1f, tip C</t>
  </si>
  <si>
    <t>6x instalacijski odklopnik, 10A,1f, tip B</t>
  </si>
  <si>
    <t>Razdelilna omara RM1, podometna tipska, za vgradnjo 40 modulov</t>
  </si>
  <si>
    <t>12x instalacijski odklopnik, 16A,1f, tip C</t>
  </si>
  <si>
    <t>5x instalacijski odklopnik, 10A,1f, tip B</t>
  </si>
  <si>
    <t>5x KZS-2M, 16A</t>
  </si>
  <si>
    <t>Razdelilna omara RM2, podometna tipska, za vgradnjo 40 modulov</t>
  </si>
  <si>
    <t>1x instalacijski odklopnik, 16A,3f, tip C</t>
  </si>
  <si>
    <t>1x instalacijski odklopnik, 20A,3f, tip C</t>
  </si>
  <si>
    <t>1x KZS-2M, 16A</t>
  </si>
  <si>
    <t>Komunikacijska omarica KO, tipska dim.600x600 45U</t>
  </si>
  <si>
    <t>komplet z vgrajeno opremo in veznim materialom, za celoten objekt</t>
  </si>
  <si>
    <t>2x optični panel 48cm LC 8x Duplex adapter</t>
  </si>
  <si>
    <t>12x patch panel 24 cat5e, struktuirano ožičenje</t>
  </si>
  <si>
    <t>napajalnik, razdelilec</t>
  </si>
  <si>
    <t>Brezprekinitveni napajalnik UPS 1400VA, avtonomija 5min.</t>
  </si>
  <si>
    <t>Kabelski razdelilni sistem KRS, komplet z vgrajeno opremo za celoten objekt</t>
  </si>
  <si>
    <t>10x omarice dim.300x400x120mm, po tipizaciji kabeskega operaterja</t>
  </si>
  <si>
    <t>3x ojačevalec, po tipizaciji kabeskega operaterja</t>
  </si>
  <si>
    <t xml:space="preserve">10x Hirschmann, delilnik z frekvenčnim razponom 65-850 MHz, z možnostjo </t>
  </si>
  <si>
    <t>dvosmerne komunikacije</t>
  </si>
  <si>
    <t>Kontrola pristopa za sestrske sobe in energetski prostor</t>
  </si>
  <si>
    <t>kot npr. Špica Time&amp;Space</t>
  </si>
  <si>
    <t>Drobni in vezni material 5%</t>
  </si>
  <si>
    <t>Funkcionalni preizkus, transport in manipulativni stroški   5 %</t>
  </si>
  <si>
    <t>Izdelava merilnih protokolov o preizkusu razdelilnih omar</t>
  </si>
  <si>
    <t>Merilno poročilo struktuiranega ožičenja in sistemski certifikat</t>
  </si>
  <si>
    <t xml:space="preserve">Nadgradna stropna linijska svetilka, LED, dim.1125mm, 24W, z ACU modulom </t>
  </si>
  <si>
    <t>kot npr. ESSE-CI, Ovvio, 24W LED, dim.1125x52x52mm, z ACU modulom</t>
  </si>
  <si>
    <t>Reflektorska svetilka halogen, 100W, IP 65</t>
  </si>
  <si>
    <t>Kabel s Cu kabelski vodniki - 1kV. uvlečeni v instalacijske cevi</t>
  </si>
  <si>
    <t>Zaščitni NIK1 kanal samolepilni (požarno javljanje)</t>
  </si>
  <si>
    <t>PK 300</t>
  </si>
  <si>
    <t>Razdelilne omare R</t>
  </si>
  <si>
    <t>Gibljive instal. cevi RF (ojačane in samougasne), razne</t>
  </si>
  <si>
    <t>Razdelilna omara RP3, podometna tipska, za vgradnjo 50 modulov</t>
  </si>
  <si>
    <t>Razdelilna omara RN3, podometna tipska, za vgradnjo 50 modulov</t>
  </si>
  <si>
    <t>Razdelilna omara RM3, podometna tipska, za vgradnjo 40 modulov</t>
  </si>
  <si>
    <t xml:space="preserve">Nadgradna stropna linijska svetilka, LED, dim.14495mm, 144W, z ACU modulom </t>
  </si>
  <si>
    <t>kot npr. ESSE-CI, Ovvio, 144W LED, dim.14495x52x52mm, z ACU modulom</t>
  </si>
  <si>
    <t>3,4*5+3,7*3=</t>
  </si>
  <si>
    <t>25,0+28,0=</t>
  </si>
  <si>
    <t>čiščenje talne  keramike (skupni prostori - avla in  jedilnica v PT,  kopalnice ob sobah, skupne sanitarije)</t>
  </si>
  <si>
    <t>avla</t>
  </si>
  <si>
    <t>54,5+91,50=</t>
  </si>
  <si>
    <t>Dobava materiala in oblaganje sten  v kopalnicah ob sobah in  v sanitarijah za obiskovalce in novi kopalnici v pedikuri (osrednji del)  s keramičnimi ploščicami 1.kvalitete. Ploščice  s prvovrstnim vodotesnim lepilom lepiti na  stene.</t>
  </si>
  <si>
    <t>za en k</t>
  </si>
  <si>
    <t>1,9*4-0,9=</t>
  </si>
  <si>
    <t>7*15=</t>
  </si>
  <si>
    <t>7,0*24+12+21=</t>
  </si>
  <si>
    <t>7,0*24=</t>
  </si>
  <si>
    <t>7,0*20=</t>
  </si>
  <si>
    <t>Dobava materiala in naprava  dekorativnih talnih oblog   v avli in jedilnici v pritličju z nedrsečimi  mehansko odpornimi veliko formatnimi  keramičnimi ploščicami I. kvalitete (npr. kamnite marmete d= 1 cm ali Granitogres dim. 30/60 ali 60x60 cm). Ploščice polagati tankolepilno  v fino lepilno  malto (napr lepilo Mapei ali Kema) in fuge zaliti z vodo  nepropustno barvno fugirno maso (napr Kerapoxi). Ploščice polagati stik na stik (npr. diagonal). Položen tlak mora biti  horizontalen, vse fuge ravne in vsporedne, sekati se morajo pod kotom 90 stopinj. Ne sme biti nobenih madežev in razpok. Tla morajo biti barvno enakomerna. Obračun po m2 obložene površine.</t>
  </si>
  <si>
    <t xml:space="preserve"> ( npr Buchtal Basis , faktor drsnosti napr.  R 10/A),  Opcija : v kolikor pride do racionalizacije je možno položiti PVC tlake kot na ostalih hodnikih ! - po navodilih investitorja !</t>
  </si>
  <si>
    <t xml:space="preserve">Naprava cokla (nizkostenske obrobe)  ob zidovih v notranjih  prostorih (v avli in jedilnici) v pritličju  s talno keramiko povsod , kjer stene niso obložene iz ene vrste keramičnih ploščic  enake barve in kvalitete kot je tlak. Lamela višine 10 cm, d= 1 cm s ploščicami z obdelanimi robovi, cokel poravnan z ometom. Obračun po m1 izdelanega cokla. </t>
  </si>
  <si>
    <t xml:space="preserve"> Dobava potrebnega materiala in naprava  PVC visoko kvalitetnih tlakov d= 3 mm, ki so primerni za bivalne enote starejših  v suhih prostorih ( skupni prostori - druženje, skupni hodniki, pomožni prostori, sesterske sobe, avle in jedilnice v 1. in 2. N,  in drugo). Na pripravljeno podlogo iz cementnega estriha  izvesti izravnalno maso (d= do 3 mm), na suho izravnalno maso položiti  in s prvovrstnim lepilom lepiti tlake  v rolah. Ob stenah se tlak  neprekinjeno potegne navzgor z min. zaokrožnico, kot cokel za lažje mokro čiščenje ali pa nalepiti kotne obstenske obrobe isto izvedene iz PVC trakov, zaokrožnice zgoraj zaključene  v liniji ometov ali zaključne vijačene letvice (po izboru projektanta, glede na predstavljene vzorce, ali pa po vzoru obstoječga stanja). Obračun po m2 položenih tlakov, vključno z obstenskimi obrobami. V ceni zajeti ves material, transport, delo, priprave in pospravljanje po končanem delu. Zaključni obstenski cokel (min. zaokrožnica) višine in izvedbe   po izboru projektanta (kot za zdravstvene objekte, ali po vzoru v obst. objektu)!</t>
  </si>
  <si>
    <t>V ceni mora biti zajeta predhodna priprava podlage (predpremaz, izravnava podlage do 3mm, brušenje). Talna obloga mora biti lepljena s specialnim disperzijskim lepilom za elastične talne obloge (kot npr. Thomsit K 188 E ali podobna kvaliteta) po celotni površini, zaključiti se mora na steni preko podložnega profila na zaokrožnico do višine 10 cm in končnim PVC  profilom. Stiki talne obloge morajo biti vroče varjeni, da se zagotovi tesnost stikov. Barvni vzorec po izboru projektanta in potrditvijo investitorja glede na predstavljene vzorce.</t>
  </si>
  <si>
    <t>(45,0+340)*1,03=</t>
  </si>
  <si>
    <t>(93+92,0)*1,03=</t>
  </si>
  <si>
    <t>142,0*1,03=</t>
  </si>
  <si>
    <t>205*1,03=</t>
  </si>
  <si>
    <t xml:space="preserve"> NOVE STEKLENE OGRAJE NA  TERASI</t>
  </si>
  <si>
    <t xml:space="preserve">Obstoječa ločna ograja terase v 2. N se nadomesti s stekleno ograjo, ki onogoča razgled in je hkrati vetrna zapora.  Odstranitev obstoječe ograje iz betonskih korit glej v sklopu rušitvenih del </t>
  </si>
  <si>
    <t xml:space="preserve">Dobava potrebnega materiala, izdelava in montaža nove steklene ograje, ki se izvede na obstoječ obnovljen parapetni (ograjni) nizki ločni zidec  na ograji terase v 2. N.  Priprava in izdelava sestavnih elementov v steklarski delavnici, zapakiranje in  transport do mesta vgraditve  in  montaža s pritrjevanjem steklenih plošč  iz lepljenega varnostnega kaljenega  stekla v debelini (min 2 cm) po priporočilu izvajalca (kot napr. ESG 10-2-10ESG - po predhodnem izračunu). Steklene plošče kot novo ograjno polnilo se spodaj fiksirajo na sistemske RF "U" profile, ki se fiksirajo na betonski parapet, v profile se tesnjeno vstavijo steklene plošče, ki konzolno segajo navzgor.      Steklene plošče s pobrušenimi robovi, brez vertikalnih in  zaključnih profilov, fiksirano samo spodaj v U profil. Način pritrjevanja, stikovanja stekla in naleganje po tipskih rešitvah (pro)izvajalca. </t>
  </si>
  <si>
    <t xml:space="preserve"> Obračun po m2 steklenih ograj z upoštevanjem spodnjega RF nasadilnega profila.</t>
  </si>
  <si>
    <t>Vse izdelano po načrtih  projektanta in po kvalitetnih sistemskih rešitvah izbranega izvajalca, te predhodno potrdi projektant!</t>
  </si>
  <si>
    <t xml:space="preserve">Ograja bo steklena: plošče velike 1,3 m /1,10 m / 0.02 m -  8 kom
Steklo prozorno , kaljeno  in primernimi robovi.  S steklom se površina zašiti pred hrupom s ceste.  Detajli  primerno obdelani  
</t>
  </si>
  <si>
    <t xml:space="preserve">1. faza "L1"    </t>
  </si>
  <si>
    <t xml:space="preserve">2. faza "L2"   </t>
  </si>
  <si>
    <t xml:space="preserve">3. faza "D1"   </t>
  </si>
  <si>
    <t xml:space="preserve">4. faza "D2"   komplet </t>
  </si>
  <si>
    <t xml:space="preserve">SKUPAJ  1.+2.+3.+4. faza  komplet </t>
  </si>
  <si>
    <t xml:space="preserve"> Spodaj v pralnici  bo na cev pritrjena mehka cev (blago ali PVC ) in  dodatni pokrov  . Mehka cev bo usmerjala perilo, pokrov bodo uporabili  izven delovnega časa.
Ta cev bo  v pritličju in v 1. nadstropju   obdana s Knauf steno in vrati (glej Knauf stene), tako da nastane samostojen prostor,  da ne bo  ostajalo perilo  na hodniku, ki je namenjen stanovalcem. 
Vrata v ta prostor se bodo odpirala  za 180 stopinj, da ne bodo ožala prehoda. Vrata v prostor glej v sklopu mizarskih del.</t>
  </si>
  <si>
    <t>Obračun po kompletu izvedbe in montaže cevi z vsem fiksirnim, izolacijskim, pritrdilnim, spojnim in pomožnim materialom, z vratci in pokrovi.</t>
  </si>
  <si>
    <t xml:space="preserve">JAŠEK  ZA PERILO : povezoval bo pralnico in dve nadstropju nad njo (4. faza), izreze v ploščah in kletni steni glej v sklopu rušitvenih del, prostor za cev in vhodna vrata v ta prostor glej v posebnih poglavjih!.
Za jašek izdelamo 2 x okroglo odprtino fi   min 65 cm v stropu 1. in 2. N in eno večjo odprtino v nosilni steni  v kleti. Izrez je predviden z  diamantnim vrtanjem, pred vrtanjem je potrebno natančno preveriti lege  odprtin, prehod cevi skozi strope se požarno tesni .
Cev  (fi 60 cm, ravna cev l =  4.50 + zavita cev  cca 3m ) bo izdelana iz nerjaveče gladke brušene RF (inox) pločevine , znotraj gladko spojena  in zunaj  obložena s peno (napr cevna izolacija Armaflex)  in proti požarnim materialom .Debelino pločevine določi izvajalec, glede na konstrukcijo . Na cevi bosta  dvoje vrat (požarna vrata  EI 30) , ki se odpirajo s primerno kljuko in ključavnico, vratca dvokrilna izdelana kot cev iz RF pločevine in tesnjene z neoprenom. Na zgornjem koncu se cev stanjša in podaljša za  izvedbo prezračevanja te cevi (vzgonsko)  in tudi regulacijo zapore (cev, ki poteka skozi podstrešje pa nad streho je zajeta v sklopu prenove podstrešja).
</t>
  </si>
  <si>
    <t>JAŠEK PERILA in PREZR. CEV  SKUPAJ :</t>
  </si>
  <si>
    <t xml:space="preserve">PREZRAČEVALNA CEV PRALNICE – OBTOJEČA (spremenjeno in dopolnjeno)
Obstoječo cev iz pralnice bo potrebno zaradi dograditve balkonov  v območju balkona minimalno prestaviti in dopolniti. Prestaviti, oziroma zamakniti bo potrebno vertikalo, ki bo po novem  speljana  cca 50 cm od nove stene , v neposredni bližini montažne ločilne stene med balkonoma. Obstoječa cev je iz  RF pločevine, na območju balkonov jo bo potrebno predelati in v času izvedbe zavarovati ter ohraniti funkcijo. 
Gre za skrajšanje obstoječe RF  prezračevalne cevi  fi 40 cm in izvedba novega podaljška skozi nove balkone in preko nove strehe , zaključeno z rešetko za odvod zraka . Nova cev v dolžini 9 m z dvemi koleni, 3 x fiksirana na medetažno konstrukcijo balkonov .
</t>
  </si>
  <si>
    <t>Obračun po m1 izvedbe in montaže cevi z vsem fiksirnim, izolacijskim, pritrdilnim, spojnim in pomožnim materialom, z rešetko in pokrovno kapo.</t>
  </si>
  <si>
    <t>Barve primerne za ustanove (dom starejših občanov) to je za občasno mokro čiščenje in za občasno  čiščenje z  dezinsekcijskimi in dezinfekcijskimi blagimi sredstvi. Barve po izboru  investitorja , v tonih glede na predstavljene vzorce. Tople svetle barve !</t>
  </si>
  <si>
    <t>Dobava potrebnega materiala in ponovno slikanje obstoječih že prej večkrat slikanih fino ometanih notranjih zidanih sten na skupnih hodnikih, v avlah, jedilnicah in prostorih za druženje, dnevni prostori, počitek, čajne kuhinje. Slikanje s predhodno pripravo površin  z disperzijsko  pralno barvo za notranje javne površine (kot. npr. Color ali Spectra pralne barve). Obstoječe večplastne opleske  (staro barvo) odstraniti, celotno površino kitati, fino zagladiti, obrusiti, očistiti in impregnirati z emulzijo in 2x slikati s pralno barvo za notranje površine v tonu po izbiri projektanta. Barva pralna odporna na abrazijo in na čiščenje z dezinfekcijskimi sredstvi. Stik predelnih sten z predelnimi stenami bandažirati ali dilatirati. Obračun po m2 obnove obstoječih stenskih površin s ponovnim slikanjem.</t>
  </si>
  <si>
    <t>Kjer so obešeni stropi se slika cca 10 cm nad njihov nivo !</t>
  </si>
  <si>
    <t>1.f pt, 1 n</t>
  </si>
  <si>
    <t>(10,50+2,0*2+5,50+3,50+7,0+2,20*2+2,50*2+1,50)*2,6*2=</t>
  </si>
  <si>
    <t>2 N</t>
  </si>
  <si>
    <t>(10,50+2,0*2+5,50+3,50+7,0+2,20*2+2,50*2+1,50)*2,5=</t>
  </si>
  <si>
    <t>2. f p, n</t>
  </si>
  <si>
    <t>(17,0+2,0+4,50+5,5*2+4,0+3,5)*2,6*2=</t>
  </si>
  <si>
    <t>3f. P, n</t>
  </si>
  <si>
    <t>(10,5+2,0)*2,6*2=</t>
  </si>
  <si>
    <t>2n</t>
  </si>
  <si>
    <t>(10,5+2,0*2+3,0)*2,5=</t>
  </si>
  <si>
    <t>(17,0+3,50+2,0)*2,6*2=</t>
  </si>
  <si>
    <t>Dobava potrebnega materiala in ponovno slikanje obstoječih že prej večkrat slikanih fino ometanih notranjih sten v sobah s predprostori. Slikanje (s predhodno pripravo površin)  s poldisperzijsko  barvo za notranje javne površine (kot. npr. JUB Jupol barve ali podobno, mat belo). Obstoječe večplastne opleske  (staro barvo) odstraniti, celotno površino kitati, fino zagladiti, obrusiti, očistiti in impregnirati z emulzijo in 2x slikati s poldisperzijsko  barvo za notranje površine v tonu po izbiri projektanta. Stik predelnih sten z predelnimi stenami bandažirati. Obračun po m2 obnove obstoječih stenskih površin s ponovnim slikanjem.</t>
  </si>
  <si>
    <t>mal s</t>
  </si>
  <si>
    <t>vel s</t>
  </si>
  <si>
    <t>(2,0*2+3,60+0,6)*2,6=</t>
  </si>
  <si>
    <t>Kjer so obešeni stropi (predprostori) se slika cca 5-10 cm nad njihov nivo ! Pri predelnih stenah v sobah , kjer bodo omare do stropa slikanje ni zajeto (površine se očisti)</t>
  </si>
  <si>
    <t>(4,0*2+2,0+0,6)*2,6=</t>
  </si>
  <si>
    <t>Dobava potrebnega materiala (porobetonski zidaki in pripravljena maltna mešanica v vrečah za zidanje),   s prevozom, z zlaganjem na gradbišču in transportom do mesta vgraditve  in delna dozidava ali zazidava odprtin v obstoječih betonskih stenah   (zazidava ukinjenega okna s strani pralnice proti novi zunanji shrambi, manjše dozidave obstoječih sten, manše dozidave sten, kjer se odprtine zožajo, zazidava niš, dozidava sten, kjer bodo nove kopalnice, manjše izravnave sten in drugo.   Dozidajo ali zazidajo se odprtine v obstoječih nosilnih stenah po sistemu  Iso - Span d= 24 cm + obojestranski 2 cm omet, stene se dozidajo v liniji, da bodo ometi poravnani !</t>
  </si>
  <si>
    <t>2,0*1,0*0,25+1,0*0,25*2,60*2=</t>
  </si>
  <si>
    <t>28*24=</t>
  </si>
  <si>
    <t>22*8+28,0*8=</t>
  </si>
  <si>
    <t>2. f , 4</t>
  </si>
  <si>
    <t>Dobava potrebnega materiala in prvo (na novo) slikanje  fino ometanih notranjih sten v sobah (nove siporex na fino ometane stene - podaljšani balkoni!). Slikanje   s poldisperzijsko  barvo za notranje površine (kot. npr. JUB Jupol barve ali podobno, mat belo). Celotno površino  fino zagladiti, obrusiti, očistiti in impregnirati z emulzijo in 2x slikati s poldisperzijsko  barvo za notranje površine v tonu po izbiri projektanta. Stik predelnih sten z predelnimi stenami bandažirati. Obračun po m2  slikanja.</t>
  </si>
  <si>
    <t>GRADBENA , OBRTNIŠKA in INSTALACIJSKA  DELA</t>
  </si>
  <si>
    <t>GRADBENA , OBRTNIŠKA  in INSTAL. DELA</t>
  </si>
  <si>
    <t>1.f  pt</t>
  </si>
  <si>
    <t>Dobava materiala in ponovno slikanje obstoječih že prej  slikanih  notranjih stropnih površin   s poldisperzijsko (kot. npr. JUPOL ali Spectra) barvo za notranje   površine (vidni stropi v sobah, na skupnih hodnikih, dnevnih prostorih, prostorih za druženje in drugo). Celotno površino očistiti, impregnirati z emulzijo in 1  x slikati z barvo (JUPOL-om) za notranje površine v tonu po izbiri projektanta.  Obračun po m2 izvršenega slikanja.</t>
  </si>
  <si>
    <t>12,0*8+44,3+12=</t>
  </si>
  <si>
    <t>1 in 2 n</t>
  </si>
  <si>
    <t>(19,2*4+12,0*4+44,3+12+13,5)*2=</t>
  </si>
  <si>
    <t>2. f ,</t>
  </si>
  <si>
    <t>12,8*8+59+14,7+18,5=</t>
  </si>
  <si>
    <t>1n</t>
  </si>
  <si>
    <t>13,0*4+14,7+59+12,0*4+18,5=</t>
  </si>
  <si>
    <t>3. f , p</t>
  </si>
  <si>
    <t>1 in2n</t>
  </si>
  <si>
    <t>18,0*8+44,2=</t>
  </si>
  <si>
    <t>18,0*4*2+24,0*4*2+44,3+53,0=</t>
  </si>
  <si>
    <t>18,0*16+69*2+15,5*2+18,5*2=</t>
  </si>
  <si>
    <t>Barve primerne za ustanove (dom starejših občanov) to je za občasno mokro čiščenje in za občasno  čiščenje z  dezinsekcijskimi in dezinfekcijskimi blagimi sredstvi. Barve po izboru  investitorja , v tonih glede na predstavljene vzorce. Tople svetle barve !  (kot. npr. Color ali Spectra pralne barve)</t>
  </si>
  <si>
    <t>Dobava materiala in slikanje  novih suhomontažnih mavčnih sten na skupnih hodnikih, v avlah, v skupnih prostorih  (druženje, počitek, dnevni prostori).  Že bandažirane stene    in stenske obloge, obložene  z mavčnimi ploščami  slikati  z odporno disperzijsko  pralno  barvo za notranje mavčne površine v tonu po izbiri projektanta.  Celotno površino 2x kitati, obrusiti,  očistiti in impregnirati z osnovno emulzijo in 2x slikati s pralno barvo. Slikanje se vrši do 5cm nad obešene tehnične stropove.</t>
  </si>
  <si>
    <t>Dobava materiala in slikanje  novih suhomontažnih mavčnih sten  v predprostorih sob in v sobah na že bandažiranih stenah    in stenskih oblogah z mavčnimi ploščami. Slikanje s poldisperzijsko  barvo za notranje mavčne površine v tonu po izbiri projektanta (mat belo).  Celotno površino 2x kitati, obrusiti,  očistiti in impregnirati z osnovno emulzijo in 2x slikati s poldisperzijsko  barvo (napr Knauf ali Jupol). Slikanje se vrši do 5cm nad obešene tehnične stropove.</t>
  </si>
  <si>
    <t xml:space="preserve"> 2 f</t>
  </si>
  <si>
    <t>52+95+25=</t>
  </si>
  <si>
    <t>43+52+12,0=</t>
  </si>
  <si>
    <t>52+95+16=</t>
  </si>
  <si>
    <t>59+72+20=</t>
  </si>
  <si>
    <t>Dobava materiala in slikanje novih mavčnih že bandažiranih monolitnih  ravnih vidnih stropov in stropnih oblog (zapore instalacij)  s poldisperzijsko svetlo   barvo za notranje mavčne površine v  tonu po izbiri projektanta.  Celo  površino 2x kitati, obrusiti,  očistiti in impregnirati z razredčeno barvo in slikati s poldisperzijsko barvo.  (napr Knauf ali Jupol), mat belo</t>
  </si>
  <si>
    <t>120+65+126+138+272=</t>
  </si>
  <si>
    <t>75+45+51+10=</t>
  </si>
  <si>
    <t>102+48+53+20=</t>
  </si>
  <si>
    <t>120+62+71+30=</t>
  </si>
  <si>
    <t>Dobava materiala in pleskanje vidnih kovinskih notranjih že osnovno zaščitenih kovinskih elementov, pleskanje raznih ključavničarskih izdelkov , pleskanje vratc omaric, ročajev in drugo. Vse očistiti, odmastiti, poškodovana mesta pobrusiti in prepleskati s temeljno barvo in nato vse 2x pleskati z lakom za kovino  (npr RAL). Obračun v m2 razvite širine. Ocena .</t>
  </si>
  <si>
    <t xml:space="preserve">Montažne stene v  kopalnicah  :  zaradi instalacijskih  priključkov  (konzolnih WC školjk) in druge potrebne opreme , je potrebno izvesti  z dodatno nosilno konstrukcijo in izvesti dodatne nosilne elemente pod oblogo (pritrditev klopce v prhi, opornega stojala  ob WC školjki, umivalnika   in druge opreme na  steni- glej  list opremo kopalnice, kjer so določene lokacije teh elementov). Instalacijski jaški  in  stene obložene z dvojno   plastjo  plošč. </t>
  </si>
  <si>
    <t xml:space="preserve">Obloga kabelskih polic in vert.  razvodov  elektrike  : v hodnikih in tudi v sobah. Po izvedbi  razvoda  se pripravi konstrukcija za zaporo  ( prilagoditi širini in višini ) in določi revizijska mesta  .Ko je vse preverjeno z zapisnikom  nadzora in izvajalca ,  se zapre z dvojno  plastjo  knaufa  in finalno obdela. Upoštevamo tudi  vgradnjo  okvirja  za  revizijsko odprtino ( predvidimo  za vsako sobo 1 kom  in na hodnikih pri ovinku ). Izvedba te obloge  bo  s senčno fugo  ob steni in ob stropu (stik različnih materialov).
</t>
  </si>
  <si>
    <t xml:space="preserve">Obloga razvoda  prezračevanja  v sobah : Ta razvod poteka v vogalu  pod stropom. Prezračevalni kanal je toplotno izoliran,  obloga se izvede  s knaufom , s senčno fugo proti steni in proti stropu. V zadnji  del  obloge in  kanala  bo vgrajen  element- rešetka. Velikost preseka  te obloge  bo cca 20 x 20 cm, sicer  pa  bo potrebno na licu mesta  definirati  dimenzije. Po višini se bo potrebno prilagoditi  oblogi  električnih razvodov  in  vertikalni oblogi (če bo v istem prostoru ). </t>
  </si>
  <si>
    <t>odstranitev (demontaža) notranjih obešenih tehničnih monolitnih  ravnih  mavčnih  stropov nad jedilnicami in delilnimi kuhinjami, Odstrani se mavčne plošče in v strop vgrajeno opremo in luči, dočim se podkonstrukcija ohrani in predela, zato pri delu paziti, da se jo ne poškoduje, stropi na višini cca 2,5 m</t>
  </si>
  <si>
    <t xml:space="preserve">Strop nad jedilnico nad 1. N. se dodatno izolira v področju, kjer je zgoraj odprta terasa, zaradi preprečevanja toplotnih mostov in kot dodatna toplotna izolacija. Izolacija iz mineralne volne d= 10 cm, se fiksira na strop, pred izvedbo obešenih stropov. </t>
  </si>
  <si>
    <t xml:space="preserve">dobava materiala in dodatno izoliranje stropa nad jedilnico nad 1. N., strop se dodatno izolira v področju, kjer je zgoraj odprta terasa, zaradi preprečevanja toplotnih mostov in kot dodatna toplotna izolacija. Izolacija iz mineralne volne d= 10 cm, se fiksira na strop, pred izvedbo obešenih stropov. </t>
  </si>
  <si>
    <t xml:space="preserve">Demontaža   vratnih  kril notranjih in vhodnih eno ali dvo krilnih   vrat vključno z odstranitvijo vse opreme  in  izbijanje lesenih ali kovinskih  vratnih okvirjev iz obstoječih ometanih zidanih zidov, kompletno s prenosom in zlaganjem na deponiji, kjer se jih pripravi za sprotni  prevoz na odpad.   </t>
  </si>
  <si>
    <t>popis ;</t>
  </si>
  <si>
    <t xml:space="preserve">                           opis                                           </t>
  </si>
  <si>
    <t>Cena/en.</t>
  </si>
  <si>
    <t xml:space="preserve"> skupni  znesek</t>
  </si>
  <si>
    <t>Depandansa - kompleks Bokalce</t>
  </si>
  <si>
    <t>(po fazah - ogrevanje, prezračevanje, vodovod)</t>
  </si>
  <si>
    <t>Cena/en</t>
  </si>
  <si>
    <t>Toplotna izolacija za zajem svežega zraka s samougasljivo in parozaporno izolacijo deb.20 mm</t>
  </si>
  <si>
    <t>Toplotna izolacija odvodnih kanalov s samougasljivo in parozaporno izolacijo deb.10 mm</t>
  </si>
  <si>
    <t>PREZRAČEVANJE_TRAKT L1</t>
  </si>
  <si>
    <t>PREZRAČEVANJE_TRAKT L2</t>
  </si>
  <si>
    <t>PREZRAČEVANJE_TRAKT D1</t>
  </si>
  <si>
    <t>PREZRAČEVANJE_TRAKT D2</t>
  </si>
  <si>
    <t>HLAJENJE_TRAKT L1</t>
  </si>
  <si>
    <t>HLAJENJE_TRAKT L2</t>
  </si>
  <si>
    <t>HLAJENJE_TRAKT D1</t>
  </si>
  <si>
    <t>HLAJENJE_TRAKT D2</t>
  </si>
  <si>
    <t>VODOVOD_TRAKT L1</t>
  </si>
  <si>
    <t>VODOVOD_TRAKT L2</t>
  </si>
  <si>
    <t>VODOVOD_TRAKT D1</t>
  </si>
  <si>
    <t>VODOVOD_TRAKT D2</t>
  </si>
  <si>
    <t xml:space="preserve">Strojne instalacije  za potrebe Doma starejših občanov Vič-Rudnik ,Cesta na Bokalce 51
1125 Ljubljana-Brdo
</t>
  </si>
  <si>
    <t>število</t>
  </si>
  <si>
    <t>Instalacijski material  skupaj :</t>
  </si>
  <si>
    <t>VSE  Skupaj  I.  Faza (Eur)</t>
  </si>
  <si>
    <t xml:space="preserve">SKUPNA REKAPITULACIJA PO  FAZAH </t>
  </si>
  <si>
    <t>Skupaj  I.  Faza (Eur)</t>
  </si>
  <si>
    <t>VSE  FAZE  SKUPAJ  (Eur)</t>
  </si>
  <si>
    <t>(brez DDV)</t>
  </si>
  <si>
    <t>Skupaj  II.  Faza (Eur)</t>
  </si>
  <si>
    <t>Skupaj  III.  Faza (Eur)</t>
  </si>
  <si>
    <t>Skupaj  IV.  Faza (Eur)</t>
  </si>
  <si>
    <t>Skupaj     II.faza</t>
  </si>
  <si>
    <t>Razsvetljava  I. f. skupaj Eur</t>
  </si>
  <si>
    <t>Razsvetljava  II. f. skupaj Eur</t>
  </si>
  <si>
    <t>16a.</t>
  </si>
  <si>
    <t>Instalacijski material  II. F skupaj :</t>
  </si>
  <si>
    <t>Razdelilne omare I. f.  skupaj :</t>
  </si>
  <si>
    <t>Skupaj     III.faza</t>
  </si>
  <si>
    <t>Razsvetljava  III. f. skupaj Eur</t>
  </si>
  <si>
    <t>Instalacijski material III. F. skupaj :</t>
  </si>
  <si>
    <t>Razdelilne omare III. f.  skupaj :</t>
  </si>
  <si>
    <t>Skupaj   IV.faza</t>
  </si>
  <si>
    <t>Razsvetljava  IV. f. skupaj Eur</t>
  </si>
  <si>
    <t>Instalacijski material IV. F. skupaj :</t>
  </si>
  <si>
    <t>GRADBENA DELA  SKUPAJ (Eur):</t>
  </si>
  <si>
    <t>PROCENTI ( %) KOT DODATEK NA GRADBENA DELA</t>
  </si>
  <si>
    <t>PROCENTI ( %) KOT DODATEK NA OBRT. DELA</t>
  </si>
  <si>
    <t>OBRTNIŠKA  DELA  SKUPAJ (Eur):</t>
  </si>
  <si>
    <t xml:space="preserve">SKUPAJ  1. + 2. del  m2   </t>
  </si>
  <si>
    <t>2. E "1. faza D2"   m2</t>
  </si>
  <si>
    <t>2. E "1. faza D1"   m2</t>
  </si>
  <si>
    <t>2. E "1. faza L2"   m2</t>
  </si>
  <si>
    <t>2. E "1. faza L1"   m2</t>
  </si>
  <si>
    <t xml:space="preserve">Čela desk se obrusijo, robovi se posnamejo. </t>
  </si>
  <si>
    <t>Deske so sestavljene v panele, ki jih je možno občasno  posamično dvigniti zaradi čiščenja pod lesenimi podni, deske so finalno obdelane z oljem ali lak lazuro odpornim na UV žarke, v površino desk je vrezan vzorec v obliki kanelur – protidrsna ploskev</t>
  </si>
  <si>
    <t xml:space="preserve">Dobava potrebnega materiala z vsemi transporti, priprava lesa,  izvedba podložne podkonstrukcije in izvedba lesenih nedrsečih žlebičenih podnov  na balkonih. Lesena podkonstrukcija iz impregniranih letev, pod njih   vstaviti gumi podložke, na letve se vijačijo   fino skoblane in žlebičene tipizirane macesnove  deske (npr. d= 3,0 cm, š= 9 cm),  deske  s posnetimi robovi,  razmik med deskami minimalen (fuge), vmes vstavljeni dilatacijski profilirani sistemski čepi, s pomočjo katerih se deske nevidno  vijačijo na podkonstrukcijo s samoreznimi nerjavečimi vijaki (dva vijaka na vsak profil). V deskah  izvedeni vzdolžni utorčki, za protizdrsno površino in proti zvijanju lesa. Obračun po m2  lesenih podnov. </t>
  </si>
  <si>
    <t>LESENI PODNI NA NOVIH BALKONIH</t>
  </si>
  <si>
    <t>V</t>
  </si>
  <si>
    <t>1. E "2. del-Z"   m2</t>
  </si>
  <si>
    <t>1. E "1. del-V"   m2</t>
  </si>
  <si>
    <t xml:space="preserve">Dobava potrebnega materiala z vsemi transporti, priprava lesa,  izvedba podložne podkonstrukcije in izvedba lesenih nedrsečih žlebičenih podnov  na zunanjih atrijih v pritličju in za pločnike med atriji (pas ob objektu). Lesena podkonstrukcija iz impregniranih letev, pod njih   vstaviti gumi podložke, na letve se vijačijo   fino skoblane in žlebičene tipizirane macesnove  deske (npr. d= 3,0 cm, š= 9 cm),  deske  s posnetimi robovi,  razmik med deskami minimalen (fuge), vmes vstavljeni dilatacijski profilirani sistemski čepi, s pomočjo katerih se deske nevidno  vijačijo na podkonstrukcijo s samoreznimi nerjavečimi vijaki (dva vijaka na vsak profil). V deskah  izvedeni vzdolžni utorčki, za protizdrsno površino in proti zvijanju lesa. Obračun po m2  lesenih podnov. </t>
  </si>
  <si>
    <t>LESENI PODNI  SKUPAJ (Eu):</t>
  </si>
  <si>
    <t>(21+2,0+13,5+16,0+17,0)*1,2=</t>
  </si>
  <si>
    <t>LESENI PODNI ATRIJEV  in PLOČNIKOV TIK OB OBJEKTU (predvidoma samo vzhod)</t>
  </si>
  <si>
    <t>4. PRENOVA NOTRANJIH PROSTOROV PO FAZAH</t>
  </si>
  <si>
    <t>4.- PRENOVA IN PREUREDITEV  DEPANDANS</t>
  </si>
  <si>
    <t>NOTRANJA DRSNA VRATA</t>
  </si>
  <si>
    <r>
      <rPr>
        <b/>
        <sz val="10"/>
        <rFont val="Arial CE"/>
        <charset val="238"/>
      </rPr>
      <t>PV10 - 160 / 215 cm</t>
    </r>
    <r>
      <rPr>
        <sz val="10"/>
        <rFont val="Arial CE"/>
        <charset val="238"/>
      </rPr>
      <t xml:space="preserve"> Izdelava, dobava in montaža notranjih kvalitetnih  eno   krilnih  drsnih polnih  vrat  z odpiranjem ob obst. stene, drsna stena (vrata), služi kot požarna zapora dvigala ob obstoječi stekleni steni  stopnišča v avli v pritličju. . Zgornje vodilo se z distančnimi profili sidra na steno, vodilo dolžine cca 4,5 m, ob straneh vert. stojke.   Vratno krilo je polno iz obdelane Negor plošče, vrata z odrivanjem na stran, zgoraj na stekleno krilo fiksirana kolesca , ki so pritrjena na vodilo. </t>
    </r>
  </si>
  <si>
    <r>
      <rPr>
        <b/>
        <sz val="10"/>
        <rFont val="Arial CE"/>
        <charset val="238"/>
      </rPr>
      <t xml:space="preserve">FV1 : vrata sv. mer  80/ 205 cm, </t>
    </r>
    <r>
      <rPr>
        <sz val="10"/>
        <rFont val="Arial CE"/>
        <charset val="238"/>
      </rPr>
      <t>(zid. m. 90 / 208 cm), vrata</t>
    </r>
    <r>
      <rPr>
        <b/>
        <sz val="10"/>
        <rFont val="Arial CE"/>
        <charset val="238"/>
      </rPr>
      <t xml:space="preserve"> </t>
    </r>
    <r>
      <rPr>
        <sz val="10"/>
        <rFont val="Arial CE"/>
        <charset val="238"/>
      </rPr>
      <t xml:space="preserve"> za izhod na požarnem stopnišču.  
Obstoječa vrata zamenjamo z novimi : kovinski podboj,  v obstoječi debelini stene s toplotno fasadno oblogo , krilo polno  izdelano s pločevino (Alu barvana ) in s povdarjenimi horizontalnimi fugami. Opremljeno s cilindrično ključavnico  in dodatnim  zaprtim ključem  v notranjosti stopnišča, s strani stopnišča panik kljuka (drog), odpiranje v smeri evakuacije, samozapiralo.  </t>
    </r>
  </si>
  <si>
    <t>ODSTRANITEV SLOJEV RAVNE STREHE (2. N)</t>
  </si>
  <si>
    <t xml:space="preserve">Kompletna odstranitev  slojev ravne strehe terase v 2. N.  , odstrani se obstoječa sestava tlakov, ki se komplet rušijo, vse se odstrani do obstoječe betonske    plošče. Predvidoma se  odstrani (razbije) se talna keramika položena v cementno malto (1,5  cm), potrga se hidroizolacija, poruši se z mrežami armiran cementni naklonski estrih d= 4-7 cm, (MB 20) potrga se PVC folija 0,15 mm, odstrani se  toplotna izolacija d= 15 cm (izol. plošče kot napr Glinopor ali Stiropor) in drugo
Celotna sestava tlaka v skupni debelini cca 17-22 cm. </t>
  </si>
  <si>
    <t xml:space="preserve">Tlaki in podloge se v pritličju odstranijo v celoti zaradi  izvedbe novih tesnjenih tlakov in izol. podlog. </t>
  </si>
  <si>
    <t>RUŠITVENA DELA SKUPAJ (Eur):</t>
  </si>
  <si>
    <t>4./A.      REKAPITULACIJA GRADBENIH DEL</t>
  </si>
  <si>
    <t>4./B.  REKAPITULACIJA OBRTNIŠKIH DEL</t>
  </si>
  <si>
    <t>4./A.) GRADBENA DELA :</t>
  </si>
  <si>
    <t>A./ 0.  PRIPRAVLJALNA IN ZAKLJUČNA DELA</t>
  </si>
  <si>
    <t xml:space="preserve">   4./ B.)  O B R T N I Š K A    D E L A</t>
  </si>
  <si>
    <t xml:space="preserve">1. faza "L1"  m1    </t>
  </si>
  <si>
    <t xml:space="preserve">2. faza "L2"  m1   </t>
  </si>
  <si>
    <t xml:space="preserve">3. faza "D1"  m1   </t>
  </si>
  <si>
    <t xml:space="preserve">6./A. </t>
  </si>
  <si>
    <t xml:space="preserve">6./ B. </t>
  </si>
  <si>
    <t xml:space="preserve">6./ C </t>
  </si>
  <si>
    <t xml:space="preserve">6./ D. </t>
  </si>
  <si>
    <t>6./A -  Rekapitulacija I.faza</t>
  </si>
  <si>
    <t>6./B.  Rekapitulacija II.faza</t>
  </si>
  <si>
    <t>6./D.  Rekapitulcija IV.faza</t>
  </si>
  <si>
    <t>6./C. Rekapitulacija III.faza</t>
  </si>
  <si>
    <t xml:space="preserve">5.  REKAPITULACIJA - STROJNE  INSTALACIJE </t>
  </si>
  <si>
    <t>5.1</t>
  </si>
  <si>
    <t>5.2</t>
  </si>
  <si>
    <t>5.3</t>
  </si>
  <si>
    <t>5.4</t>
  </si>
  <si>
    <t>5.5</t>
  </si>
  <si>
    <t>5.6</t>
  </si>
  <si>
    <t>5.7</t>
  </si>
  <si>
    <t>5.8</t>
  </si>
  <si>
    <t>5.9</t>
  </si>
  <si>
    <t>5.10</t>
  </si>
  <si>
    <t>5.11</t>
  </si>
  <si>
    <t>5.12</t>
  </si>
  <si>
    <t>5.3.1</t>
  </si>
  <si>
    <t>5.3.2</t>
  </si>
  <si>
    <t>5.3.3</t>
  </si>
  <si>
    <t>5.3.4.</t>
  </si>
  <si>
    <t>5.  SKUPAJ  STR. INS.  za vse TRAKTE</t>
  </si>
  <si>
    <t xml:space="preserve">Izdelava, dobava in montaža enokrilnih  notranjih lesenih toplotno in zvočno izolativnih in požarno odpornih polnih  vrat za vhode v posamezne sobe (apartmaje), ter za na požarna stopnišča, vrata  vgrajena v  serijske  kovinske  pleskane tipizirane  podboje (pečena barva). Podboji  suhomontažni,  z globoko brazdo z vstavljenim dimotesnim negorljivim  tesnilom, podboji lakirani  z žgano (pečeno) barvo po izboru , ob zidovih podboji tesnjeni z negorljivim materialom, vgrajeni so v AB ometane stene d= 24 cm, ob stenah zaključni profili. Vratna krila, polna, izdelana iz ogrodja iz negorljive izolacijske sredice (NEGOR), obojestransko oblečena v pločevino, na katero se lepi lesene plošče, ki so finalno  oblečene v barvni pralni ultrapas (laminat) po izboru.  Vrata opremljena s kompletnim okovjem, ključavnica cilindrična, s protivlomnim ščitom,  ključavnica tudi na generalni (sistemski) ključ (dodtop od zunaj v primeru intervencije, tudi če je ključ v vratih), okovje, kljuke in ščiti deljeni iz nerjaveče kovine (inox RF) po izbiri projektanta, troje RF nasadil. Požarna odpornost EiCS 30-C3, zvočna izolativnost  min. 38 dB.  </t>
  </si>
  <si>
    <t>4. - NAČRT  ARHITEKTURE  -  POPIS  DEL</t>
  </si>
  <si>
    <t xml:space="preserve">(preureditev, adaptacija in prenova  notranjih prostorov)  </t>
  </si>
  <si>
    <t>4. PRENOVA IN PREUREDITEV  DEPANDANS</t>
  </si>
  <si>
    <t>4./ A.)</t>
  </si>
  <si>
    <t>4./ B.)</t>
  </si>
  <si>
    <t>5./ 1.- 4.</t>
  </si>
  <si>
    <t>6./ 1.- 4.</t>
  </si>
  <si>
    <t>SKUPAJ  4./A.+B.) + 5. /1.-4. +  6./ 1.-4. (Eur):</t>
  </si>
  <si>
    <t xml:space="preserve">upravičeni stroški </t>
  </si>
  <si>
    <t xml:space="preserve">neupravičeni stroški </t>
  </si>
  <si>
    <t xml:space="preserve">          skup.    znesek</t>
  </si>
  <si>
    <t>UPRAVIČENI</t>
  </si>
  <si>
    <t>NEUPRAVIČENI</t>
  </si>
  <si>
    <t>SKUPAJ</t>
  </si>
  <si>
    <t>STROŠKI</t>
  </si>
  <si>
    <t>upr.</t>
  </si>
  <si>
    <t>neupr.</t>
  </si>
  <si>
    <t>skupaj</t>
  </si>
  <si>
    <t>neupr</t>
  </si>
  <si>
    <t>A./ 0.</t>
  </si>
  <si>
    <t>A./ I.</t>
  </si>
  <si>
    <t xml:space="preserve">A./ II. </t>
  </si>
  <si>
    <t>B./ I.</t>
  </si>
  <si>
    <t xml:space="preserve">B./ II. </t>
  </si>
  <si>
    <t xml:space="preserve">B./ III. </t>
  </si>
  <si>
    <t xml:space="preserve">B./ IV. </t>
  </si>
  <si>
    <t>B./ V.</t>
  </si>
  <si>
    <t>B./ VI.</t>
  </si>
  <si>
    <t>B./ VII.</t>
  </si>
  <si>
    <t>B./ IX.</t>
  </si>
  <si>
    <t>B./ X.</t>
  </si>
  <si>
    <t>B./ VIII.</t>
  </si>
  <si>
    <t xml:space="preserve">B./ VII. </t>
  </si>
  <si>
    <t>B./ VIII.   JAŠEK  za PERILO   in PREZRAČEVALNA CEV PRALNICE</t>
  </si>
  <si>
    <t>B./ IX.  SLIKO - PLESKARSKA DELA</t>
  </si>
  <si>
    <t>B./ X.  LESENI TLAKI BALKONOV  in ATRIJEV</t>
  </si>
  <si>
    <t>naprava  PVC visoko kvalitetnih tlakov, ki so primerni za bivalne enote starejših  v suhih skupnih  prostorih ( skupni prostori - druženje, skupni hodniki, pomožni prostori, sesterske sobe, avle in jedilnice v 1. in 2. N,  in drugo), enobarvni PVC podi</t>
  </si>
  <si>
    <t>naprava  PVC visoko kvalitetnih tlakov, ki so primerni za bivalne enote starejših  v bivalnih   prostorih ((v predprostorih stanovanj, v bivalnih  sobah -apartmajih v domu starejših občanov). PVC tlaki z vzorcem - napr. v imitaciji (izgledu)  parketa</t>
  </si>
  <si>
    <t>čiščenje tlakov  iz  PVC v bivalnih enotah PVC v imitaciji  parketov (sobe, apartmaji, predprostori v bivalnih prostorih)</t>
  </si>
  <si>
    <t>čiščenje tlakov  iz enobarvnih  PVC podov  v skupnih prostorih (hodniki avle), vključno z zaokrožnicami</t>
  </si>
  <si>
    <t xml:space="preserve">Dobava potrebnega materiala in naprava podlog za izvedbo  finalnih   tlakov iz PVC-ja (imitacija parketa) v bivalnih enotah (v predprostorih in sobah  v pritličju (1. in 2. faza) v naslednji sestavi: na izvedeno novo hidroizolacijo izvesti in   položiti: </t>
  </si>
  <si>
    <t xml:space="preserve">Naročilo in izdelava  izkaza požarne varnosti  </t>
  </si>
  <si>
    <t>0/7.</t>
  </si>
  <si>
    <t>0/9</t>
  </si>
  <si>
    <t>0./11.</t>
  </si>
  <si>
    <t>A./ I.   RUŠITVENA DELA</t>
  </si>
  <si>
    <t xml:space="preserve">OPOMBA : ohranijo se le tlaki v centralnih kopalnicah, splakovalnicah, delilni kuhinji, ostanejo vsi tlaki v kleteh (zaklonišče, pralnica).  Zamenjava finalnih tlakov po naknadnem dogovoru !  V pritličju (1. in 2. faza) se odstranijo vsi tlaki s podlogami vred, porušijo se  obstoječe talne  plošče, površinsko se izkoplje tampon, zaradi znižanja talne plošče (ta se izvede nova na nižjem nivoju) in zaradi izvedbe debelejših izolacijskih podlog pod tlaki (15 cm talne izolacije). Odstranijo se tlaki v kopalnicah v nadstropjih zaradi razpeljave novih talnih instalacij, dočim se v ostalih prostorih v nadstropjih menjajo samo finalni tlaki (sobe, hodniki, skupni prostori).  </t>
  </si>
  <si>
    <t>Dobava materiala in izdelava kompletne horizontalne enoslojne hidroizolacije, ki se izvede  v obstoječem  pritličju po celi površini  (faza 1. in 2. - nepodkleteno) in sicer se  izvede  na nov podložni beton.  Izvedba iz  sledečih plasti :</t>
  </si>
  <si>
    <t>Po položitvi podzemnih instalacij se talne plošče izvedejo na novo nižjem nivoju zaradi debelejšega izolacijskega sloja- glej gradbena dela !</t>
  </si>
  <si>
    <t xml:space="preserve">Predvidoma se odstranijo samo finalni tlaki, ki se nadomestijo z novimi, razen kjer se izvajajo nove kopalnice in sanitarije za obiske se porušijo tudi podloge pod tlaki do obstoječih plošč. </t>
  </si>
  <si>
    <t xml:space="preserve">Kompletna odstranitev  obstoječih finalnih  tlakov iz keramike in podlog pod njimi  iz prostorov v pritličju (hodniki, WC-ji, prhe, shrambe, dn. prostor, č. kuh.).  Odstrani se obstoječa sestava tlakov, ki se komplet rušijo, vse se odstrani do obstoječe betonske talne   plošče, ki se deloma ohrani.  Odstrani (razbije) se talna keramika položena v cementno malto (1,5  cm), poruši se z mrežami armiran cementni estrih d= 4-5 cm, (MB 20) potrga se PVC folija 0,15 mm, odstrani se  toplotna izolacija d= 5 cm (izol. plošče kot napr Glinopor ali Stiropor), potrga se   hidroizolacija,  površine se očisti.
Celotna sestava tlaka v skupni debelini cca 10-12 cm. </t>
  </si>
  <si>
    <t xml:space="preserve">Kompletna odstranitev  obstoječih finalnih  tlakov iz lepljenega parketa in podlog pod njimi  iz prostorov v pritličju (predprostori, sobe).  Odstrani se obstoječa sestava tlakov, ki se komplet rušijo, vse se odstrani do obstoječe betonske talne   plošče.  Odstrani (potrga) lepljen parket 2 cm, poruši se z mrežami armiran cementni estrih d= 5 cm, (MB 20) potrga se PVC folija 0,15 mm, odstrani se  toplotna izolacija d= 5 cm (izol. plošče kot napr Glinopor ali Stiropor),   potrga se hidroizolacija
Celotna sestava tlaka v skupni debelini cca 12 cm. </t>
  </si>
  <si>
    <t>Kompletno porušenje v pasovih  podložnih talnih  plošč (d= cca 8-12 cm) v pritličju  1. in 2. faze (pod prej odstranjenimi tlaki), vse se odstrani do tamponskega nasutja.  Strojno rušenje (npr. s pneumatskim kladivom z razbijanjem betona  na kose), vključno  s  transportom ruševin   do deponije na gradbišču, kjer se kopiči material od rušenja in sprotno nakladanje in  odvoz v komunalno deponijo ali pa v obrat za reciklažo. Obračun v m3.</t>
  </si>
  <si>
    <t>298*0,10=</t>
  </si>
  <si>
    <t>186*0,10=</t>
  </si>
  <si>
    <t>13.A</t>
  </si>
  <si>
    <t>298*0,17=</t>
  </si>
  <si>
    <t>186*0,17=</t>
  </si>
  <si>
    <t>13.B</t>
  </si>
  <si>
    <t>Ročni  površinski plitvi  izkop  zbitega   nasipnega  materiala  pod odstranjeno talno ploščo v nepodkletenem pritličju  1. in 2. faze (pod prej odstranjenimi tlaki) zaradi poglobitve oziroma izvedbe  novih poglobljenih termoizolacijskih tlakov in zaradi zagotovitve zadostne etažne višine.  Površinski izkop z direktnim  nakladanjem materiala na samokolnico in ročnim transportom na  deponijo na gradbišču, tamponski  material se kopiči na deponiji za ponovno vgraditev za kasnejše zasipanje.  Izkop je zaradi omejenega prostora in ker se vrši v pritličju  obstoječega objekta otežen. Površinski izkop globine cca 15 do 20 cm.</t>
  </si>
  <si>
    <t xml:space="preserve">Planiranje in izravnava obstoječega tamponskega nasutja, to je dna poglobljenega izkopa znotraj obstoječega objekta (1. in 2. faza - PT)   in  utrjevanje tal  kot nosilna podloga za izvedbo  novih  talnih podložnih plošč. </t>
  </si>
  <si>
    <t xml:space="preserve">Dobava z vsemi transporti  in vgrajevanje podložnega izravnalnega  betona za nove talne plošče v obstoječem  pritličju (faza 1. in 2. - nepodkleteno), gre za izvedbo novih talnih plošč na nižjem nivoju, zaradi večje debeline toplotne izolacije. Zabetoniranje plošč na obst. zbitem znižanem tamponu   z betonom  C 16/20 (MB 20), preseka od 0,08 do 0,12 m3/m2 v nevidne, z min Q mrežami armirane konstrukcije talnih plošč, zgoraj z dodatkom za zglajeno površino za gladko podlago pod horizontalno hidroizolacijo pod tlaki.  Izvedba  z vsemi pomožnimi deli in transporti.  </t>
  </si>
  <si>
    <t xml:space="preserve">toplotno  izolacijo iz  talnih trdih  plošč  iz ekspandiranega polistirena v   debelini 15 cm (npr. Fibran EPS - 200,  Novolit Stiropor EPS-T), SIST EN  13163 [λD = 0.036 W/mK, σ10%def.= 200 kPa], plošče  prosto položene na podlago, napr. 2 sloja z zamaknjenimi stiki
</t>
  </si>
  <si>
    <t xml:space="preserve">toplotno  izolacijo iz  talnih trdih  plošč  iz EPS-T v  debelini 15 cm 
</t>
  </si>
  <si>
    <t xml:space="preserve">toplotno  izolacijo iz  talnih trdih  plošč  iz EPS-T v  debelini 14 cm 
</t>
  </si>
  <si>
    <t xml:space="preserve">MA  plavajoči   betonski   estrih d =  6 cm  
</t>
  </si>
  <si>
    <t xml:space="preserve">MA  plavajoči   betonski   estrih d =  6 cm, Estrihi ob stenah na hodnikih izvedeni zaokroženo navzgor, da se finalni tlaki iz PVC neprekinjeno potegnejo navzgor za cokel ! 
</t>
  </si>
  <si>
    <t xml:space="preserve">B./ I.   SUHOMONTAŽNE STENE in STROPI </t>
  </si>
  <si>
    <t>UPRAVIČENI STROŠKI</t>
  </si>
  <si>
    <t>NEUPRAVIČENI STROŠKI</t>
  </si>
  <si>
    <t>tip izdelka</t>
  </si>
  <si>
    <t>proizvajalec</t>
  </si>
  <si>
    <t>znesek</t>
  </si>
  <si>
    <t xml:space="preserve">            skupni  znesek</t>
  </si>
  <si>
    <t>za gradnjo</t>
  </si>
  <si>
    <t xml:space="preserve">B./ V.   MIZARSKA DELA </t>
  </si>
  <si>
    <t>upravičeni str.</t>
  </si>
  <si>
    <t>neupr.  Stroški</t>
  </si>
  <si>
    <t>(Eur) :</t>
  </si>
  <si>
    <t>vse  skupaj</t>
  </si>
  <si>
    <t>B./ VII.   KERAMIČARSKA DELA</t>
  </si>
  <si>
    <t>Odstranitev (demontaža) fiksnih zasteklitev ob stopnišču izvedenih iz Copilit stekla v kovinskem okvirju. Stekla se brez razbitja odstranijo iz okvirja, kovinski okvir se izbije iz ometane stene, vse se transportira v obrat za reciklažo. Obračun po m2 kompletne odstranitve.</t>
  </si>
  <si>
    <t xml:space="preserve">SUHOMONT. STENE in STROPI SKUPAJ </t>
  </si>
  <si>
    <t>VSE NEUPR.  STROŠKI !</t>
  </si>
  <si>
    <t>VSE  UPRAVIČENI  STROŠKI</t>
  </si>
  <si>
    <t>VSE NEUPRAVIČENI STROŠKI</t>
  </si>
  <si>
    <t>VSE NEUPR.</t>
  </si>
  <si>
    <t>VSE NEOPR.</t>
  </si>
  <si>
    <t>OPOMBA : zajeto le slikanje prostorov, ki so stvar prenove. Kletni prostori niso zajeti - stvar vzdrževalnih del !</t>
  </si>
  <si>
    <t>VSE NEUPR. STR.</t>
  </si>
  <si>
    <t>(VSE NEUPR. STR.)</t>
  </si>
  <si>
    <t>NEUPRAVIČ.</t>
  </si>
  <si>
    <t>VSE</t>
  </si>
  <si>
    <t>SKUP</t>
  </si>
  <si>
    <t>OPR.</t>
  </si>
  <si>
    <t>UPR.</t>
  </si>
  <si>
    <t>NEUPR.</t>
  </si>
  <si>
    <t>SKU</t>
  </si>
  <si>
    <t>OPR</t>
  </si>
  <si>
    <t>NEOPR</t>
  </si>
  <si>
    <t>SK.</t>
  </si>
  <si>
    <t>NEOP</t>
  </si>
  <si>
    <t xml:space="preserve">          skupni   znesek</t>
  </si>
  <si>
    <t>UPR</t>
  </si>
  <si>
    <t>NEUPR</t>
  </si>
  <si>
    <t>Cena skup.</t>
  </si>
  <si>
    <t>Razsvetljava II. F.</t>
  </si>
  <si>
    <t>NUPR</t>
  </si>
  <si>
    <t>Skup. cena</t>
  </si>
  <si>
    <t>Instalacijski material  IV. F.</t>
  </si>
  <si>
    <t>Cena skup</t>
  </si>
  <si>
    <r>
      <t xml:space="preserve">ELEKTRIČNE INSTALACIJE za DEPAND. </t>
    </r>
    <r>
      <rPr>
        <sz val="11"/>
        <rFont val="Arial CE"/>
        <charset val="238"/>
      </rPr>
      <t>(dopolnitev)</t>
    </r>
  </si>
  <si>
    <r>
      <t xml:space="preserve">STROJNE INSTALACIJE </t>
    </r>
    <r>
      <rPr>
        <sz val="11"/>
        <rFont val="Arial CE"/>
        <charset val="238"/>
      </rPr>
      <t xml:space="preserve"> </t>
    </r>
    <r>
      <rPr>
        <b/>
        <sz val="11"/>
        <rFont val="Arial CE"/>
        <charset val="238"/>
      </rPr>
      <t>za DEPAN.</t>
    </r>
    <r>
      <rPr>
        <sz val="11"/>
        <rFont val="Arial CE"/>
        <charset val="238"/>
      </rPr>
      <t xml:space="preserve"> (dopolnitev)</t>
    </r>
  </si>
  <si>
    <t>za 6.  ELEKTRO   INSTALACIJE za DEPAN.</t>
  </si>
  <si>
    <t>za  5.  STROJNE  INSTALACIJE za DEPAN.</t>
  </si>
  <si>
    <t>DEPANDANSE</t>
  </si>
  <si>
    <t>kompl</t>
  </si>
  <si>
    <t>DEPANDANSA</t>
  </si>
  <si>
    <t xml:space="preserve">5.  STR. INST. ZA DEP.  In  6. EL. INST. ZA DEP. </t>
  </si>
  <si>
    <t>7.  EN. SAN. PRALNICE  in  8. EN. SAN.  KUHINJE</t>
  </si>
  <si>
    <t>BOKALCI  51- k.o. ŠUJICA</t>
  </si>
  <si>
    <t>(energetska  sanacija pralnice)</t>
  </si>
  <si>
    <t xml:space="preserve">PREZRAČEVANJE IN HLAJENJE PRALNICE V "DEP" </t>
  </si>
  <si>
    <t>Zaščita prostorov pred pričetkom del. Potrebno je obojestransko zaščititi vse stene, na katerih se izvaja strojno rušenje prebojev. Prav tako je potrebno zaščititi tlak v okolici prebojev. V ceni upoštevati tudi lovljenje oz sesanje odvečne vode.</t>
  </si>
  <si>
    <t>pavšal</t>
  </si>
  <si>
    <r>
      <rPr>
        <sz val="11"/>
        <color indexed="8"/>
        <rFont val="Calibri"/>
        <family val="2"/>
        <charset val="238"/>
      </rPr>
      <t>Vsakodnevno sprotno čiščenje</t>
    </r>
    <r>
      <rPr>
        <sz val="10"/>
        <rFont val="Arial CE"/>
        <charset val="238"/>
      </rPr>
      <t xml:space="preserve"> prostorov po končanih delih.</t>
    </r>
  </si>
  <si>
    <t>PRIPRAVLJALNA in ZAKL. DELA SKUPAJ:</t>
  </si>
  <si>
    <t>Strojno rušenje prebojev v opečni steni s predhodnim strojnim rezanjem. V ceni upoštevati tudi iznos in odvoz ruševin na trajno deponijo s plačilom takse.</t>
  </si>
  <si>
    <t>preboji v zidovih  deb. 10 cm</t>
  </si>
  <si>
    <t>1/a.)</t>
  </si>
  <si>
    <t>1/b.)</t>
  </si>
  <si>
    <t>preboji v zidovih  deb. 25 cm</t>
  </si>
  <si>
    <t xml:space="preserve">250/250  mm    kom </t>
  </si>
  <si>
    <t xml:space="preserve">400/350  mm    kom </t>
  </si>
  <si>
    <t xml:space="preserve">650/550  mm    kom </t>
  </si>
  <si>
    <t xml:space="preserve">450/500  mm    kom </t>
  </si>
  <si>
    <t xml:space="preserve">850/700  mm    kom </t>
  </si>
  <si>
    <t xml:space="preserve">350/350  mm    kom </t>
  </si>
  <si>
    <t xml:space="preserve">fi 450  mm    kom </t>
  </si>
  <si>
    <t xml:space="preserve">500/350  mm    kom </t>
  </si>
  <si>
    <t xml:space="preserve">350/250  mm    kom </t>
  </si>
  <si>
    <t xml:space="preserve">Demontaža obstoječih oken, kompletno z iznosom in odvozom na deponijo (s plačilom takse). </t>
  </si>
  <si>
    <t>2/a.)</t>
  </si>
  <si>
    <t>okno dim. 320/100</t>
  </si>
  <si>
    <t xml:space="preserve">   kom </t>
  </si>
  <si>
    <t>2/b.)</t>
  </si>
  <si>
    <t>okno dim. 125 / 100</t>
  </si>
  <si>
    <t>ZEMELJSKA  DELA SKUPAJ:</t>
  </si>
  <si>
    <t>Ročni izkop zemljine do III. kategorije z nalaganjem in odvozom izkopa na trajno deponijo (izkop za temelje ob objektu)</t>
  </si>
  <si>
    <t xml:space="preserve">m3 </t>
  </si>
  <si>
    <t>Zasip in utrjevanje s tamponskim materialom. Zasip pod temelji.</t>
  </si>
  <si>
    <t>Izdelava AB temelja dim.  125/420 cm, gl. 50 cm. Vrh temelja na višini 10 cm nad terenom. V ceni upoštevati ves potreben opaž, beton in armaturo 80 kg/m3 betona. Priprava podlage za temelj je zajeta v zemeljskih delih.</t>
  </si>
  <si>
    <t>Izdelava AB temelja dim.  125/280 cm, gl. 50 cm. Vrh temelja na višini 10 cm nad terenom. V ceni upoštevati ves potreben opaž, beton in armaturo 80 kg/m3 betona. Priprava podlage za temelj je zajeta v zemeljskih delih.</t>
  </si>
  <si>
    <t>AB  DELA SKUPAJ:</t>
  </si>
  <si>
    <t>ZIDARSKA    DELA SKUPAJ:</t>
  </si>
  <si>
    <t>zazidave odprtin  v zidovih  deb. 10 cm</t>
  </si>
  <si>
    <t>Zazidava obstoječih odprtin  po demontaži obstoječega prezračevalnega kanala. Odprtina se zazida s siporeksom in obojestransko obdela z lepilom in armaturno mrežico, finalno glajeno z lepilom, tako da je pripravljeno za slikopleskarsko obdelavo.</t>
  </si>
  <si>
    <t xml:space="preserve">600/500  mm    kom </t>
  </si>
  <si>
    <t xml:space="preserve">300/300  mm    kom </t>
  </si>
  <si>
    <t xml:space="preserve">200/100  mm    kom </t>
  </si>
  <si>
    <t>zazidave odprtin v zidovih  deb. 25 cm</t>
  </si>
  <si>
    <t xml:space="preserve">400/400  mm    kom </t>
  </si>
  <si>
    <t xml:space="preserve">600/400  mm    kom </t>
  </si>
  <si>
    <t xml:space="preserve">700/500  mm    kom </t>
  </si>
  <si>
    <t xml:space="preserve">250/200  mm    kom </t>
  </si>
  <si>
    <t xml:space="preserve">300/250  mm    kom </t>
  </si>
  <si>
    <t xml:space="preserve">400/250  mm    kom </t>
  </si>
  <si>
    <t xml:space="preserve">550/350  mm    kom </t>
  </si>
  <si>
    <t>Dobava in vgradnja novih oken  z izrezi v steklu za prezračevalne kanale. PVC okno, izdelano po shemi. V ceni zajeti tudi okensko polico.</t>
  </si>
  <si>
    <t>okno O 23 a,  dim. 316 / 96 cm</t>
  </si>
  <si>
    <t>Dobava in vgradnja novih oken. PVC okno, izdelano po shemi. V ceni zajeti tudi okensko polico.</t>
  </si>
  <si>
    <t>okno O 23,  dim. 316 / 96 cm</t>
  </si>
  <si>
    <t>okno O 25 , dim. 122 / 96 cm</t>
  </si>
  <si>
    <t>OKNA  V  PVC PROFILIH:</t>
  </si>
  <si>
    <t>FAS.   DELA SKUPAJ:</t>
  </si>
  <si>
    <t>Finalna obdelava zazidave odprtine v fasadnem zidu, dim. 600/500 mm. Obdelava s fasadnim zaključnim ometom kot obstoječe.</t>
  </si>
  <si>
    <t>Finalna obdelava zazidave odprtine v fasadnem zidu, dim. 250/250 mm. Obdelava s fasadnim zaključnim ometom kot obstoječe.</t>
  </si>
  <si>
    <t>2X slikanje vseh sten z belo poldisperzijsko barvo, s predhodnim mavčenjem manjših poškodb (količina ocenjena)</t>
  </si>
  <si>
    <t>m2</t>
  </si>
  <si>
    <t>2x slikanje stropov z belo poldisperzijsko barvo (količina ocenjena)</t>
  </si>
  <si>
    <t xml:space="preserve">PREZRAČEVANJE IN HLAJENJE PRALNICE V "DEPANDANSAH" </t>
  </si>
  <si>
    <t>(PREZRAČEVANJE PRALNICE)</t>
  </si>
  <si>
    <t>GRADBENO -  OBRTNIŠKA  DELA</t>
  </si>
  <si>
    <t>7. / A - H</t>
  </si>
  <si>
    <t>7a./ 1.- 4.</t>
  </si>
  <si>
    <t>7b./ 1.- 4.</t>
  </si>
  <si>
    <r>
      <t xml:space="preserve">STROJNE INSTALACIJE </t>
    </r>
    <r>
      <rPr>
        <sz val="11"/>
        <rFont val="Arial CE"/>
        <charset val="238"/>
      </rPr>
      <t xml:space="preserve"> </t>
    </r>
    <r>
      <rPr>
        <b/>
        <sz val="11"/>
        <rFont val="Arial CE"/>
        <charset val="238"/>
      </rPr>
      <t>za PRALNICO</t>
    </r>
  </si>
  <si>
    <t>SKUPAJ  7. + 7a.+7b  (Eur):</t>
  </si>
  <si>
    <t>OBST. OBJEKT z DEPANDANSAMI V DSO  na  BOKALCAH</t>
  </si>
  <si>
    <t>in  ZA RAZNE NEPREDVIDENA in DROBNA OBRT. DELA  (10%)</t>
  </si>
  <si>
    <t>7./ A.</t>
  </si>
  <si>
    <t>7./ B.</t>
  </si>
  <si>
    <t>7./ C.</t>
  </si>
  <si>
    <r>
      <t>PRIPRAVLJALNA IN ZAKLJUČNA DELA</t>
    </r>
    <r>
      <rPr>
        <sz val="11"/>
        <color indexed="8"/>
        <rFont val="Arial CE"/>
        <charset val="238"/>
      </rPr>
      <t xml:space="preserve"> </t>
    </r>
  </si>
  <si>
    <t xml:space="preserve">RUŠITVENA DELA   </t>
  </si>
  <si>
    <r>
      <t xml:space="preserve">SLIKO - PLESKARSKA DELA  </t>
    </r>
    <r>
      <rPr>
        <sz val="11"/>
        <color indexed="8"/>
        <rFont val="Arial CE"/>
        <charset val="238"/>
      </rPr>
      <t xml:space="preserve"> </t>
    </r>
  </si>
  <si>
    <t xml:space="preserve">ZEMELJSKA  DELA </t>
  </si>
  <si>
    <t>7./ D.</t>
  </si>
  <si>
    <t xml:space="preserve">ARMIRANO-BETONSKA  DELA </t>
  </si>
  <si>
    <t>7./ E.</t>
  </si>
  <si>
    <t xml:space="preserve">ZIDARSKA  DELA </t>
  </si>
  <si>
    <t xml:space="preserve">OKNA   V  PVC   PROFILIH  </t>
  </si>
  <si>
    <t>7./ F.</t>
  </si>
  <si>
    <t>7./ H.</t>
  </si>
  <si>
    <t xml:space="preserve">FASADERSKA  DELA </t>
  </si>
  <si>
    <t>7./ G.</t>
  </si>
  <si>
    <t>GRADBENO-OBRTNIŠKA DELA SKUPAJ    (Eur):</t>
  </si>
  <si>
    <t>7./A.-H.      REKAPITULACIJA GRADBENO - OBRTNIŠKIH  DEL</t>
  </si>
  <si>
    <t>7.  GRADBENO - OBRTNIŠKA DELA :</t>
  </si>
  <si>
    <t xml:space="preserve"> 7./ A.  PRIPRAVLJALNA IN ZAKLJUČNA DELA</t>
  </si>
  <si>
    <t xml:space="preserve"> 7./ B.   RUŠITVENA DELA</t>
  </si>
  <si>
    <t xml:space="preserve">7./ C. ZEMELJSKA   DELA </t>
  </si>
  <si>
    <t xml:space="preserve"> 7. / D. ARMIRANO-BETONSKA  DELA </t>
  </si>
  <si>
    <t xml:space="preserve">  7./ F. OKNA  V  PVC  PROFILIH</t>
  </si>
  <si>
    <t xml:space="preserve"> 7./ G.  SLIKO - PLESKARSKA DELA</t>
  </si>
  <si>
    <t xml:space="preserve"> 7. / H. FASADERSKA  DELA </t>
  </si>
  <si>
    <r>
      <t xml:space="preserve">ELEKTRIČNE INSTALACIJE za  PRALNICO  </t>
    </r>
    <r>
      <rPr>
        <sz val="11"/>
        <rFont val="Arial CE"/>
        <charset val="238"/>
      </rPr>
      <t>(dopolnitev)</t>
    </r>
  </si>
  <si>
    <t>(prezračevanje   pralnice)</t>
  </si>
  <si>
    <t>Depandansa - kompleks Bokalce -  Pralnica</t>
  </si>
  <si>
    <t xml:space="preserve">PRENOVA NOTRANJIH PROSTOROV </t>
  </si>
  <si>
    <t>za  7.a  STROJNE  INSTALACIJE za PRALNICO</t>
  </si>
  <si>
    <t xml:space="preserve">7.A  REKAPITULACIJA za  STROJNE  INSTALACIJE </t>
  </si>
  <si>
    <t>7.a/ 4</t>
  </si>
  <si>
    <t>7.a/ 3</t>
  </si>
  <si>
    <t>7.a/ 2</t>
  </si>
  <si>
    <t>7.a/ 1</t>
  </si>
  <si>
    <t xml:space="preserve"> PREZRAČEVALNA NAPRAVA</t>
  </si>
  <si>
    <t xml:space="preserve"> TEHNOLOGIJA</t>
  </si>
  <si>
    <t xml:space="preserve"> TOPLOTNA ČRPALKA</t>
  </si>
  <si>
    <t>7. a SKUPAJ  STR. INST.  za  PRALNICO</t>
  </si>
  <si>
    <t xml:space="preserve"> SPLOŠNO</t>
  </si>
  <si>
    <t>BREZ  DDV  !</t>
  </si>
  <si>
    <t>Klimatska naprava strešne izvedbe.Pokrovi prezračevalne naprave so iz pocinkane barvane pločevine z vmesno izolacijo s požarnim razredom A.Debelina stene je 50 mm.</t>
  </si>
  <si>
    <t>SKUPAJ PREZRAČEVALNA NAPRAVA</t>
  </si>
  <si>
    <t xml:space="preserve"> VENTILATOR-dovod</t>
  </si>
  <si>
    <t xml:space="preserve"> -Exsterni padec tlaka: 550 Pa</t>
  </si>
  <si>
    <t xml:space="preserve"> -Delovna moč: 3,1 kW</t>
  </si>
  <si>
    <t xml:space="preserve"> -Moč el. motorja: 4,0 kW</t>
  </si>
  <si>
    <t>VENTILATOR-odvod (termično odporen do 80°C)</t>
  </si>
  <si>
    <t xml:space="preserve"> -Pretok zraka : 5.000 m3/h</t>
  </si>
  <si>
    <t xml:space="preserve"> -Exsterni padec tlaka: 480 Pa</t>
  </si>
  <si>
    <t xml:space="preserve"> -Delovna moč: 2,2 kW</t>
  </si>
  <si>
    <t xml:space="preserve"> - Moč el. motorja: 3,0 kW</t>
  </si>
  <si>
    <t xml:space="preserve"> -REKUPERATOR-GLIKOLNI</t>
  </si>
  <si>
    <t xml:space="preserve"> -Temperaturni izkoristek zavržene toplote: 69,1%</t>
  </si>
  <si>
    <t xml:space="preserve"> -Sveži zrak,zima: -13°C/ 90%rvl</t>
  </si>
  <si>
    <t xml:space="preserve"> -Sveži zrak,leto: +34°C/ 40%rvl</t>
  </si>
  <si>
    <t xml:space="preserve"> -Prostor,zima/leto: 22/26°C</t>
  </si>
  <si>
    <t xml:space="preserve"> -Prihranek grelne moči: 72,5 kW</t>
  </si>
  <si>
    <t xml:space="preserve"> -GRELNIK ZRAKA</t>
  </si>
  <si>
    <t xml:space="preserve"> -Grelna moč : 25 kW</t>
  </si>
  <si>
    <t xml:space="preserve"> -vpih zraka(max): 22°C</t>
  </si>
  <si>
    <t xml:space="preserve"> -medij: voda 50/40°C</t>
  </si>
  <si>
    <t xml:space="preserve"> -padec tlaka(medij):13 kpa</t>
  </si>
  <si>
    <t xml:space="preserve"> -HLADILNIK/GRELNIK ZRAKA</t>
  </si>
  <si>
    <t xml:space="preserve"> -Hladilna moč: 46,7 kW</t>
  </si>
  <si>
    <t xml:space="preserve"> -vpih zraka(min.): 17°C</t>
  </si>
  <si>
    <t xml:space="preserve"> -medij: voda/glikol 65/35%, 7/12°C</t>
  </si>
  <si>
    <t xml:space="preserve"> -padec tlaka(medij):23 kpa</t>
  </si>
  <si>
    <t xml:space="preserve"> -Grelna moč: 36,7 kW</t>
  </si>
  <si>
    <t xml:space="preserve"> -vpih zraka(max.): 27°C</t>
  </si>
  <si>
    <t xml:space="preserve"> -FILTRI ZRAKA</t>
  </si>
  <si>
    <t xml:space="preserve"> -Sveži zrak: M7</t>
  </si>
  <si>
    <t xml:space="preserve"> -padec tlaka:  M7  250Pa</t>
  </si>
  <si>
    <t xml:space="preserve"> -Zavržen zrak: M5</t>
  </si>
  <si>
    <t xml:space="preserve"> -padec tlaka: M5  200Pa</t>
  </si>
  <si>
    <t xml:space="preserve"> -DUŠILNIK ZVOKA-dovod,odvod zraka 2x</t>
  </si>
  <si>
    <t xml:space="preserve"> - Dušilnik zvoka L=1500 mm,dušenje 34dBA pri 250Hz</t>
  </si>
  <si>
    <t xml:space="preserve"> -PRIKLJUČNA MOČ-električna</t>
  </si>
  <si>
    <t xml:space="preserve"> -Pel= 10,8 kW</t>
  </si>
  <si>
    <t>Velikost klimata:</t>
  </si>
  <si>
    <t>1100x2000x4000</t>
  </si>
  <si>
    <t>1500kg</t>
  </si>
  <si>
    <t>Funkcijska oprema  prezračevalna sistema:</t>
  </si>
  <si>
    <t xml:space="preserve"> -frekvenčna regulacija dovodnega in odvodnega ventilatorja,zvezna funkcija</t>
  </si>
  <si>
    <t xml:space="preserve"> -daljinski posluževalni tablo-vklop/izklop,alarmi,nastavitev parametrov</t>
  </si>
  <si>
    <t xml:space="preserve"> - elementi regulacije-tipala temperature,presostati,pogoni,ventila s pogonom,DDC regulator,protizmrzovalni termostat</t>
  </si>
  <si>
    <t xml:space="preserve"> - EKO (elektrokrmilna omara)</t>
  </si>
  <si>
    <t xml:space="preserve"> - kabliranje in klemanje na objektu do razdalje 10m</t>
  </si>
  <si>
    <t xml:space="preserve"> -dokumentacija z garancijo in izjavami</t>
  </si>
  <si>
    <t xml:space="preserve"> - funkcijski zagon prezračevalnega sistema,nastavitev parametrov,priučitev osebja</t>
  </si>
  <si>
    <t>Funkcija delovanja naprave:</t>
  </si>
  <si>
    <t xml:space="preserve"> - kontrola zamazanosti filtra</t>
  </si>
  <si>
    <t xml:space="preserve"> - kontrola delovanja ventilatorja</t>
  </si>
  <si>
    <t xml:space="preserve"> - regulacija žaluzij </t>
  </si>
  <si>
    <t xml:space="preserve"> - regulacija hitrosti ventilatorja </t>
  </si>
  <si>
    <t xml:space="preserve"> -regulacija temperature vpiha,prostora</t>
  </si>
  <si>
    <t xml:space="preserve"> -protizmrzovalna zaščita </t>
  </si>
  <si>
    <t xml:space="preserve"> -regulacija odvodnega ventilatorja tehnologija</t>
  </si>
  <si>
    <t xml:space="preserve"> -regulacija črpalke rekuperatorja</t>
  </si>
  <si>
    <t xml:space="preserve"> -prosto hlajenje</t>
  </si>
  <si>
    <t xml:space="preserve"> -nočno pohlajevanje</t>
  </si>
  <si>
    <t xml:space="preserve"> -Parametri zraka:</t>
  </si>
  <si>
    <t xml:space="preserve"> -zima:sveži zrak-13°C/90%rvl  ,prostor:22°C/40%rvl</t>
  </si>
  <si>
    <t xml:space="preserve"> -leto:sveži zrak 34°C/40%rvl ,prostor 26°C/55%rvl</t>
  </si>
  <si>
    <t xml:space="preserve"> -Pravilniki,standardi:</t>
  </si>
  <si>
    <t xml:space="preserve"> -Tehnične smernice TSG-1-004:2010</t>
  </si>
  <si>
    <t xml:space="preserve"> -Pravilnik o učinkoviti rabi energije v stavbah URL št.52/2010</t>
  </si>
  <si>
    <t xml:space="preserve"> -Certifikati:CE,TUV,EUROVENT,..</t>
  </si>
  <si>
    <t xml:space="preserve"> -tip:Energija KN 10</t>
  </si>
  <si>
    <t>Dobavitelj: Energija inženiring d.o.o, ali enakovredno</t>
  </si>
  <si>
    <t>PRALNICA</t>
  </si>
  <si>
    <t xml:space="preserve"> -Pretok zraka : 4.500 m3/h</t>
  </si>
  <si>
    <t xml:space="preserve"> -Exsterni padec tlaka: 530 Pa</t>
  </si>
  <si>
    <t xml:space="preserve"> -Delovna moč:1,4 kW</t>
  </si>
  <si>
    <t xml:space="preserve"> - Moč el. motorja: 2,2 kW</t>
  </si>
  <si>
    <t xml:space="preserve"> -Prihranek grelne moči: 39 kW</t>
  </si>
  <si>
    <t xml:space="preserve"> -ENOTA ZA ČIŠČENJE</t>
  </si>
  <si>
    <t xml:space="preserve"> - delovanje naprave skupaj z napravo N1</t>
  </si>
  <si>
    <t xml:space="preserve"> -tip:Energija KN 5</t>
  </si>
  <si>
    <t>SKUPAJ TEHNOLOGIJA</t>
  </si>
  <si>
    <t>Toplotna črpalka za zunanjo postavitev, monoblok izvedbe</t>
  </si>
  <si>
    <t>MODULNA GRADNJA</t>
  </si>
  <si>
    <t xml:space="preserve">Modulna gradnja naprave omogoča enostavno in hitro sestavljanje osnovnih modulov v več kot 200 kombinacij, če objekt zaradi  povečanja ali prenove zahteva dodatno hladilno moč. </t>
  </si>
  <si>
    <t>HLADILNI KROG</t>
  </si>
  <si>
    <t>Hladilni krog vsebuje ekološko hladivo R 410 A , ki ne vpliva na ozonsko plast ( odp=0). Vgrajeni so kompresorji s spiralo ( scroll) s termično zaščito v navitju elektromotorja in električnim grelnikom karterja.</t>
  </si>
  <si>
    <t xml:space="preserve">OKVIR </t>
  </si>
  <si>
    <t>Sestavni deli okvirja so izdelani iz jeklene pocinkane pločevine, dodatno zaščitene s praškastim nanosom epoksi barve. Zasnova okvirja omogoča nemoten pretok zraka skozi kondenzatorje in enostaven dosto do vseh sestavnih delov.</t>
  </si>
  <si>
    <t>KONDENZATORJI</t>
  </si>
  <si>
    <t xml:space="preserve">Kondenzatorji so izdelani iz bakrenih cevi in aluminijastih lamel. Tesen spoj lamel in cevi je izveden z mehansko ekspanzijo. Kondenzatorji imajo krog za podhlajevanje tekočine, kar zagotavlja povečan učinek hlajenja brez dodatne električne moči.  </t>
  </si>
  <si>
    <t>UPARJALNIKI</t>
  </si>
  <si>
    <t xml:space="preserve">Izdelani so kot ploščni prenosniki, izolirani s parozaporno izolacijo. Uparjalniki so opremljeni z električnim grelnikom in tlačnim tipalom, ki nadzira pretok vode. </t>
  </si>
  <si>
    <t>VENTILATORJI</t>
  </si>
  <si>
    <t>Aksialni ventilatorji z lopaticami ECOPROFILE z neposrednim pogonom. Elektromotorji so opremljeni s termično zaščito navitja, prirejeni za zunanjo vgradnjo. Ventilatorji z elektromotorji so statično in dinamično uravnoteženi. ECOPROFILE ventilatorji so prirejeni za nižja števila vrtljajev, profil lopatic pa zmanjšuje vpliv vrtinčenja in s tem manjšo porabo električne energije. Hitrost vrtenja ventilatorjev v odvisnosti od tlaka hladiva uravnava brezstopenjski regulator vrtljajev, kar zagotavlja natančno vodenje tlaka kondenzacije.</t>
  </si>
  <si>
    <t>NADZOR IN VODENJE DELOVANJA</t>
  </si>
  <si>
    <t>Naprava je opremljena z mikroprocesorskim krmilnikom , ki je zasnovan in izelan namensko za  naprave.</t>
  </si>
  <si>
    <t>Jedro krmilnika je 16bitni mikroprocesor z delovnim spominom 2Mb, z možnostjo hranjenja alarmov, in funkcijo MASTER-SLAVE za regulacijsko povezavo več  naprav v celoto. Vse krmilnike je možno upravljati z enim samim vmesnikom z LCD zaslonom in tipkami.</t>
  </si>
  <si>
    <t>Krmilnik je vgrajen v elektro omaro, ki je izdelana v skladu  s standardi CEI 44-5/CEI 64-8. Mehanska zaščita je IP 66.</t>
  </si>
  <si>
    <t>TEHNIČNI PODATKI IN MERE</t>
  </si>
  <si>
    <t xml:space="preserve"> -Delovanje naprave do -20°C</t>
  </si>
  <si>
    <t xml:space="preserve"> -Hladilna moč: 47,7 kW (Tok=35°C)</t>
  </si>
  <si>
    <t xml:space="preserve"> -Hladilno število. 2.9</t>
  </si>
  <si>
    <t xml:space="preserve"> -Grelna moč:35,6 kW (Tok=-13°C)</t>
  </si>
  <si>
    <t xml:space="preserve"> -Grelno število: 2.15</t>
  </si>
  <si>
    <t xml:space="preserve"> -pretok zraka: 46.000 m3/h</t>
  </si>
  <si>
    <t xml:space="preserve"> -število ventilatorjev: 2</t>
  </si>
  <si>
    <t xml:space="preserve"> -temperatura zraka: +35°C</t>
  </si>
  <si>
    <t xml:space="preserve"> -delovanje naprave: 44°C</t>
  </si>
  <si>
    <t xml:space="preserve"> -medij: voda,glikol 65/35%</t>
  </si>
  <si>
    <t xml:space="preserve"> -pretok medija: 9.2 m3/h</t>
  </si>
  <si>
    <t xml:space="preserve"> -Statični tlak črpalke:206kPa</t>
  </si>
  <si>
    <t xml:space="preserve"> -moč črpalke: 1,1 kW</t>
  </si>
  <si>
    <t xml:space="preserve"> -število kompresorjev: 2</t>
  </si>
  <si>
    <t xml:space="preserve"> -število hladilnih krogov: 1</t>
  </si>
  <si>
    <t xml:space="preserve"> -št. Stopenj delovanja: 3</t>
  </si>
  <si>
    <t xml:space="preserve"> -dolžina naprave: 2560 mm</t>
  </si>
  <si>
    <t xml:space="preserve"> -širina naprave: 1100 mm</t>
  </si>
  <si>
    <t xml:space="preserve"> -višina naprave:2100 mm</t>
  </si>
  <si>
    <t xml:space="preserve"> -teža: 800 kg</t>
  </si>
  <si>
    <t xml:space="preserve"> -električna priključna moč 21,7kW</t>
  </si>
  <si>
    <t xml:space="preserve"> -Dodatna oprema:</t>
  </si>
  <si>
    <t xml:space="preserve"> brezstopenjska regulacija vrtljajev ventilatorja,delovanje do -20°C</t>
  </si>
  <si>
    <t xml:space="preserve"> akumulator  1000 lit</t>
  </si>
  <si>
    <t xml:space="preserve"> zaščita kondenzatorja</t>
  </si>
  <si>
    <t xml:space="preserve"> gumi amortizeji</t>
  </si>
  <si>
    <t xml:space="preserve"> elektronski ekspanzijski ventil</t>
  </si>
  <si>
    <t xml:space="preserve"> manometer visokega in nizkega tlaka</t>
  </si>
  <si>
    <t xml:space="preserve"> mehki zagon</t>
  </si>
  <si>
    <t>tiha izvedba, ISO3744 na 10m 46dBA</t>
  </si>
  <si>
    <t xml:space="preserve"> transportna črpalka </t>
  </si>
  <si>
    <t>Ekspanzijska posoda 50L</t>
  </si>
  <si>
    <t xml:space="preserve"> -Certifikati: CE,EUROVENT</t>
  </si>
  <si>
    <t>Deflektor izstopnega zraka iz horizontalnega prezračevalnega kanala izdelanega po naročilu, velikost priključnega kanala znaša 1200 x 600mm, kompletno z montažo in dobavo.</t>
  </si>
  <si>
    <t>Zaprta ekspanzijska posoda za  pohlajevanje, proizvajalca ZILMET predtlak zraka v posodi 1 – 1,5bar, kompletno z vsemi potrebnimi priključki in varnostnim ventilom - medij je mešanica glikol / voda</t>
  </si>
  <si>
    <t>Ekspanzijska posoda.</t>
  </si>
  <si>
    <t>Varnostni navojni medeninasti ventil na vzmet za odpiralni tlak 3 bar</t>
  </si>
  <si>
    <t>DN 20</t>
  </si>
  <si>
    <t>Manometer, komplektno z montažo in vsem tesnilnim materialom</t>
  </si>
  <si>
    <t>Polnilni ventil za hladilni sistem</t>
  </si>
  <si>
    <t>Izpustni ventil za hladilni sistem</t>
  </si>
  <si>
    <t>Črpalka za distribucijo ogrevalnega medija kompletno s povezovalnim in tesnilnim materialom - kanalski grelnik</t>
  </si>
  <si>
    <t>Wilo tip STRATOS 30/1-8 ali enakovredno</t>
  </si>
  <si>
    <t>Q=5m3/h</t>
  </si>
  <si>
    <t>Htot=15m</t>
  </si>
  <si>
    <t>P = 65 W</t>
  </si>
  <si>
    <t>U = 230V/50Hz</t>
  </si>
  <si>
    <t>Črpalka za obtok ogrevalnega/hladilnega medija glikolne rekuperacije (mešanica glikola), kompletno s povezovalnim in tesnilnim materialom TČ</t>
  </si>
  <si>
    <t>Wilo-Stratos 40/1-4 ali enakovredno</t>
  </si>
  <si>
    <t>H=1,5m</t>
  </si>
  <si>
    <t>P = 125 W</t>
  </si>
  <si>
    <t>Avtomatski odzračevalni lonček z zapornim ventilom s pritrdilnim in tesnilnim materialom in zapornim ventilom:</t>
  </si>
  <si>
    <t>Termo-mano-meter za merilno območje od  0°C do 130°C in 0 do 4bar za vgradnjo v cevovod skupaj s tesnilnim materialom.</t>
  </si>
  <si>
    <t xml:space="preserve">Bakrena cev  izdelana po DIN 1786, vključno z materialom za trdo lotanje, fazonskimi kosi in pritrdilnim materialom ter montažnim materialom </t>
  </si>
  <si>
    <t>Cu ∅35x1,5</t>
  </si>
  <si>
    <t>Cu ∅42x1,5</t>
  </si>
  <si>
    <t xml:space="preserve">Cu ∅54x2 </t>
  </si>
  <si>
    <t>Toplotna parazaporno izolacija razvoda hladnega in ogrevalnega medija iz sintetičnega kavčuka z zaprto celično strukturo s cevno izolacijo 40mm in alu zaščito pred vremenskimi vplivi, zidnih utorih in nadometno (ustreza Armaflex AC), oz. debeline po DIN, z vsem pripadajočim materialom,  za dimenzije:</t>
  </si>
  <si>
    <t>Toplotna izolacija razvoda toplega medija s cevno izolacijo 19mm za cevi v tlaku, zidnih utorih in nadometno (ustreza Armaflex ITS), oz. debeline po DIN, z vsem pripadajočim materialom,  za dimenzije:</t>
  </si>
  <si>
    <t>Protipovratni ventil skupaj s tesnilnim in prehodnim materialom, velikosti:</t>
  </si>
  <si>
    <t>DN 40</t>
  </si>
  <si>
    <t>DN 32</t>
  </si>
  <si>
    <t>Čistilni kos s filternim vložkom PN6 do 105°C, s prirobničnima priključkoma, protiprirobnicama, skupaj s tesnilnim materialom</t>
  </si>
  <si>
    <t>Kroglični medeninasti navojni/prirobnični ventili za ogrevalno-hladilno vodo do 95°C in tlak NP6</t>
  </si>
  <si>
    <t>Tropotni motorni ventil, kompletno s pogonom za ogrevalno-hladilno vodo do 95°C in tlak NP6, kompleten s  pritrdilnim in tesnilnim materialom ter ožičenjem proizvajalca Danfoss ali podobno</t>
  </si>
  <si>
    <t>Elektomotorni pogon 230 V</t>
  </si>
  <si>
    <t>Dovodna-odvodna aluminijasta zaščitna rešetka, kompletno z montažnim materialom - IMP KLIMA d.o.o., ali enakovrednih karakteristik velikosti:</t>
  </si>
  <si>
    <t>AR-3/F 225 x 1225</t>
  </si>
  <si>
    <t>Kompaktni ultrazvočni števec toplotne  energije, s kartico  za navezavo na sistem daljinskega odčitavanja. Vodni del - navojni priključek NP16.</t>
  </si>
  <si>
    <t>-          računska enota</t>
  </si>
  <si>
    <t>-          fiksno priključeni merilnik pretoka</t>
  </si>
  <si>
    <t>-          temperaturno tipalo</t>
  </si>
  <si>
    <t>kompletno z vem montažnim in tesnilnim materialom ter ožičenjem</t>
  </si>
  <si>
    <t>CF Echo   DN40</t>
  </si>
  <si>
    <t>Odklop vseh naprav iz električnega napajanja</t>
  </si>
  <si>
    <t>Demontaža obstoječega prezračevalnega kanalskega razvoda ter naprav z nalaganjem na trasportno sredstvo ter odvoz na deponijo</t>
  </si>
  <si>
    <t>Demontaža obstoječe klimatske naprave kompletno z notranjo enoto ter odvoz na deponijo ali premontaža na drugo lokacijo v priemru želje investitorja.</t>
  </si>
  <si>
    <t>Demontaža obstoječe parne napeljave ter odvoz na deponijo ali premontaža na drugo lokacijo v priemru želje investitorja.</t>
  </si>
  <si>
    <t>Jeklena konstrukcija za klimat, primerne nosilnosti, kompletno varjene izvedbe, pocinkana konstrukcija z montažo na točkovne AB temelje</t>
  </si>
  <si>
    <t>Jeklena konstrukcija za toplotno črpalko primerne nosilnosti, kompletno varjene izvedbe, pocinkana konstrukcija z montažo na točkovne AB temelje</t>
  </si>
  <si>
    <t>PV-2 100</t>
  </si>
  <si>
    <t>PV-2 200</t>
  </si>
  <si>
    <t>PV-5 100</t>
  </si>
  <si>
    <t>vgradnja na višini 3-3,3 m</t>
  </si>
  <si>
    <t>PAN 800 - 800x800mm, Qdo=1125m3/h</t>
  </si>
  <si>
    <t>Izdelava in montaža prezračevalnih kanalov za dovod in odvod zraka. Kanal se izdela z ustreznimi tesnostnimi zahtevami po EN1507 in tlačno stopnjo po veljavnih standardih, iz pocinkane pločevine debeline  glede na dimenzije kanala in pretoka zraka po DIN 24190, z vzdolžnimi zgibi, prirobničnimi spoji, vključno s koleni, odcepi in prehodnimi kosi, obešali ter spojnim in tesnilnim materialom.</t>
  </si>
  <si>
    <t>Toplotna izolacija za distribuicijo svežega zraka s samougasljivo in parozaporno izolacijo debeline 32 mm</t>
  </si>
  <si>
    <t>Dodatna izolacija prezračevalnih kanalov z ovojem iz stekelne volne, na strani vtočnega in zavrženega zraka, kompletno  z montažo z lepilnimi trakovi in pritrdilnim materialom</t>
  </si>
  <si>
    <t>Ursa DF   d=40mm</t>
  </si>
  <si>
    <t>Izdelava zaščitne aluminijaste obloge za prezačevalne kanale, ki so podvrženi vremenskim vplivom. Spoji morajo biti izvedeni vodotesno.</t>
  </si>
  <si>
    <t>Æ250</t>
  </si>
  <si>
    <t>DL - R vel. 400 x 220</t>
  </si>
  <si>
    <t>DL - R vel. 250 x 460</t>
  </si>
  <si>
    <t>DL - R vel. 690 x 315</t>
  </si>
  <si>
    <t>AR-4P 425x125</t>
  </si>
  <si>
    <t>AR-4P 625x425</t>
  </si>
  <si>
    <t>Dvig z dvigalom na lokacijo postavitve klimata.</t>
  </si>
  <si>
    <t>Uradni zagon naprav z uradnim zapisnikom o zagonu in prevzemu</t>
  </si>
  <si>
    <t>Dobava in polnjenje Etilen-glikola za polnjenje sistema za rekuperacijo.</t>
  </si>
  <si>
    <t>l</t>
  </si>
  <si>
    <t>SKUPAJ TOPLOTNA ČRPALKA</t>
  </si>
  <si>
    <t>tip ZILMET cal pro 15L ali enakovredno</t>
  </si>
  <si>
    <t>SKUPAJ SPLOŠNO</t>
  </si>
  <si>
    <t xml:space="preserve">Opomba : </t>
  </si>
  <si>
    <t>gradbena dela ( preboji, utori ... ) niso upoštevana.</t>
  </si>
  <si>
    <t>Popisi so projektantski in narejeni na osnovi PZI projektne dokumentacije,prejete tehnologije ter vidnega stanja na objektu. Pred začetkom montaže preveriti dejansko stanje na objektu.</t>
  </si>
  <si>
    <t>V kolikor ponudnik nudi opremo drugega proizvajalca mora to navesti v postavki,v nasprotnem primeru velja,da ponuja opremo proizvajalca,dobavitelja,ki je naveden v projektantskem popisu del.Ponudnik mora priložiti tehnične parametre o ponujeni opremi,če nudi opremo drugega proizvajalca.</t>
  </si>
  <si>
    <t>Vsa izbrana oprema mora biti potrjena s strani investitorja,projektantov in nadzora strojnih instalacij.</t>
  </si>
  <si>
    <t>Ponudnik ali izvajalec je dolžan opozoriti na morebitno tehnično pomanjkljivost izdelanih popisov.Predloge potrdita odgovorni projektant in investitor.</t>
  </si>
  <si>
    <t>PROJEKTANTSKI POPIS</t>
  </si>
  <si>
    <t xml:space="preserve">PROJEKTANTSKI POPIS </t>
  </si>
  <si>
    <t>Vris vseh sprememb glede na PZI načrt strojnih inštalacij prezračevanja in klimatizacije s strani izvajalca del ter predaja izdelovalcu prikaza izvedenih del (PID-a)</t>
  </si>
  <si>
    <t>Preizkus tesnosti kanalov (Leak - proof test) je treba izvesti po DIN24194, Bl. 2.  z nadtlakom 400 Pa in morajo ustrezati zahtevam:</t>
  </si>
  <si>
    <t>dovoljena propustnost</t>
  </si>
  <si>
    <t xml:space="preserve">kanali klasa II,                1,32*10-3 m3/s/m2 </t>
  </si>
  <si>
    <t>Poizkusni zagon in obratovanje naprav z regulacijo in nastavitvijo avtomatike</t>
  </si>
  <si>
    <t>Preizkusi in merilne metode vseh vgrajenih elementov prezračevanja in klimatizacije po zahtevah in obsegu veljavnega standarda, s predajo zapisnika, izdelanega s strani neodvisnega pooblaščenega podjetja.</t>
  </si>
  <si>
    <t xml:space="preserve">Razna nepredvidena dela, ki se pojavijo med gradnjo in se obračunajo po dejanskih stroških na podlagi vpisa v gradbeni dnevnik po naročilu naročnika, sedaj pa se ocenjujejo na vrednost </t>
  </si>
  <si>
    <t>Označevanje  kanalov, dušilnih loput.</t>
  </si>
  <si>
    <t>Navodila za obratovanje in vzdrževanje celotnega sistema prezračevanja z detajlnimi navodili za periodične preglede in preizkuse</t>
  </si>
  <si>
    <t>Pripravljalna dela komplet z zarisovanjem in zaključnimi deli</t>
  </si>
  <si>
    <t>Zavarovalni, transportni in splošni manipulativni stroški</t>
  </si>
  <si>
    <t xml:space="preserve">PREZRAČEVANJE IN HLAJENJE PRALNICE V "DEP." </t>
  </si>
  <si>
    <r>
      <t xml:space="preserve"> -Pretok zraka : 9.000 m</t>
    </r>
    <r>
      <rPr>
        <vertAlign val="superscript"/>
        <sz val="10"/>
        <rFont val="Arial"/>
        <family val="2"/>
        <charset val="238"/>
      </rPr>
      <t>3</t>
    </r>
    <r>
      <rPr>
        <sz val="10"/>
        <rFont val="Arial"/>
        <family val="2"/>
        <charset val="238"/>
      </rPr>
      <t>/h</t>
    </r>
  </si>
  <si>
    <t>VSE UPRAVIČENI STROŠKI !</t>
  </si>
  <si>
    <t>VSE  UPRAVIČENI  STROŠKI  !</t>
  </si>
  <si>
    <t xml:space="preserve"> 7. / E. ZIDARSKA  DELA </t>
  </si>
  <si>
    <t>PRENOVA NOTRANJIH PROSTOROV</t>
  </si>
  <si>
    <t>za  7.b  ELEKTRO  INSTAL. za PRALNICO</t>
  </si>
  <si>
    <t>DSO - Depandansa Bokalci - PRALNICA</t>
  </si>
  <si>
    <t>7b RAZSVETLJAVA in EL. OMARE za PRALNICO</t>
  </si>
  <si>
    <t>7b/ 1.</t>
  </si>
  <si>
    <t>7b/ 2.</t>
  </si>
  <si>
    <t>7b/ 3.</t>
  </si>
  <si>
    <t xml:space="preserve"> RAZDELILNE OMARICE R</t>
  </si>
  <si>
    <t xml:space="preserve"> INSTALACIJSKI MATERIAL Eur</t>
  </si>
  <si>
    <t xml:space="preserve"> RAZDELILNE OMARICE R   Eur</t>
  </si>
  <si>
    <t>VSE   SKUPAJ  (Eur)</t>
  </si>
  <si>
    <t>Nadgradna fluo svetilka 2x49W, IP65</t>
  </si>
  <si>
    <t>Varnostne svetilke 8W</t>
  </si>
  <si>
    <t>Razsvetljava  PRALNICE  Eur</t>
  </si>
  <si>
    <t>VSE UPRAVIČENO</t>
  </si>
  <si>
    <t>VSE  NEUPRAVIČENO</t>
  </si>
  <si>
    <t>Kabel s Cu kabelski vodniki - 1kV. uvlečeni v instalacijske cevi, položene v kabelske police, instalacijske ravnine, podometno ali v tlaku</t>
  </si>
  <si>
    <t>NYM 5x10 mm²</t>
  </si>
  <si>
    <t>Toplotna črpalka</t>
  </si>
  <si>
    <t xml:space="preserve">Prezračevalni klimat </t>
  </si>
  <si>
    <t>Instalacijski material  skupaj  (Eur):</t>
  </si>
  <si>
    <t>GRADBENA  in  OBRTNIŠKA  IN INSTAL.  DELA</t>
  </si>
  <si>
    <t>Razdelilna omara RP, nadometna IP65</t>
  </si>
  <si>
    <t>1x glavno stikalo 63A</t>
  </si>
  <si>
    <t>3x instalacijski odklopnik, 40A,3f, tip C</t>
  </si>
  <si>
    <t>3x instalacijski odklopnik, 32A,3f, tip C</t>
  </si>
  <si>
    <t xml:space="preserve">SKUPNA REKAPITULACIJA </t>
  </si>
  <si>
    <t xml:space="preserve"> RAZSVETLJAVA  PRALNICE  Eur</t>
  </si>
  <si>
    <t>Razsvetljava za pralnico</t>
  </si>
  <si>
    <t>OBST. OBJEKT  v  DSO  na  BOKALCAH</t>
  </si>
  <si>
    <t>(energetska  sanacija  kuhinje)</t>
  </si>
  <si>
    <t>(PREZRAČEVANJE  in HLAJENJE  KUHINJE)</t>
  </si>
  <si>
    <t>(energetska  sanacija kuhinje)</t>
  </si>
  <si>
    <t xml:space="preserve">8.  PREZRAČEVANJE IN HLAJENJE KUHINJE </t>
  </si>
  <si>
    <r>
      <t xml:space="preserve">STROJNE INSTALACIJE </t>
    </r>
    <r>
      <rPr>
        <sz val="11"/>
        <rFont val="Arial CE"/>
        <charset val="238"/>
      </rPr>
      <t xml:space="preserve"> </t>
    </r>
    <r>
      <rPr>
        <b/>
        <sz val="11"/>
        <rFont val="Arial CE"/>
        <charset val="238"/>
      </rPr>
      <t>za KUHINJO</t>
    </r>
  </si>
  <si>
    <t>GRADBENO -  OBRTNIŠKA  DELA za KUHINJO</t>
  </si>
  <si>
    <r>
      <t xml:space="preserve">ELEKTRIČNE INSTALACIJE   za KUHINJO </t>
    </r>
    <r>
      <rPr>
        <sz val="11"/>
        <rFont val="Arial CE"/>
        <charset val="238"/>
      </rPr>
      <t>(dopolnitev)</t>
    </r>
  </si>
  <si>
    <t>8. / A - I.</t>
  </si>
  <si>
    <t>SKUPAJ  8. + 8a.+ 8b  (Eur): za KUHINJO</t>
  </si>
  <si>
    <t>OBST. OBJEKT  v DSO  na  BOKALCAH</t>
  </si>
  <si>
    <t xml:space="preserve">8. PREZRAČEVANJE IN HLAJENJE  KUHINJE </t>
  </si>
  <si>
    <t>8./ A.-I.      REKAPITULACIJA GRADBENO - OBRTNIŠKIH  DEL</t>
  </si>
  <si>
    <t>8./ A.</t>
  </si>
  <si>
    <t>8./ B.</t>
  </si>
  <si>
    <t>8./ C.</t>
  </si>
  <si>
    <t>8./ D.</t>
  </si>
  <si>
    <t>8./ E.</t>
  </si>
  <si>
    <t>8./ F.</t>
  </si>
  <si>
    <t>8./ G.</t>
  </si>
  <si>
    <t>8./ H.</t>
  </si>
  <si>
    <t xml:space="preserve">KLEPARSKA  DELA </t>
  </si>
  <si>
    <t>KERAMIČARSKA DELA</t>
  </si>
  <si>
    <t xml:space="preserve"> SUHOMONTAŽNA  DELA</t>
  </si>
  <si>
    <t>8./ I.</t>
  </si>
  <si>
    <t>PREZRAČEVANJE IN HLAJENJE  KUHINJE</t>
  </si>
  <si>
    <t>8.  GRADBENO - OBRTNIŠKA DELA :</t>
  </si>
  <si>
    <t xml:space="preserve"> 8./ A.  PRIPRAVLJALNA IN ZAKLJUČNA DELA</t>
  </si>
  <si>
    <r>
      <rPr>
        <sz val="11"/>
        <color indexed="8"/>
        <rFont val="Calibri"/>
        <family val="2"/>
        <charset val="238"/>
      </rPr>
      <t>Vsakodnevno sprotno čiščenje</t>
    </r>
    <r>
      <rPr>
        <sz val="10"/>
        <rFont val="Arial CE"/>
        <charset val="238"/>
      </rPr>
      <t xml:space="preserve"> prostorov po končanih delih.  Posebna pazljivost velja za dela,  ki se izvajajo v kuhinji. Kuhinja mora obratovati ves čas izvedbe.</t>
    </r>
  </si>
  <si>
    <t xml:space="preserve"> 8./ B.   RUŠITVENA DELA</t>
  </si>
  <si>
    <t>preboji v zidovih  deb. 30 cm</t>
  </si>
  <si>
    <t xml:space="preserve">950/600  mm    kom </t>
  </si>
  <si>
    <t xml:space="preserve">650/950  mm    kom </t>
  </si>
  <si>
    <t>preboji v zidovih  deb. 50 cm</t>
  </si>
  <si>
    <t xml:space="preserve">1050/550  mm    kom </t>
  </si>
  <si>
    <t xml:space="preserve">   komplet </t>
  </si>
  <si>
    <t>Odstranitev vertikalne kanalizacijske cevi na mestu kjer se izvede preboj poz. 4, tloris kleti</t>
  </si>
  <si>
    <t>Rušenje utora v tlaku od stene do obstoječega kanalizacijskega jaška, za prestavitev obstoječe kanalizacijske cevi ob preboju poz. 4, tloris kleti. V ceni mora biti upoštevan tudi preboj v obstoječi jašek, fi 120 mm</t>
  </si>
  <si>
    <t>m1</t>
  </si>
  <si>
    <t>Rušenje utora v tlaku za odvod kondenza, presek utora 100/100 mm</t>
  </si>
  <si>
    <t>Rušenje vertikalnega utora v opečni steni za vgradnjo nove kanalizacijske vertikale fi 120 mm.</t>
  </si>
  <si>
    <t>Pazljiva demontaža in ponovna montaža kuhinjske nape velikosti do 4 m2</t>
  </si>
  <si>
    <t>Začasna odstranitev pranih plošč in zlaganje na gradbiščno deponijo</t>
  </si>
  <si>
    <t>Strojno rezanje asfalta</t>
  </si>
  <si>
    <t xml:space="preserve">m2 </t>
  </si>
  <si>
    <t>Ročno rušenje asfalta, nalaganje in odvoz ruševin na trajno deponijo s plačilom komunalne takse</t>
  </si>
  <si>
    <t xml:space="preserve">8./ C. ZEMELJSKA   DELA </t>
  </si>
  <si>
    <t>Ročni izkop zemljine do III. kategorije z nalaganjem in odvozom izkopa na trajno deponijo, kompletno s plačilom takse</t>
  </si>
  <si>
    <t xml:space="preserve">POZ. 4    m3 </t>
  </si>
  <si>
    <t xml:space="preserve">POZ. 1    m3 </t>
  </si>
  <si>
    <t xml:space="preserve">POZ. 5    m3 </t>
  </si>
  <si>
    <t xml:space="preserve">POZ. 6    m3 </t>
  </si>
  <si>
    <t>Zasip in utrjevanje s tamponskim materialom. Zasip ob poz. 1,4,5 in 6.</t>
  </si>
  <si>
    <t xml:space="preserve">Polaganje obstoječih pranih plošč na predhodno utrjeno podlago, kompletno s finim peskom in fugiranjem. </t>
  </si>
  <si>
    <t>Popravilo asfalta okrog temelja za hladilni agregat.</t>
  </si>
  <si>
    <t>Ureditev okolice po izvedenih izkopih, zasipih in polaganju pranih plošč. V ceni upoštevati grabljenje, humuziranje in zatravitev zelenice ob pranih ploščah.</t>
  </si>
  <si>
    <t xml:space="preserve"> 8. / D. ARMIRANO-BETONSKA  DELA </t>
  </si>
  <si>
    <t>Izdelava AB jaška zunanjih dimenzi 60/60 cm, gl. 90 cm,  kompletno z betonskim dnom in kovinskim pohodnim pokrovom. V pokrovu dve izvrtini za prehod cevi do hladilnega agregata. V dno jaška je potrebno izvrtati luknje za odtok eventuelne vode.  V ceni upoštevati ves potreben opaž, beton in armaturo 40 kg/m3 betona.</t>
  </si>
  <si>
    <t>Izdelava AB temelja dim.  200/100 cm, gl. 50 cm. Vrh temelja na višini 10 cm nad terenom. V ceni upoštevati ves potreben opaž, beton in armaturo 80 kg/m3 betona. Priprava podlage za temelj je zajeta v zemeljskih delih.</t>
  </si>
  <si>
    <t>Zabetoniranje obstoječe odprtine  80/80 cm v AB plošči (poz. 2 tloris pritličja). V ceni upoštevati opaž, armaturo in ročno vgradnjo betona.</t>
  </si>
  <si>
    <t>Dobava in vgradnja nove kanalizacijske vertikale fi 120 mm, kompletno s potrebnimi koleni, čistilnim kosom, priklopom na obstoječo cev in priklopom na obstoječ kanalizacijski jašek.</t>
  </si>
  <si>
    <t>Zazidava inštalacijskih utorov v opečni steni in tlaku po vgradnji instalacij. Preseki do 150/150 mm.</t>
  </si>
  <si>
    <t>Obzidava prebojev po končani vgradnji prezračevalnih kanalov. Odprtina ob kanalu se na vseh straneh zazida s siporeksom.  Na obeh straneh se stena finalno obdela z lepilom, vgradnjo armaturne mrežice in finalnim glajenjem z lepilom, tako da je pripravljena za slikopleskarsko kitanje.</t>
  </si>
  <si>
    <t xml:space="preserve"> preboj  950/600  mm    kom </t>
  </si>
  <si>
    <t xml:space="preserve"> preboj 1050/550  mm    kom </t>
  </si>
  <si>
    <t xml:space="preserve"> preboj  650/950  mm    kom </t>
  </si>
  <si>
    <t>Zazidava obstoječe odprtine (poz. 5 v pritličju) po demontaži obstoječega prezračevalnega kanala</t>
  </si>
  <si>
    <t xml:space="preserve">  8./ F.  KLEPARSKA DELA</t>
  </si>
  <si>
    <t xml:space="preserve">kom </t>
  </si>
  <si>
    <t>Demontaža obstoječe odtočne cevi ter ponovna montaža z izdelavo izogibnih kolen na mestu križanja s prezračevalnim kanalom</t>
  </si>
  <si>
    <t>KLEPARSKA DELA SKUPAJ :</t>
  </si>
  <si>
    <t xml:space="preserve"> 8. / G. KERAMIČARSKA  DELA </t>
  </si>
  <si>
    <t>Krpanje stenske obloge (do 0,5 m2) s keramičnimi ploščicami granitogres po vzorcu obstoječih (poz. 5 v pritličju)</t>
  </si>
  <si>
    <t>Krpanje talnih keramičnih ploščic na hodniku v kleti (cca 2 m2), kompletno z nabavo in dobavo granitogres ploščic po vzorcu obstoječih, lepilom in fugiranjem</t>
  </si>
  <si>
    <t>KERAMIČARSKA   DELA SKUPAJ:</t>
  </si>
  <si>
    <t xml:space="preserve"> 8. / H. SUHOMONTAŽNA  DELA </t>
  </si>
  <si>
    <t>SUHOMONTAŽNA  DELA SKUPAJ:</t>
  </si>
  <si>
    <t>Delna odstranitev obstoječe suhomontažne obloge prezračevalnega kanala za izvedbo novega preboja (tloris pritličja poz. 3)</t>
  </si>
  <si>
    <t>Popravilo suhomontažne obloge po izvedeni povezavi novih in obstoječih prezračevalnih kanalov (poz. 3 tloris pritličja)</t>
  </si>
  <si>
    <t>Odstranitev in ponovna montaža suhomontažne obloge obstoječega prezračevalnega kanala (poz. 4, tloris pritličja)</t>
  </si>
  <si>
    <t xml:space="preserve"> 8./ I.  SLIKO - PLESKARSKA DELA</t>
  </si>
  <si>
    <t xml:space="preserve"> 8. / E. ZIDARSKA  DELA </t>
  </si>
  <si>
    <t>(prezračevanje   in hlajenje kuhinje)</t>
  </si>
  <si>
    <t>OBST. OBJEKT  V DSO  na  BOKALCAH</t>
  </si>
  <si>
    <t xml:space="preserve">PREZRAČEVANJE IN HLAJENJE  KUHINJA </t>
  </si>
  <si>
    <t>za  8.a  STROJNE  INSTALACIJE za KUHINJO</t>
  </si>
  <si>
    <t>Depandansa - kompleks Bokalce -  Kuhinja</t>
  </si>
  <si>
    <t xml:space="preserve"> PREZRAČEVALNA NAPRAVA  KUHINJE</t>
  </si>
  <si>
    <t>8.a/ 1</t>
  </si>
  <si>
    <t>8.a/ 2</t>
  </si>
  <si>
    <t>8. a SKUPAJ  STR. INST.  za  KUHINJO</t>
  </si>
  <si>
    <t>KUHINJA</t>
  </si>
  <si>
    <t>HLADILNI AGREGAT IN RAZVODNO OMREŽJE</t>
  </si>
  <si>
    <t>8a./ 1.- 2.</t>
  </si>
  <si>
    <t xml:space="preserve">V projektu predviden material je mogoče nadomestiti z drugim, enakovrednim, z enakimi karakteristikami. </t>
  </si>
  <si>
    <t>Dvoetažna klimatska naprava notranje izvedbe za dovod in odvod, ogrevanje in hlajenje zraka, karakteristike in obseg dobave po prospektu, s prigrajenim vračanjem toplote, skupaj  Z dvostenskimi pokrovi debeline 50 mm, na nosilnem podstavku, z gumijastimi dušilci vibracij.</t>
  </si>
  <si>
    <t xml:space="preserve">- Skupaj z avtomatiko:  ustrezna tipala, krmilnik, ostali reg. moduli, regulacijski ventili z el. motornimi pogoni, el. motorni pogoni regulacijskih žaluzij, tlačna stikala, posluževalni tablo z regulacijo hitrosti ventilatorjev  itd. </t>
  </si>
  <si>
    <t>- Skupaj z regulacijsko shemo, seznamom elementov avtomatike in funkcijski opis delovanja, vse v zasteklenem okviru, pritrjeno na steno.</t>
  </si>
  <si>
    <t>- z elektro krmilno omaro in povezavo elementov avtomatike z omaro</t>
  </si>
  <si>
    <t>Ustreza izdelek EUROCLIMA ZHK 2000 S  ali enakovredno</t>
  </si>
  <si>
    <t>DOVOD</t>
  </si>
  <si>
    <t>Velikost  9/9,  FH-VF-PT-H-FR-K-FH</t>
  </si>
  <si>
    <t>-- Kasetni filter  M5</t>
  </si>
  <si>
    <t>- Žaluzija z motornim pogonom</t>
  </si>
  <si>
    <t>- Ventilator</t>
  </si>
  <si>
    <t xml:space="preserve">   H  = 400 Pa</t>
  </si>
  <si>
    <t>- Ploščni rekuperator - diagonalni</t>
  </si>
  <si>
    <t xml:space="preserve">   φ = 75,6 %</t>
  </si>
  <si>
    <t xml:space="preserve">   kondenzat  70,32 kg/h</t>
  </si>
  <si>
    <t xml:space="preserve">   Q = 85,05 kW </t>
  </si>
  <si>
    <t xml:space="preserve">   s koritom in eliminatorjem</t>
  </si>
  <si>
    <t>- Grelnik</t>
  </si>
  <si>
    <t>- Hladilnik</t>
  </si>
  <si>
    <t>- Kasetni filter  F7</t>
  </si>
  <si>
    <t>ODVOD</t>
  </si>
  <si>
    <t>Velikost  9/9,  FH-L-TF-PT-VF-L</t>
  </si>
  <si>
    <t>-- Kasetni filter G2</t>
  </si>
  <si>
    <t>- Vrečasti filter  M5</t>
  </si>
  <si>
    <t xml:space="preserve">   H = 600 Pa</t>
  </si>
  <si>
    <t>Podstavek  ZHK GR-LP80</t>
  </si>
  <si>
    <t>Posl. desno</t>
  </si>
  <si>
    <t>Dimenzije ŠxVxD  1.015 x 2,09 x 3.812.5 mm</t>
  </si>
  <si>
    <t>Dušilniki zvoka - dovod</t>
  </si>
  <si>
    <t xml:space="preserve">Ustreza izdelek HIDRIA IMP KLIMA </t>
  </si>
  <si>
    <t>DZ-2/200/3  1050x600 / l = 1500 mm ali enakovr.</t>
  </si>
  <si>
    <t>Kanali iz pocinkane pločevine standardne debeline, s koleni in odcepi, z veznimi kosi, z usmerjevalnimi lopaticami v kolenih in odcepih dovodnih kanalov, s spojnim in obešalnim materialom, pravokotni, z dodatkom za razrez.</t>
  </si>
  <si>
    <t xml:space="preserve">Izolacija kanalov za sveži zrak, deb. 19 mm, lepljeno na kanal     </t>
  </si>
  <si>
    <t>Ustreza izdelek Armaflex, ali enakovredno</t>
  </si>
  <si>
    <t xml:space="preserve">XG-19x99/E, z lepilom Armaflex 520 in čistilom </t>
  </si>
  <si>
    <t xml:space="preserve">                                                        </t>
  </si>
  <si>
    <t xml:space="preserve">Izolacija novih dovodnih kanalov za hlajeni zrak, v objektu, deb. 19 mm, lepljeno na kanal     </t>
  </si>
  <si>
    <t xml:space="preserve">Izolacija kanalov za povratni zrak, pod stropom kleti, deb. 13 mm, lepljeno na kanal     </t>
  </si>
  <si>
    <t xml:space="preserve">XG-13x99/E, z lepilom Armaflex 520 in čistilom </t>
  </si>
  <si>
    <t xml:space="preserve">Izolacija kanalov za povratni zrak, na prostem, deb. 25 mm, lepljeno na kanal     </t>
  </si>
  <si>
    <t xml:space="preserve">Arma-Chek Silver SI-25x99/E, z lepilom Armaflex 520 in čistilom  </t>
  </si>
  <si>
    <t>(ali XG-25x99/E, oblečena v aluminijsko pločevino)</t>
  </si>
  <si>
    <t>Gibka cev, z objemkami za pritrditev na pločevinasti kanal in difuzor</t>
  </si>
  <si>
    <t xml:space="preserve">    d = 350 mm                     </t>
  </si>
  <si>
    <t xml:space="preserve">Stolpni difuzor, vodoravno pod stropom, z regulacijsko loputo, priključen na kanal, za dovod zraka,   </t>
  </si>
  <si>
    <t>- pretok 1450 m3/h - izpuh</t>
  </si>
  <si>
    <t xml:space="preserve">- SD-6/F3/R1 vel. 600 x 2000, H = 400 mm </t>
  </si>
  <si>
    <t>ali enakovredno</t>
  </si>
  <si>
    <t xml:space="preserve">Jeklena zaščitna rešetka, za dovod ali odvod zraka,  </t>
  </si>
  <si>
    <t>- pretok 7350 m3/h - izpuh</t>
  </si>
  <si>
    <t xml:space="preserve">Ustreza izdelek HIDRIA IMP KLIMA  </t>
  </si>
  <si>
    <t>- JZR-6  700 x 1000 mm</t>
  </si>
  <si>
    <t xml:space="preserve">Požarne lopute, z odpornostjo min 90 min, vgrajene v steno, s priključki kanalov, z elektromotornim pogonom </t>
  </si>
  <si>
    <t>- 1050 x 600 mm</t>
  </si>
  <si>
    <t xml:space="preserve">- PL-19/E….  1050 x 600    </t>
  </si>
  <si>
    <t>- 500 x 800 mm</t>
  </si>
  <si>
    <t>- PL-19/E…. 500 x 800</t>
  </si>
  <si>
    <t>12</t>
  </si>
  <si>
    <t>Barvanje prirobnic na kanalih, obešal in drugih delov prezračevalnih naprav</t>
  </si>
  <si>
    <t>13</t>
  </si>
  <si>
    <t xml:space="preserve">Sheme naprav z navodili za vklapljanje, obratovanje in vzdrževanje, v okviru pod steklom, obešeno v strojnici                                           </t>
  </si>
  <si>
    <t>14</t>
  </si>
  <si>
    <t>Demontaža obstoječe instalacije, po ponudbi izvajalca, preboji skozi stene</t>
  </si>
  <si>
    <t>15</t>
  </si>
  <si>
    <t>Pripravljalna dela, zarisovanje, tlačni preizkus, regulacija,izpiranje instalacije in zaključna dela in transport</t>
  </si>
  <si>
    <t>SKUPAJ PREZRAČEVANJE KUHINJE</t>
  </si>
  <si>
    <t xml:space="preserve"> PREZRAČEVANJE</t>
  </si>
  <si>
    <t xml:space="preserve">Hladilni agregat za proizvodnjo hladne vode kompaktne izvedbe z zračno hlajenim kondenzatorjem za zunanjo postavitev, z visokim izkoristkom, s preverjenimi tehničnimi podatki s strani priznane neodvisne inštitucije EUROVENT, z listinami o skladnosti EC. </t>
  </si>
  <si>
    <t>Izdelan po Evropskih predpisih in standardih.</t>
  </si>
  <si>
    <t>Hidravlični modul z obtočno črpalko je vgrajen v zvočno izoliranem tehničnem delu naprave zaradi zmanjšanja prehoda hrupa v okolico. Z izoliranim rezervoarjem, lovilcem nesnage, ekspanzijsko posodo, odzračevalnim ventilom, izpustnim ventilom, varnostnim ventilom.</t>
  </si>
  <si>
    <t>- OKVIR</t>
  </si>
  <si>
    <t>Okvir je izjemno trden in samonosilen, da dovoli oporo na tleh na 4 točkah, brez deformacije. Zaradi zunanje postavitve je odporen na vremenske pogoje in korozijo, okvir in paneli so izvedeni brez varjenja iz pocinkane pločevine ter praškasto barvani s poliestersko barvo. Zunanja termična izolacija je odporna na UV žarke.</t>
  </si>
  <si>
    <t xml:space="preserve">Dostop do tehničnih komponent je izveden z lahko in enostavno snemljivimi paneli. </t>
  </si>
  <si>
    <t>Tehnični predel vključno s kompresorji je ločen in zvočno izoliran od kondenzatorja, da preprečimo prehod hrupa v okolico in zaradi lažjega dostopa do vgrajenih komponent, tudi med obratovanjem.</t>
  </si>
  <si>
    <t>- SPIRALNI KOMPRESORJI</t>
  </si>
  <si>
    <t>Spiralna (scroll) kompresorja, hermetične izvedbe s tesnjenjem delovnega prostora z drsnimi tesnili in zasučne sklopke z ekscentrično vrtečo se obtočno spiralo. Vsled razmakljivih drsnih plošč je neobčutljiv za tekočinske udare.</t>
  </si>
  <si>
    <t>Mazalni sitem s pomočjo dinamične oljne črpalke, gretje olja in pokaznim okencem nivostaja.</t>
  </si>
  <si>
    <t>Dvopolni elektromotor hlajen z vsesanim hladilnim sredstvom, elektronsko zaščiten proti pregretju, izpadu faze in zamenjavi faz.</t>
  </si>
  <si>
    <t>Kompresorji so montirani na dodatne protivibracijske podloge, zaradi prenosa vibracij na okvir naprave in s tem posledično zmanjšanje hrupa. Nameščeni so v tehničnem predelu naprave.</t>
  </si>
  <si>
    <t>So direktno trdno spajkani na cevni razvod hladilnega sredstva, da se prepreči možnost puščanja hladilnega sredstva.</t>
  </si>
  <si>
    <t>- ZRAČNI KONDENZATOR / UPARJALNIK</t>
  </si>
  <si>
    <r>
      <t>Vertikalno postavljen, toplotni menjalnik iz bakrenih cevi s tesno nasajenimi aluminijastimi lamelami.</t>
    </r>
    <r>
      <rPr>
        <b/>
        <sz val="10"/>
        <rFont val="Arial Narrow"/>
        <family val="2"/>
      </rPr>
      <t/>
    </r>
  </si>
  <si>
    <t>- VODNI UPARJALNIK / KONDENZATOR</t>
  </si>
  <si>
    <t>Visoko učinkovit ploščni izmenjevalec za hladilni krog, sestavljen iz med seboj varjenimi rebrastimi ploščami iz nerjavečega jekla 316. Izoliran je z visoko kvalitetno toplotno izolacijo. Hidravlični priključek je izveden s »VICTAULIC« načinom spajanja. :</t>
  </si>
  <si>
    <t>- HLADILNI KROG</t>
  </si>
  <si>
    <t>- HIDRAVLIČNI MODUL</t>
  </si>
  <si>
    <t>- VKLOPNA IN KRMILNA PLOŠČA</t>
  </si>
  <si>
    <t>Vklopna plošča je narejena po predpisih EN 60-204 in vsebuje: zaščito elektromotorjev kompresorjev, tokovno zaščito pred preobremenitvijo, vrstne sponke, vklopnim varnostnim stikalom z ročico na zunanji strani in vezalne sheme.</t>
  </si>
  <si>
    <t>Krmilna plošča vsebuje  regulacijski krmilnik z mikroprocesorskim vodenjem, ki ustreza priporočilom 89/336/EC.</t>
  </si>
  <si>
    <t>- MIKROPROCESORSKI KRMILNIK</t>
  </si>
  <si>
    <t xml:space="preserve">Krmilnik  ima LCD prikazovalnik in je tovarniško nameščen. </t>
  </si>
  <si>
    <t>Omogoča:</t>
  </si>
  <si>
    <t>- direktni dostop do prebiranja vrednosti</t>
  </si>
  <si>
    <t>- kontrolo temperature vode (vstopno ali izstopno)</t>
  </si>
  <si>
    <t>- možnost nastavitve kontrole temperature vode glede na zunanjo temperaturo</t>
  </si>
  <si>
    <t>- kontrola tlaka kondenzacije</t>
  </si>
  <si>
    <t>- programska zaščita pred kratkimi vklopi kompresorjev</t>
  </si>
  <si>
    <t>- računanje in balansiranje časovnega delovanja kompresorja</t>
  </si>
  <si>
    <t>- kontroliranje števila zagonov kompresorja</t>
  </si>
  <si>
    <t>Prosto napetostni vhodi:</t>
  </si>
  <si>
    <t>- zunanji ON/OFF kontakti</t>
  </si>
  <si>
    <t>Prosto napetostni izhodi:</t>
  </si>
  <si>
    <t>- Splošne napake</t>
  </si>
  <si>
    <t>- PREIZKUSNI ZAGON</t>
  </si>
  <si>
    <t>Naprava je kompletno sestavljena, električno zvezana, napolnjena s hladilom in preizkušena v tovarni, tako da na lokaciji napravo samo hidravlično in električno priključimo.</t>
  </si>
  <si>
    <t xml:space="preserve"> - TEHNIČNI PODATKI:</t>
  </si>
  <si>
    <t xml:space="preserve"> - hladilna moč:    26,06 kW (Tv,h=7/12°C,                                                                                                       </t>
  </si>
  <si>
    <t xml:space="preserve"> - priključna električna moč:    8,7 kW</t>
  </si>
  <si>
    <t xml:space="preserve"> - hladilno število EER:     3,23</t>
  </si>
  <si>
    <t xml:space="preserve"> - hlajeni medij:       R410A</t>
  </si>
  <si>
    <t xml:space="preserve"> - število kompresorjev:      2</t>
  </si>
  <si>
    <t xml:space="preserve"> - število hladilnih krogov:      1</t>
  </si>
  <si>
    <t xml:space="preserve"> - regulacija moči:       0-50-100 %</t>
  </si>
  <si>
    <t xml:space="preserve"> - število ventilatorjev:     2</t>
  </si>
  <si>
    <t xml:space="preserve"> - električno napajanje:     400/3/50 V/Ph/Hz</t>
  </si>
  <si>
    <t xml:space="preserve"> - velikost rezervoarja    100 l</t>
  </si>
  <si>
    <t xml:space="preserve"> - velikost raztezne posode   25 l</t>
  </si>
  <si>
    <t xml:space="preserve"> - dimenzije DxŠxV:     1750x750x1450 mm</t>
  </si>
  <si>
    <t>- teža      338 kg</t>
  </si>
  <si>
    <t>(zastopnik Bossplast d.o.o.) ali enakovredno</t>
  </si>
  <si>
    <t>kompl.</t>
  </si>
  <si>
    <t xml:space="preserve">Večplastne cevi s fazonskimi kosi, z materialom za spajanje, s tesnilnim materialom, z dodatkom za razrez                                                                     </t>
  </si>
  <si>
    <t>za toplo vodo, lahko so tudi jeklene cevi, enake kot obstoječe omrežje</t>
  </si>
  <si>
    <t>z obešalnim materialom, s fiksnimi točkami, s priključki na obstoječo instalacijo</t>
  </si>
  <si>
    <t>50 x 4,5       ( NO 40 )</t>
  </si>
  <si>
    <t>za hladno vodo, obvezno s cevnimi nosilci Armafix X ustreznih dimenzij, v predpisanih razdaljah</t>
  </si>
  <si>
    <t>63 x 6           ( NO 50 )</t>
  </si>
  <si>
    <t>4</t>
  </si>
  <si>
    <t xml:space="preserve">Izolacija cevi za toplo vodo, deb 25 mm, </t>
  </si>
  <si>
    <t>Ustreza Armaflex XG ali enakovredno, z lepilom in čistilom</t>
  </si>
  <si>
    <t>za cev  50 x 4,5         (XG-25x050)</t>
  </si>
  <si>
    <t>5</t>
  </si>
  <si>
    <t>Izolacija cevi za hladno vodo, deb 19 mm, s parno zaporo, v objektu,</t>
  </si>
  <si>
    <t>za cev  63 x 6         (XG-19x064)</t>
  </si>
  <si>
    <t>6</t>
  </si>
  <si>
    <t xml:space="preserve">Cirkulacijska črpalka, z navoji (prirobnicami),  tesnili in vijaki, kompletna,                                                                                </t>
  </si>
  <si>
    <t>- topla voda - zračni grelnik</t>
  </si>
  <si>
    <t>Ustreza IMP PUMPS NMTSMART 32/60  ali enakovredna</t>
  </si>
  <si>
    <t>7</t>
  </si>
  <si>
    <t xml:space="preserve">  Krogelna pipa z navoji, NP 6,  </t>
  </si>
  <si>
    <t xml:space="preserve">   DN 40                                            </t>
  </si>
  <si>
    <t>kosov</t>
  </si>
  <si>
    <t xml:space="preserve">   DN 50                                              </t>
  </si>
  <si>
    <t>8</t>
  </si>
  <si>
    <t>Protipovratna loputa ali ventil, z navoji, NP 6</t>
  </si>
  <si>
    <t xml:space="preserve">   DN 40                                           </t>
  </si>
  <si>
    <t>9</t>
  </si>
  <si>
    <t>Dušilna loputa ali ventil, z navoji, NP 6</t>
  </si>
  <si>
    <t xml:space="preserve">   DN 40                                              </t>
  </si>
  <si>
    <t>10</t>
  </si>
  <si>
    <t xml:space="preserve">Lovilnik nečistoč, z navoji, NP6                                     </t>
  </si>
  <si>
    <t xml:space="preserve">   DN 40                                       </t>
  </si>
  <si>
    <t>11</t>
  </si>
  <si>
    <t xml:space="preserve">Pipe za praznjenje in polnjenje sistema, NP 6                                                              </t>
  </si>
  <si>
    <t xml:space="preserve">   DN 15                          </t>
  </si>
  <si>
    <t xml:space="preserve">Ravni tekočinski termometer za merilno območje do 130 st.C, v medeninasti  stročnici in s tulko za vgraditev v     cev, R 1/2"                                                  </t>
  </si>
  <si>
    <t xml:space="preserve">                                                          </t>
  </si>
  <si>
    <t xml:space="preserve">Manometer z območjem do 6 bar, s tripotno manometersko pipo in z navojnim   nastavkom R 1/2"                                                                               </t>
  </si>
  <si>
    <t xml:space="preserve">Shema naprave z navodili za vklapljanje, obratovanje in vzdrževanje, v okviru pod steklom, obešeno v strojnici                                           </t>
  </si>
  <si>
    <t>Demontaža in prestavitve obstoječe instalacije, po ponudbi izvajalca</t>
  </si>
  <si>
    <t>16</t>
  </si>
  <si>
    <r>
      <t>Vključuje: filtrni sušilnik, pokazno okence z indikatorjem vlažnosti hladiva, elektromagnetni ventil, zaporni ventil na tekočinskem vodu, zaporni ventil v tlačnem vodu, izoliran sesalni vod,</t>
    </r>
    <r>
      <rPr>
        <b/>
        <sz val="10"/>
        <rFont val="Arial"/>
        <family val="2"/>
        <charset val="238"/>
      </rPr>
      <t xml:space="preserve"> </t>
    </r>
    <r>
      <rPr>
        <sz val="10"/>
        <rFont val="Arial"/>
        <family val="2"/>
        <charset val="238"/>
      </rPr>
      <t>senzorjem visokega in nizkega tlaka.</t>
    </r>
  </si>
  <si>
    <r>
      <t>Z</t>
    </r>
    <r>
      <rPr>
        <b/>
        <sz val="10"/>
        <rFont val="Arial"/>
        <family val="2"/>
        <charset val="238"/>
      </rPr>
      <t xml:space="preserve"> </t>
    </r>
    <r>
      <rPr>
        <sz val="10"/>
        <rFont val="Arial"/>
        <family val="2"/>
        <charset val="238"/>
      </rPr>
      <t xml:space="preserve">obtočno črpalko, vgrajeno v zvočno izoliranem tehničnem predelu naprave zaradi zmanjšanja prehoda hrupa v okolico. Z izoliranim rezervoarjem, lovilcem nesnage, ekspanzijsko posodo, odzračevalnim ventilom, izpustnim ventilom, varnostnim ventilom (6 bar), električnim protizamrzovalnim grelnikom. </t>
    </r>
  </si>
  <si>
    <r>
      <t xml:space="preserve">   Tz = 35 </t>
    </r>
    <r>
      <rPr>
        <vertAlign val="superscript"/>
        <sz val="10"/>
        <rFont val="Arial"/>
        <family val="2"/>
        <charset val="238"/>
      </rPr>
      <t>o</t>
    </r>
    <r>
      <rPr>
        <sz val="10"/>
        <rFont val="Arial"/>
        <family val="2"/>
        <charset val="238"/>
      </rPr>
      <t>C).  30 % glikola</t>
    </r>
  </si>
  <si>
    <r>
      <t xml:space="preserve">Ustreza proizvod </t>
    </r>
    <r>
      <rPr>
        <b/>
        <sz val="10"/>
        <rFont val="Arial"/>
        <family val="2"/>
        <charset val="238"/>
      </rPr>
      <t xml:space="preserve">AERMEC, tip ANL 102 LJ 01 </t>
    </r>
  </si>
  <si>
    <r>
      <t xml:space="preserve">  G = 2,5 m</t>
    </r>
    <r>
      <rPr>
        <vertAlign val="superscript"/>
        <sz val="10"/>
        <rFont val="Arial"/>
        <family val="2"/>
        <charset val="238"/>
      </rPr>
      <t>3</t>
    </r>
    <r>
      <rPr>
        <sz val="10"/>
        <rFont val="Arial"/>
        <family val="2"/>
        <charset val="238"/>
      </rPr>
      <t>/h, H = 0,5 bar, P</t>
    </r>
    <r>
      <rPr>
        <vertAlign val="subscript"/>
        <sz val="10"/>
        <rFont val="Arial"/>
        <family val="2"/>
        <charset val="238"/>
      </rPr>
      <t>em</t>
    </r>
    <r>
      <rPr>
        <sz val="10"/>
        <rFont val="Arial"/>
        <family val="2"/>
        <charset val="238"/>
      </rPr>
      <t xml:space="preserve"> = 10 - 90 W,                        </t>
    </r>
  </si>
  <si>
    <t>SKUPAJ AGREGAT IN RAZVODNO OMREŽJE</t>
  </si>
  <si>
    <r>
      <t xml:space="preserve">   V</t>
    </r>
    <r>
      <rPr>
        <vertAlign val="subscript"/>
        <sz val="10"/>
        <rFont val="Calibri"/>
        <family val="2"/>
        <charset val="238"/>
      </rPr>
      <t>L</t>
    </r>
    <r>
      <rPr>
        <sz val="10"/>
        <rFont val="Calibri"/>
        <family val="2"/>
        <charset val="238"/>
      </rPr>
      <t xml:space="preserve"> = 7000 m</t>
    </r>
    <r>
      <rPr>
        <vertAlign val="superscript"/>
        <sz val="10"/>
        <rFont val="Calibri"/>
        <family val="2"/>
        <charset val="238"/>
      </rPr>
      <t>3</t>
    </r>
    <r>
      <rPr>
        <sz val="10"/>
        <rFont val="Calibri"/>
        <family val="2"/>
        <charset val="238"/>
      </rPr>
      <t>/h</t>
    </r>
  </si>
  <si>
    <r>
      <t xml:space="preserve">   P</t>
    </r>
    <r>
      <rPr>
        <vertAlign val="subscript"/>
        <sz val="10"/>
        <rFont val="Calibri"/>
        <family val="2"/>
        <charset val="238"/>
      </rPr>
      <t>e</t>
    </r>
    <r>
      <rPr>
        <sz val="10"/>
        <rFont val="Calibri"/>
        <family val="2"/>
        <charset val="238"/>
      </rPr>
      <t xml:space="preserve"> = 4,00 kW</t>
    </r>
  </si>
  <si>
    <r>
      <t xml:space="preserve">   V</t>
    </r>
    <r>
      <rPr>
        <vertAlign val="subscript"/>
        <sz val="10"/>
        <rFont val="Calibri"/>
        <family val="2"/>
        <charset val="238"/>
      </rPr>
      <t>L</t>
    </r>
    <r>
      <rPr>
        <sz val="10"/>
        <rFont val="Calibri"/>
        <family val="2"/>
        <charset val="238"/>
      </rPr>
      <t xml:space="preserve"> = 7000 m</t>
    </r>
    <r>
      <rPr>
        <vertAlign val="superscript"/>
        <sz val="10"/>
        <rFont val="Calibri"/>
        <family val="2"/>
        <charset val="238"/>
      </rPr>
      <t>3</t>
    </r>
    <r>
      <rPr>
        <sz val="10"/>
        <rFont val="Calibri"/>
        <family val="2"/>
        <charset val="238"/>
      </rPr>
      <t xml:space="preserve">/h,  -13,00/23,30 </t>
    </r>
    <r>
      <rPr>
        <vertAlign val="superscript"/>
        <sz val="10"/>
        <rFont val="Calibri"/>
        <family val="2"/>
        <charset val="238"/>
      </rPr>
      <t>o</t>
    </r>
    <r>
      <rPr>
        <sz val="10"/>
        <rFont val="Calibri"/>
        <family val="2"/>
        <charset val="238"/>
      </rPr>
      <t>C</t>
    </r>
  </si>
  <si>
    <r>
      <t xml:space="preserve">   V</t>
    </r>
    <r>
      <rPr>
        <vertAlign val="subscript"/>
        <sz val="10"/>
        <rFont val="Calibri"/>
        <family val="2"/>
        <charset val="238"/>
      </rPr>
      <t>o</t>
    </r>
    <r>
      <rPr>
        <sz val="10"/>
        <rFont val="Calibri"/>
        <family val="2"/>
        <charset val="238"/>
      </rPr>
      <t xml:space="preserve"> = t350 m</t>
    </r>
    <r>
      <rPr>
        <vertAlign val="superscript"/>
        <sz val="10"/>
        <rFont val="Calibri"/>
        <family val="2"/>
        <charset val="238"/>
      </rPr>
      <t>3</t>
    </r>
    <r>
      <rPr>
        <sz val="10"/>
        <rFont val="Calibri"/>
        <family val="2"/>
        <charset val="238"/>
      </rPr>
      <t xml:space="preserve">/h, 35,00/23,30 </t>
    </r>
    <r>
      <rPr>
        <vertAlign val="superscript"/>
        <sz val="10"/>
        <rFont val="Calibri"/>
        <family val="2"/>
        <charset val="238"/>
      </rPr>
      <t>o</t>
    </r>
    <r>
      <rPr>
        <sz val="10"/>
        <rFont val="Calibri"/>
        <family val="2"/>
        <charset val="238"/>
      </rPr>
      <t>C</t>
    </r>
  </si>
  <si>
    <r>
      <t xml:space="preserve">   Q</t>
    </r>
    <r>
      <rPr>
        <vertAlign val="subscript"/>
        <sz val="10"/>
        <rFont val="Calibri"/>
        <family val="2"/>
        <charset val="238"/>
      </rPr>
      <t>g</t>
    </r>
    <r>
      <rPr>
        <sz val="10"/>
        <rFont val="Calibri"/>
        <family val="2"/>
        <charset val="238"/>
      </rPr>
      <t xml:space="preserve"> = 56,36 kW,    0/24 </t>
    </r>
    <r>
      <rPr>
        <vertAlign val="superscript"/>
        <sz val="10"/>
        <rFont val="Calibri"/>
        <family val="2"/>
        <charset val="238"/>
      </rPr>
      <t>o</t>
    </r>
    <r>
      <rPr>
        <sz val="10"/>
        <rFont val="Calibri"/>
        <family val="2"/>
        <charset val="238"/>
      </rPr>
      <t>C</t>
    </r>
  </si>
  <si>
    <r>
      <t xml:space="preserve">   medij   voda 85/65 </t>
    </r>
    <r>
      <rPr>
        <vertAlign val="superscript"/>
        <sz val="10"/>
        <rFont val="Calibri"/>
        <family val="2"/>
        <charset val="238"/>
      </rPr>
      <t>o</t>
    </r>
    <r>
      <rPr>
        <sz val="10"/>
        <rFont val="Calibri"/>
        <family val="2"/>
        <charset val="238"/>
      </rPr>
      <t>C, g = 0,69 l/s</t>
    </r>
  </si>
  <si>
    <r>
      <t xml:space="preserve">   Qh = 25,00 kW,  32/22 </t>
    </r>
    <r>
      <rPr>
        <vertAlign val="superscript"/>
        <sz val="10"/>
        <rFont val="Calibri"/>
        <family val="2"/>
        <charset val="238"/>
      </rPr>
      <t>o</t>
    </r>
    <r>
      <rPr>
        <sz val="10"/>
        <rFont val="Calibri"/>
        <family val="2"/>
        <charset val="238"/>
      </rPr>
      <t xml:space="preserve">C </t>
    </r>
  </si>
  <si>
    <r>
      <t xml:space="preserve">   medij   voda/etilen glikol  7/12 </t>
    </r>
    <r>
      <rPr>
        <vertAlign val="superscript"/>
        <sz val="10"/>
        <rFont val="Calibri"/>
        <family val="2"/>
        <charset val="238"/>
      </rPr>
      <t>o</t>
    </r>
    <r>
      <rPr>
        <sz val="10"/>
        <rFont val="Calibri"/>
        <family val="2"/>
        <charset val="238"/>
      </rPr>
      <t>C, g = 1,19 l/s</t>
    </r>
  </si>
  <si>
    <r>
      <t xml:space="preserve">   V</t>
    </r>
    <r>
      <rPr>
        <vertAlign val="subscript"/>
        <sz val="10"/>
        <rFont val="Calibri"/>
        <family val="2"/>
        <charset val="238"/>
      </rPr>
      <t>o</t>
    </r>
    <r>
      <rPr>
        <sz val="10"/>
        <rFont val="Calibri"/>
        <family val="2"/>
        <charset val="238"/>
      </rPr>
      <t xml:space="preserve"> =7350 m</t>
    </r>
    <r>
      <rPr>
        <vertAlign val="superscript"/>
        <sz val="10"/>
        <rFont val="Calibri"/>
        <family val="2"/>
        <charset val="238"/>
      </rPr>
      <t>3</t>
    </r>
    <r>
      <rPr>
        <sz val="10"/>
        <rFont val="Calibri"/>
        <family val="2"/>
        <charset val="238"/>
      </rPr>
      <t>/h</t>
    </r>
  </si>
  <si>
    <t>8b./ 1.- 2.</t>
  </si>
  <si>
    <t>za  8.b  ELEKTRO  INSTAL. za KUHINJO</t>
  </si>
  <si>
    <r>
      <t xml:space="preserve">8b ELEKTRIČNE INSTALACIJE   za KUHINJO </t>
    </r>
    <r>
      <rPr>
        <sz val="10"/>
        <rFont val="Arial CE"/>
        <family val="2"/>
        <charset val="238"/>
      </rPr>
      <t>(dopolnitev)</t>
    </r>
  </si>
  <si>
    <t>DSO - Depandansa Bokalci - KUHINJA</t>
  </si>
  <si>
    <t>OBST. OBJEKT v DSO  na  BOKALCAH</t>
  </si>
  <si>
    <t>8b/ 1.</t>
  </si>
  <si>
    <t>8b/ 2.</t>
  </si>
  <si>
    <t>Kabel s Cu kabelski vodniki - 1kV. uvlečeni v instalacijske cevi, položene v kabelske police in podometno</t>
  </si>
  <si>
    <t>Krmilna omarica prezračevalne in hladilne naprave</t>
  </si>
  <si>
    <t>Priklop v obstoječi razdelilni omari RG</t>
  </si>
  <si>
    <t>PRENOVA IN PREUREDITEV  DEPANDANS, PRALNICE in KUHINJE</t>
  </si>
  <si>
    <t>(preureditev, adaptacija in prenova notranjih  prostorov, energetska sanacija pralnice in kuhinje)</t>
  </si>
  <si>
    <t>SKUPNA REKAPITULACIJA VSEH DEL za PRENOVO PROSTOROV DEPANDANS in za ENERG. SAN. PRALNICE in KUHINJE</t>
  </si>
  <si>
    <t>4.+5.+6.</t>
  </si>
  <si>
    <t>4./A+B :  G+O DELA za  PRENOVO NOTR.  PROSTOROV  DEPANDANS + 5./1-4 : STROJNE INSTAL.  + 6./1-4 :  EL. INSTAL. VSE za  PRENOVO NOTR.  PROSTOROV   OBJEKTA z DEPANDANSAMI   (za  vse  4. faze), brez DDV</t>
  </si>
  <si>
    <t>7.+7a+7b.</t>
  </si>
  <si>
    <t xml:space="preserve">8.+8a.+8b. </t>
  </si>
  <si>
    <t>7./A-H:  G+O DELA + 7a. / 1-4 STROJNE INSTAL.  +  7b. / 1-4 ELEKTRO  INSTALACIJE  za  POTREBE ENERGETSKE SANACIJE PRALNICE</t>
  </si>
  <si>
    <t>8./A-I :  G+O DELA + 8a. / 1-2 STROJNE INSTAL.  +  8b. / 1-2 ELEKTRO  INSTALACIJE  za  POTREBE ENERGETSKE SANACIJE  KUHINJE</t>
  </si>
  <si>
    <t>SKUPAJ   od 4.  do 8.  (Eur):</t>
  </si>
  <si>
    <t xml:space="preserve">(preureditev, adaptacija, prenova in energetska  sanacija)  </t>
  </si>
  <si>
    <t xml:space="preserve">PREUREDITEV, ADAPTACIJA, PRENOVA in ENERGETSKA  </t>
  </si>
  <si>
    <t xml:space="preserve">SANACIJA  OBJEKTA z DEPANDANSAMI, EN. SAN. MOSTOVŽA, </t>
  </si>
  <si>
    <t>KUHINJE in PRALNICE</t>
  </si>
  <si>
    <t>LJUBLJANA ,  16. NOVEMBER  2016</t>
  </si>
  <si>
    <t>NAČRT  ARHITEKTURE  -  POPIS  DEL</t>
  </si>
  <si>
    <t>LJUBLJANA ,  16. NOVEMBER   2016</t>
  </si>
  <si>
    <t>OBST. OBJEKT - DEPANDANSE  BOKALCE</t>
  </si>
  <si>
    <t>za  grad.</t>
  </si>
  <si>
    <t>DELNA REKONSTRUKCIJA in PRIZIDAVA</t>
  </si>
  <si>
    <t>SKUPNA REKAPITULACIJA  VSEH   DEL</t>
  </si>
  <si>
    <t>NEUPRAV.</t>
  </si>
  <si>
    <t>1.A.</t>
  </si>
  <si>
    <t>TEMELJI  na ZAHODNI STRANI  DEPANDANS</t>
  </si>
  <si>
    <t>PRIPR. GRADB. in  OBRTNIŠKA DELA (Z)</t>
  </si>
  <si>
    <t>(vzdolž objekta na zahodni  strani). Drugi del 1. Etape</t>
  </si>
  <si>
    <t>1.B.</t>
  </si>
  <si>
    <t>NOTRANJA FEKALNA  KANALIZACIJA (2. F)</t>
  </si>
  <si>
    <t>2.  F. - B. 1.f  in C. 2.f. - (B.- navezava na novo kanalizacijo in prevezava obstoječe kanalizacije in C. notranja kanalizacija v objektu  v terenu  in priključki)</t>
  </si>
  <si>
    <t>1.C.</t>
  </si>
  <si>
    <t>ZUNANJA  UREDITEV   (2.  faza)</t>
  </si>
  <si>
    <t>(zaključna dela po dokončanju objekta, izvedba dostopov do objekta in tlakovanje  na zahodni strani pred depandansami)   2.  FAZA</t>
  </si>
  <si>
    <t>IZGRADNJA AB KONSTRUKCIJ (DEPANSE)</t>
  </si>
  <si>
    <t>GRADBENA DELA za DOGRADITEV  BALKONOV                                2. Etapa</t>
  </si>
  <si>
    <t>(rekonstrukcija in dograditev balkonov)</t>
  </si>
  <si>
    <t>od temeljev  do nove strešne plošče)</t>
  </si>
  <si>
    <t>3.a.</t>
  </si>
  <si>
    <t>ENERGETSKA   SANACIJA PODSTREHE DEPANDANS</t>
  </si>
  <si>
    <t xml:space="preserve">   (DEPANDANSE - 3a. ETAPA)</t>
  </si>
  <si>
    <t>3.b.</t>
  </si>
  <si>
    <t xml:space="preserve">   (DEPANDANSE - 3b. ETAPA)</t>
  </si>
  <si>
    <t>3.c.</t>
  </si>
  <si>
    <t>ENERGETSKA SANACIJA MOSTOVŽA</t>
  </si>
  <si>
    <t xml:space="preserve">   (3c. ETAPA)</t>
  </si>
  <si>
    <t>G+O DELA za  PRENOVO NOTR.  PROSTOROV  DEPANDANS</t>
  </si>
  <si>
    <t xml:space="preserve">   (DEPANDANSE - 4. ETAPA)</t>
  </si>
  <si>
    <t>STROJNE INSTAL. za  PRENOVO NOTR.  PROSTOROV   OBJEKTA z DEPANDANSAMI   (za  vse  4. faze)</t>
  </si>
  <si>
    <t xml:space="preserve">5./ 1  Centralno  ogrevanje                                                                           </t>
  </si>
  <si>
    <t>5./ 2  Prezračevanje</t>
  </si>
  <si>
    <t xml:space="preserve">5./ 3  Vodovod </t>
  </si>
  <si>
    <t>5./ 4  Klimatske  naprave</t>
  </si>
  <si>
    <t>ELEKTRO  INSTAL. za  PRENOVO NOTR.  PROSTOROV   OBJEKTA z DEPANDANSAMI  (za  vse  4. faze)</t>
  </si>
  <si>
    <t>6./ 1  Razsvetljava</t>
  </si>
  <si>
    <t>6./ 2  Instalacijski material</t>
  </si>
  <si>
    <t>6./ 3 Razdelilne omarice R, telekomunikacijska omara TKo</t>
  </si>
  <si>
    <t>6./ 4  Projektna dokumentacija</t>
  </si>
  <si>
    <t>G+O DELA za  POTREBE ENERGETSKE SANACIJE PRALNICE</t>
  </si>
  <si>
    <t>7a.</t>
  </si>
  <si>
    <t>STROJNE INSTAL. za  POTREBE ENERGETSKE SANACIJE PRALNICE</t>
  </si>
  <si>
    <t xml:space="preserve">   7.a/ 1    PREZRAČEVALNA NAPRAVA</t>
  </si>
  <si>
    <t xml:space="preserve">   7.a/ 2    TEHNOLOGIJA</t>
  </si>
  <si>
    <t xml:space="preserve">   7.a/ 3    TOPLOTNA ČRPALKA</t>
  </si>
  <si>
    <t xml:space="preserve">   7.a/ 4    SPLOŠNO</t>
  </si>
  <si>
    <t>7b.</t>
  </si>
  <si>
    <t>ELEKTRO  INSTALACIJE za  POTREBE ENERGETSKE SANACIJE PRALNICE</t>
  </si>
  <si>
    <t>7b./ 1  Razsvetljava  pralnice</t>
  </si>
  <si>
    <t>7b./ 2  Instalacijski material</t>
  </si>
  <si>
    <t>7b./ 3 Razdelilne omarice R</t>
  </si>
  <si>
    <t>7b./ 4  Projektna dokumentacija</t>
  </si>
  <si>
    <t>G+O DELA za  POTREBE ENERGETSKE SANACIJE KUHINJE</t>
  </si>
  <si>
    <t>8a.</t>
  </si>
  <si>
    <t>STROJNE INSTAL. za  POTREBE ENERGETSKE SANACIJE KUHINJE</t>
  </si>
  <si>
    <t xml:space="preserve">   8.a/ 1   PREZRAČEVALNA NAPRAVA  KUHINJE</t>
  </si>
  <si>
    <t xml:space="preserve">   8.a/ 2   HLADILNI AGREGAT IN RAZVODNO OMREŽJE</t>
  </si>
  <si>
    <t>8b.</t>
  </si>
  <si>
    <t>ELEKTRO  INSTALACIJE za  POTREBE ENERGETSKE SANACIJE KUHINJE</t>
  </si>
  <si>
    <t>8b./ 1  Instalacijski material</t>
  </si>
  <si>
    <t>8b./ 2  Projektna dokumentacija</t>
  </si>
  <si>
    <t>VSE  SKUPAJ    (Eur):</t>
  </si>
  <si>
    <t>POPUST ( %)</t>
  </si>
  <si>
    <t>V S E   S K U P A J  z  DDV (Eur):</t>
  </si>
  <si>
    <t>upravičeni  stroški</t>
  </si>
  <si>
    <t xml:space="preserve">neuprav.  stroški </t>
  </si>
  <si>
    <t>1.A. - NAČRT  ARHITEKTURE  -  POPIS  DEL</t>
  </si>
  <si>
    <t>(DEPANDANSE)</t>
  </si>
  <si>
    <t>faza izgradnje :</t>
  </si>
  <si>
    <t>PRIPRAVLJALNA DELA (dela na terenu)</t>
  </si>
  <si>
    <t>etapa :</t>
  </si>
  <si>
    <t>ODKOP PO OBODU OBJEKTA in IZVEDBA TEMELJEV</t>
  </si>
  <si>
    <t>POD NOVIMI BALKONI, KANALIZACIJA  in ZU</t>
  </si>
  <si>
    <t>del etape :</t>
  </si>
  <si>
    <t>1.A. IZVEDBA  TEMELJEV  NA ZAHODNI STRANI</t>
  </si>
  <si>
    <t>Drugi del 1. Etape</t>
  </si>
  <si>
    <t>SKUPNI POPIS  DEL S  KOLIČINAMI in  PREDIZMERAMI</t>
  </si>
  <si>
    <t>GRADBENA, OBRTNIŠKA  DELA, KANAL. in ZUN. UR.</t>
  </si>
  <si>
    <t>(2. faza 1.  etape)</t>
  </si>
  <si>
    <t>številka  projekta :</t>
  </si>
  <si>
    <t>LJUBLJANA ,  16.  NOVEMBER   2016</t>
  </si>
  <si>
    <t>1.etapa :</t>
  </si>
  <si>
    <t xml:space="preserve">POD NOVIMI BALKONI,  IZGRADNJA SHRAMBE, </t>
  </si>
  <si>
    <t xml:space="preserve">PRESTAVITEV KANALIZACIJE </t>
  </si>
  <si>
    <t>in ZUNANJA UREDITEV</t>
  </si>
  <si>
    <t>G + O + KAN  + ZU  (2. faza)</t>
  </si>
  <si>
    <t>del etape</t>
  </si>
  <si>
    <t>2./1.  IZVEDBA TEMELJEV  NA  ZAHODNI STRANI</t>
  </si>
  <si>
    <t>(zahodni del)</t>
  </si>
  <si>
    <t>PRIPR. GRADB. in  OBRTNIŠKA DELA</t>
  </si>
  <si>
    <t>(na  zahodni  strani)</t>
  </si>
  <si>
    <t>FEKALNA in  MET.  KANALIZACIJA (2. faza)</t>
  </si>
  <si>
    <t>ZUNANJA  UREDITEV  (2. faza)</t>
  </si>
  <si>
    <t>(zaključna dela po dokončanju objekta, izvedba dostopov do objekta in tlakovanje  na zahodni strani)   2.  FAZA</t>
  </si>
  <si>
    <t>SKUPAJ  1.A.) + 1.B +  1.C.)  (Eur):</t>
  </si>
  <si>
    <t>za  gra.</t>
  </si>
  <si>
    <t>POD NOVIMI BALKONI na "Z"  STRANI</t>
  </si>
  <si>
    <t>del etap</t>
  </si>
  <si>
    <t>1.A - DRUGI DEL - IZVEDBA  DEL  NA ZAHODNI STRANI</t>
  </si>
  <si>
    <t>(2. faza 1.  etape - DEPANDANSE)</t>
  </si>
  <si>
    <t>IZDELAN JE POPIS DEL ZA GRADBENA (PRIPRAVLJALNA)  DELA ZA  PRVO ETAPO - 2. FAZA  IZGRADNJE ZA DOGRADITEV OBJEKTA, TO JE ODKOP PO OBODU OBJEKTA ZARADI IZVEDBE NOVIH TEMELJEV POD PODALJŠANIMI BALKONI, HKRATI SE IZVEDE (POPRAVI) VERTIKALNA HIDROIZOLACIJA.    V TEM POPISU ZAJETA DELA  ZAHODNO STRAN. TEMELJI NA VZHODNI STRANI ŽE IZVEDENI.</t>
  </si>
  <si>
    <t>PORUŠIJO SE TLAKOVANI PLOČNIKI PO OBODU OBJEKTA, IZVRŠI SE IZKOP DO SPODNJEGA NIVOJA OBSTOJEČIH TEMELJEV, ZABETONIRAJO SE NOVI TEMELJI IN NASTAVKI STEBROV, SANIRA SE VERT. HIDROIZOLACIJA, IZVRŠI SE ZASIP.</t>
  </si>
  <si>
    <t>1.A.) GRADBENA DELA :</t>
  </si>
  <si>
    <t>1.  PRIPRAVLJALNA  DELA</t>
  </si>
  <si>
    <t>POD NOVIMI BALKONI - zahodna stran</t>
  </si>
  <si>
    <t xml:space="preserve">     (2. DEL - zahodna  stran)</t>
  </si>
  <si>
    <t>OPOMBA : prva etapa (1. E-drugi del - Zahod)  Dela se izvajajo tako, da se čim manj moti vsakdanje življenje stanovalcev v objektu, ki ostane naseljen, omogočiti je potrebno nemotene  dostope  do objekta.</t>
  </si>
  <si>
    <t xml:space="preserve">Predvideno je da se  zgradijo temelji in nastavki stebrov, da se ob objektu zaključijo zemeljska dela, konstrukcija za nove balkone pa se bo izvajala po posameznih fazah po planu obnove posameznih traktov objekta. </t>
  </si>
  <si>
    <t>V tem popisu zajeta le zemeljska dela in gradbena dela za izvedbo temeljev in nastavkov stebrov (zahod), vse ostalo bo zajeto v ločenih popisih (konstrukcije balkonov, prenove notranjih prostorov, delna rekonstrukcija, finalizacija prenovljenih prostorov in drugo bo zajeto v ločenih popisih !)</t>
  </si>
  <si>
    <t xml:space="preserve">ORGANIZACIJA GRADBIŠČA </t>
  </si>
  <si>
    <t>VSE  SKUPAJ</t>
  </si>
  <si>
    <t xml:space="preserve">Nakladanje, prevoz in namestitev vseh potrebnih začasnih objektov, elementov, strojev in orodij za izvajanje  del. Prevoz iz baze pa do gradbišča, gradbišče se uredi na delu manj obremenjenega skupnega  dvorišča (ob objektu z depandansami doma starejših občanov na bokalcih) in se začasno ogradi, da se prepreči dostop nezaposlenim.  </t>
  </si>
  <si>
    <t>Priprava, zavarovanje, in organizacija gradbišča z vsemi pomožnimi objekti za potrebe gradbišča, dobava in postavitev začasne gradbiščne demontažne opozorilne ograje (npr. kot napr. polnostenska tipizirana  ograja po sistemu izvajalca, višine 2 m, z vrati na zaklepanje za dostop na gradbišče) ,  z ureditvijo začasnih platojev za začasne gradbiščne objekte, s potrebnimi instalacijami, stroji in orodji, prestavljanje in zaščita instalacijskih vodov in začasna speljava do gradbiščnih objektov z zagotovitvijo varnostnih in higiensko tehničnih pogojev (montažne WC kabine-najem), vseh predpisanih oznak za gradbišče, postavitev gradbiščne table, postavitev znakov za začasni prometni režim za pešce oziroma goste, ureditev začasne deponije za sortiranje različnega materiala, varovanje gradbišča, gradbeni nadzor, naročilo varnostnega načrta in koordinacija varstva pri delu, zaščita obstoječih konstrukcij, ki se ohranijo (da ne pride do poškodb) in vse drugo za izvedbo del po predpisih</t>
  </si>
  <si>
    <t>Po končanih delih sledi odstranjevanje gradbišča z demontažo in odvozom gradbiščnih naprav, ograj  in objektov (kontejnerjev in WC-kabin) in zagotovitvijo prvotnega stanja na uporabljenih površinah.</t>
  </si>
  <si>
    <t>Ograja in signalizacija mora preprečevati dostop osebam  (nezaposlenim)  do gradbišča!</t>
  </si>
  <si>
    <t xml:space="preserve"> Omogočiti je potrebno čim bolj normalno življenje stanovalcev !</t>
  </si>
  <si>
    <t>Gradbiščna ograja in gradbišče na zahiodni strani se uredi v skupni dolžini cca 100 m (dolžina objekta je cca 90 m. )</t>
  </si>
  <si>
    <t xml:space="preserve"> 1. E "2. del-Z"   pavšal (komplet)</t>
  </si>
  <si>
    <t>1. E "2. del-Z"   pavšal (komplet)</t>
  </si>
  <si>
    <t>RUŠITVENA  DELA</t>
  </si>
  <si>
    <t>Ves odpadni material od rušenja in odvečni material od zemeljskih del se sproti  transportira  na gradbiščno deponijo, kjer se vse kopiči in sortira, ter  sproti transportira na organizirano mestno deponijo s plačilom komunalnih prispevkov (strošek izbranega izvajalca), v obrat za reciklažo ali na mestni odpad z upoštevanjem pravilnika o ravnanju z gradbenimi  odpadki! V vseh postavkah upoštevati vse transporte. Del dobrega zasipnega materiala (tamponski material (gramoz), pesek, drobljen beton in betonske plošče in drugo ) se kopiči posebej za kasnejše zasipanje.</t>
  </si>
  <si>
    <t>VSE  NEUPRAVIČENI STROŠKI  ! Za rušitve</t>
  </si>
  <si>
    <t xml:space="preserve">Odstranitev  zunanjih  tlakov s površin  v pasu tik ob objektu  (pločniki, atriji)   iz betonskih  pranih plošč položenih v pusti beton, ki se tudi poruši. Izvedba  z odkopom betonskih plošč in z razbijanjem podložnega pustega betona na kose in s sprotnim  nakladanjem in zlaganjem na kamion in s sprotnim transportom na komunalno deponijo ali obrat za reciklažo, po  izboru  izvajalca, ki nosi stroške taks na deponiji..  Obračun v m2 odstranjenih tlakov iz betonskih plošč v pustem betonu. Večinoma po 3 prane plošče vzporedno !  </t>
  </si>
  <si>
    <t>OPOMBA : del drobljenega betona se kopiči na deponiji za kasnejše zasipavanje za temelji - po dogovoru na mestu !</t>
  </si>
  <si>
    <t>Z</t>
  </si>
  <si>
    <t>(21,50+16,75*3)*1,2=</t>
  </si>
  <si>
    <t>Delno strojno porušenje (odstranitev) talnih betonskih plošč izvedenih na terenu tik ob objektu, betonske plošče d= cca 10-15 cm se odstrani le na mestih, kjer je to potrebno zaradi izgradnje novih temeljev (delno pločniki, delno plošče atrijev, dostopi).  Betoni se s strojem razbijejo na kose, ki  se odkopljejo iz terena in sprotno nakladajo na kamion in transportirajo v obrat za reciklažo ( baza),  ki jo izbere izvajalec. Obračun po m3 delnega rušenja talnih plošč .</t>
  </si>
  <si>
    <t>1. E "2. del-Z"   m3</t>
  </si>
  <si>
    <r>
      <t>ZEMELJSKA DELA</t>
    </r>
    <r>
      <rPr>
        <sz val="10"/>
        <color indexed="8"/>
        <rFont val="Arial CE"/>
        <charset val="238"/>
      </rPr>
      <t xml:space="preserve">  (izkopi)</t>
    </r>
  </si>
  <si>
    <t>VSE  NEUPRAVIČENI STROŠKI  ! Za zem. Dela</t>
  </si>
  <si>
    <t>Čiščenje terena z zelenic tik ob objektu depandans samo na mestih izgradnje novih temeljev, s porezanjem posameznih  grmovnic in trajnic, slabe rastline se odstrani s koreninami vred in odpelje v kompostiranje, še dobre rastline se obreže, odkoplje s koreninsko balo vred in se jih presadi na dogovorjeno mesto. Po dogovoru na mestu. Obračun po m2 čiščenja zelenic  ob hiši. Izvedba po dogovoru z investitorjem ! Ocena</t>
  </si>
  <si>
    <t>Široki strojni plitvi  izkop zgornjega sloja zatravljenega  terena III. kategorije, to je izkop travne ruše in humusa z zelenic samo v pasovih  na mestu izgradnje novih temeljev (samo v potrebni širini zaradi izkopa za temelje). Izkop v rahlo nagnjenem  terenu III. ktg., globine cca 15 - 20 cm  z odlaganjem (narivanjem)  materiala na deponiji na gradbišču za kasnejšo ponovno vgradnjo pri ponovni ozelenitvi površin ob zgrajenih temeljih (zelenice se vzpostavi v prvotno stanje).  Slab mešan material se kopiči posebej za odvoz.</t>
  </si>
  <si>
    <t xml:space="preserve"> Dobro zemljo se kopiči na deponiji na gradbišču za kasnejšo izdelavo zunanje ureditve  (ureditev novih zelenic in brežin  ob novo zgrajenih temeljih in za popravilo med deli poškodovanih obstoječih zelenic, ki se ohranijo), slab mešan material se kopiči posebej na gradbiščni deponiji za kasnejši odvoz. Obračun po m3.</t>
  </si>
  <si>
    <t>(21,50+16,75*3)*1,2*0,2=</t>
  </si>
  <si>
    <t>Strojni plitvi površinski zunanji  izkop z malim bagerčkom  zbitih tamponskih nasipnih gramoznih in peščenih slojev pod prej odstranjenimi zunanjimi tlaki iz pranih plošč s površin tik ob obst. objektu. Izkop tamponskega (gramoznega)  materiala v globini cca 20  cm, zaradi izvedbe prizidka. Izvedba   z odlaganjem na primerni deponiji  na gradbišču,  za kasnejšo ponovno vgradnjo za  zasipavanje za  temelji in za spodnje sloje nasipov</t>
  </si>
  <si>
    <t>(21,50+16,75*3)*1,2*0,25=</t>
  </si>
  <si>
    <t xml:space="preserve">Dodatni strojni plitvi linijski  izkopi jarkov   za  nove pasovne  temelje  pri nepodkletenem delu objekta (1.DPL1 in 2. faza DPL2),   izkopi v omejenem prostoru. Izkop delno zasipnega delno raščenega materiala  v terenu III.   kategorije,   globine  od 0,8 do 1,2 m (do sp. nivoja podložnega betona), širine  od 0,8 do 1,0 m. Izvedba  s pravilnim odsekovanjem stranic in dna izkopa z direktnim  odlaganjem dobrega čistega zasipnega  gramoznega materiala na deponiji na gradbišču za kasnejše zasipanje, slab mešan in  material se kopiči posebej za kasnejši odvoz.  </t>
  </si>
  <si>
    <t xml:space="preserve">Dober zasipni material (grušč, gramoz, pesek), se deponira posebej na deponiji na gradbišču za kasnejše zasipanje, slab mešan blaten material se kopiči posebej za kasnejši odvoz na komunalno deponijo, ki jo izbere izvajalec, ki nosi stroške taks  deponiji !   </t>
  </si>
  <si>
    <t>Izkop se vrši tik ob obstoječem objektu (ob obstoječih temeljih in stenah (nepodkleteno)) zato je otežen, pri izkopu paziti na morebitne podzemne instalacije, da se jih ne poškoduje!</t>
  </si>
  <si>
    <t>Obračun po m3 linijskih izkopov za pasovne temelje pri nepodkletenem delu objekta !</t>
  </si>
  <si>
    <t>2,40*1,20*0,70*5+2,40*1,30*0,9*5+16,0*0,8*0,9*2=</t>
  </si>
  <si>
    <t xml:space="preserve">Dodatni strojni globoki izkop tik ob kletnih stenah in temeljih obst. podkletenega dela objekta (ob zaklonišču in pralnici)  za  nove pasovne  temelje  ob podkletenem delu objekta (3.DPL3 in 4. faza DPL4) . Izkop po celi dolžini na vzdolžni strani (zahod) podkletenega objekta, ker se poleg poglobljenih temeljev predvideva tudi izvedba nove hidro in toplotne izolacije  na kletnih stenah. </t>
  </si>
  <si>
    <t xml:space="preserve">Strojni izkop z malim bagerčkom  delno zasipnega delno raščenega materiala  v terenu III.   kategorije,   globine  od 2,5 do 3,0 m (do sp. nivoja obstoječih temeljev), širine  od 3,0 do 3,5 m. Izvedba  s pravilnim odsekovanjem stranic in dna izkopa z direktnim  odlaganjem dobrega čistega zasipnega  gramoznega materiala na deponiji na gradbišču za kasnejše zasipanje, slab mešan in  material se kopiči posebej za kasnejši odvoz. </t>
  </si>
  <si>
    <t xml:space="preserve">Izkop se vrši tik ob obstoječem objektu (ob obstoječih temeljih in stenah (podkleteno)) zato je otežen, pri izkopu paziti na morebitne podzemne instalacije, da se jih ne poškoduje! </t>
  </si>
  <si>
    <t>Obračun po m3 globokih izkopov ob stenah in temeljih pri podkletenem delu objekta ! V popisu obračunan izkop do spodnjega nivoja temeljev in temeljne plošče  -  zaradi izvedbe vert. HI - v kolikor se odloči, da se na stenah zaklonišča HI ne izvede se izkop vrši do meje zmrzovanja - po dogovoru na mestu po delnem odkopu sten !</t>
  </si>
  <si>
    <t>Ob kletnih stenah zaklonišča je predviden stopničast izkop za temelje, ki sledijo nagnjenemu terenu (do polovice globine), v kolikor se ugotovi da je teren slab , se izkop izvrši do spodnjega nivoja temeljne plošče zaklonišča, do tu izkop tudi v primeru, da se po celi višini sten zaklonišča izvede vertikalna hidroizolacija  - po dogovoru ).</t>
  </si>
  <si>
    <t>17,0*3,0*3,0+21,0*3,0*1,5=</t>
  </si>
  <si>
    <t>Dodatni ročni  izkop  zasipnega materiala tik ob stenah in  temeljih obstoječega objekta, kjer s strojem dostop ni omogočen  in postrganje sprijetega materiala   dol s  sten in temeljev. Površine se očisti vsega sprijetega materiala do golih sten oziroma do čistega betona. Izvedba  z nakladanjem materiala  na  deponijo na gradbišču za kasnejše zasipanje.</t>
  </si>
  <si>
    <t>Z nepo</t>
  </si>
  <si>
    <t>1,0*0,80*0,25*10=</t>
  </si>
  <si>
    <t>Z podk</t>
  </si>
  <si>
    <t>(15+21,0)*0,25*2,2=</t>
  </si>
  <si>
    <t>Planiranje in izravnava dna  izkopov za temelje ter strojno nabijanje (lažja vibracijska žaba) raščenega terena  v zemljišču III. kategorije, pred   izvedbo podložnih betonov.</t>
  </si>
  <si>
    <t>Z TT</t>
  </si>
  <si>
    <t>2,10*0,90*21=</t>
  </si>
  <si>
    <t>Z gred</t>
  </si>
  <si>
    <t>3,0*0,6*17=</t>
  </si>
  <si>
    <t xml:space="preserve">ZABETONIRANJE NOVIH TEMELJEV POD BALKONI </t>
  </si>
  <si>
    <t>Podložni izravnalni betoni</t>
  </si>
  <si>
    <t>Dobava in vgrajevanje podložnega pustega  betona C 12/15 (MB 15), preseka  od  0.8-0,012 m3/m1 v  nearmirane konstrukcije, to je podložni izravnalni beton pod temelji in temeljnimi gredami. Beton se izvede na zbit teren.  Izvedba  z vsemi pomožnimi deli in transporti.</t>
  </si>
  <si>
    <t>2,10*0,90*0,1*21=</t>
  </si>
  <si>
    <t>3,0*0,6*0,1*17=</t>
  </si>
  <si>
    <t xml:space="preserve">Dobava vsega potrebnega materiala in kompletna naprava  novih armirano betonskih pasovnih temeljev, ki se izvedejo pod novimi AB stebri, ki podpirajo balkone, oziroma gre za posamezne točkovne temelje, ki so na zunanji strani povezani s temeljnimi gredami, izvedba temeljnih nastavkov (samo kjer je potrebno za naslon novo pozidanih sten).  Izvedba kompletno  z  opaženjem temeljev ,  s krivljenjem, polaganjem in vezanjem  armature, in z zabetoniranjem  z  betonom C 25/30  (MB 30), z vmetavanjem in vibriranjem betona, z razopaženjem po končanih delih in z zlaganjem in čiščenjem lesa, opažev in spojnega materiala, ter s pospravljanjem po končanih delih. V postavki upoštevati dobavo vsega materiala z vsemi prevozi, delom in pomožnimi deli. </t>
  </si>
  <si>
    <t>Iz temeljev pustiti armaturna sidra za stebre  (po armaturnih načrtih)</t>
  </si>
  <si>
    <t>dvo stransko opaženje  temeljev, gred in nastavkov   z   opažnimi elementi in deskami,  višina podpiranja  do 1,0 m. Obračun po m2 opaženja.  Opaži oprti v teren. Po določenem času se opaže odstrani</t>
  </si>
  <si>
    <t>1,60*2*0,7*21=</t>
  </si>
  <si>
    <t>3,0*2*0,7*17+0,7*0,7*21=</t>
  </si>
  <si>
    <t>armatura temeljev  iz vnaprej izdelanih košar iz palic in stremen S 500,  glej v posebni postavki</t>
  </si>
  <si>
    <t>horizontalno   vrtanje lukenj v obst. AB  temelje za povezavo z novimi ploščami, odprtine cca fi  22 mm, globine cca 30-35 cm, po vrtanju očistiti, odprašiti z izpihavanjem,  napraviti premaz za boljšo sprijemljivost na površinah (stenah) lukenj, vstaviti armaturna sidra, katera zaliti z epoksidno rahlo ekspanzijsko  malto (Elastosil).  Sidra (fi 20  mm) po armaturnih načrtih. Obračun po komadih izvrtanih in zalitih lukenj z vstavljenimi sidri, sama sidra so zajeta v kilažah armature. Razpored in profil sider glej v armaturnih načrtih. predvidoma fi 20 mm (+-2 fi 20 na priključek temelja) Ocena !</t>
  </si>
  <si>
    <t>1. E "2. del-Z"   kom</t>
  </si>
  <si>
    <t>20*2+20+24=</t>
  </si>
  <si>
    <t>dobava in vgrajevanje betona z vsemi transporti in zabetoniranje točkovnih temeljev z betonom  trdnostnega razreda C 25/30 (MB 30, XC2), večjega preseka nad 0,30 m3/m2 (predviden presek 70 / 60 ali 100 cm, l= 2,0 m), iz temeljev pustiti sidra za stebre</t>
  </si>
  <si>
    <t>2,0*0,7*0,6*21=</t>
  </si>
  <si>
    <t>dobava in vgrajevanje betona z vsemi transporti in zabetoniranje  temeljnih gred , ki na zunanji strani povezujejo točkovne temelje, ter betoniranje temeljnih nastavkov (podpora zidanim stenam na nivoju pritličja) zabetoniranje  z betonom  trdnostnega razreda C 25/30 (MB 30, XC2), sredjega preseka od 0,20 - 0,30 m3/m2/m1</t>
  </si>
  <si>
    <t>3,0*0,4*0,6*17=</t>
  </si>
  <si>
    <t xml:space="preserve">Dobava vsega potrebnega materiala in kompletna naprava (zabetoniranje) nastavkov stebrov (od točkovnih temeljev pa nad teren, ostala konstrukcija bo zajeta v naslednji etapi), to so  AB stebri, ki bodo podpirali balkone.  Izvedba kompletno  z  opaženjem stebrov s predizdelanimi kalupi (presek vseh stebrov je 20 / 25 cm),  s krivljenjem, polaganjem in vezanjem  armature (predizdelane košare), in z zabetoniranjem  z  betonom C 25/30  (MB 30, Xc2), malega preseka od 0,04 - 0,08 m3/m1  z vmetavanjem in vibriranjem betona, z razopaženjem po končanih delih in z zlaganjem in čiščenjem lesa, opažev in spojnega materiala, ter s pospravljanjem po končanih delih. V postavki upoštevati dobavo vsega materiala z vsemi prevozi, delom in pomožnimi deli. </t>
  </si>
  <si>
    <t>Predvidoma se v tej etapi stebri izvedejo nad teren (opcija - do balkonov nad terenom, nad KT ali PT), nadgraditev bo zajeta v drugi etapi - konstrukcija balkonov !</t>
  </si>
  <si>
    <t>opaženje vitkih stebrov z   opažnimi predizdelanimi gladkimi elementi (izvedba kalupov) ,  višina podpiranja 1,5- 2,0 m. Obračun po m2 opaženja.  Opaži oprti v obstoječe stene in tla. Po določenem času se opaže odstrani</t>
  </si>
  <si>
    <t>Z st</t>
  </si>
  <si>
    <t>(0,2+0,25)*2*1,0*20+(0,2+0,25)*2,0*22=</t>
  </si>
  <si>
    <t>armatura stebrov iz vnaprej izdelanih košar iz palic in stremen S 500,  glej posebno post.</t>
  </si>
  <si>
    <t>dobava in vgrajevanje betona z vsemi transporti in zabetoniranje stebrov z betonom  trdnostnega razreda C 25/30 (MB 30, XC2), malega preseka od 0,04 - 0,08 m3/m1, betoniranje spodnjih delov stebrov (nad teren), pustiti sidra za naknadno nadbetoniranje</t>
  </si>
  <si>
    <t>0,2*0,25*1,0*20+0,2*0,25*1,5*22=</t>
  </si>
  <si>
    <t>Začasna zaščita armaturnih sider in betonskih stebrov nad terenom, ker se predvidoma  v tej etapi stebri izvedejo samo nad teren, nadgraditev bo zajeta v drugi etapi - konstrukcija balkonov !</t>
  </si>
  <si>
    <t xml:space="preserve">Zaščita armaturnih sider pred korozijo z zaščitnim premazom (opcija z mastjo, po 4 kom sider na steber), preko sider in stebrov se izdela začasne pokrovne škatle, ki se  jih nasadi preko sider in stebrov (presk ccaa 25 / 30 cm, h= cca 0,7-1,0 m. Izvedba po dogovoru z izvajalcem. Obračun po komadih </t>
  </si>
  <si>
    <t>ARMATURA ZA ZAHODNI DEL !</t>
  </si>
  <si>
    <t>Armatura : dobava, rezanje, krivljenje, polaganje in vezanje v monolitnih klasičnih betonskih konstrukcijah za prvo etapo izgradnje, to je armatura za točkovne temelje, grede, temeljne nastavke, stene in plošče shrambe in zunanje rampe. Jeklo za armiranje S 500  (rebrasta armatura , armaturne mreže S500B). Količina povzeta  iz armaturnih načrtov projektantov konstrukterjev.</t>
  </si>
  <si>
    <t xml:space="preserve">Preklopi armaturnih palic, zaščitna plast armature in izpostavljenost po armaturnih načrtih! </t>
  </si>
  <si>
    <t>Navedene količine za 1. etapo za Z del !</t>
  </si>
  <si>
    <t>rebrasta armatura S 500, do fi 12 mm</t>
  </si>
  <si>
    <t>1. E "2. del-Z"   kg</t>
  </si>
  <si>
    <t>Za</t>
  </si>
  <si>
    <t>T3, T4 T6, T8</t>
  </si>
  <si>
    <t>77,07+16,84+114,02+80,01+16,84+114,53+72,38+40,14+94,40+20,21+138,94=</t>
  </si>
  <si>
    <t xml:space="preserve">rebrasta armatura S 500 , fi 14 mm in več </t>
  </si>
  <si>
    <t>230,14+227,52+39,52+232,25+227,52+39,52+211,02+202,24+39,52+284,81+273,02+47,42=</t>
  </si>
  <si>
    <t>VERT. HI na obst. BETONSKIH STENAH ZAKLONIŠČA in PRALNICE</t>
  </si>
  <si>
    <t>OPOMBA : vert. HI se predvidoma izvede na betonske kletne stene, to je na stene zaklonišča in pralnice (zasute stene)!</t>
  </si>
  <si>
    <t>V kolikor na obstoječih stenah hidroizolacija že obstaja se odstrani morebitna zaščita, hidroizolacija pa se ohrani (v kolikor je še dobra in ni v razpadajočem stanju), se poflika, preko pa se vari nove polimer-bitumenske trakove</t>
  </si>
  <si>
    <t>F1a - Dobava materiala in izdelava vertikalne hidroizolacije na obstoječih obodnih   odkopanih kletnih betonskih stenah objekta. Vertikalna HI se izvede na očiščene stene oziroma  preko obstoječe očiščene hidroizolacije (če obstaja)  in  sten od zg. nivoja temeljnih obst. pet, pa nad nivo terena, do zgornjega nivoja fasadnega podstavka (cokla). Izvedba  iz sledečih plasti: na obstoječe  stene  izvesti:</t>
  </si>
  <si>
    <t xml:space="preserve">a.) </t>
  </si>
  <si>
    <t>čiščenje površin sten z odstranitvijo vsega sprijetega materiala in s pranjem z močnim vodnim curkom (npr. z visokotlačnim čistilcem)  in delno z brušenjem,  da se odstrani vse nesprijete delce, posamezne poškodbe  poflikati s stensko izravnalno maso, v kolikor obstaja vert HI se jo ohrani, poflika, preko se vari nova (če obstaja zaščita HI se jo odstrani !)</t>
  </si>
  <si>
    <t>hladni bitumenski premaz (0.3 - 0,5 kg/m2), napr Ibitol ali podobno</t>
  </si>
  <si>
    <t>enoslojna vert. HI s polnovarjenimi kvalitetnimi polimer-bitumenskimi trakovi z zamaknjenimi preklopnimi stiki (aPP, npr Izotekt V4, Scudoplast TNT 4  ali enakovredno (aPP) po zahtevah DIN 18195 (del 4)</t>
  </si>
  <si>
    <t>Vertikalno  hidroizolacijo  potegniti po fasadnih zidovih nad nivo zunanje ureditve do zgornjega nivoja fasadnega cokla h= cca 40 cm, kjer se zgoraj zaključi z zaključnim profilom, privijačeno na zidove, zgornji stik kitan s TP kitom.</t>
  </si>
  <si>
    <t>Vert. HI na stenah zaklonišča se izvede po dodatnem dogovoru na mestu po odkopu sten  in glede na predviden program v zaklonišču (arhiv), glede na to ali so notranji prostori vlažni. V tem popisu je predvidena (če NE se črta), v tem primeru se temelji izvedejo na nivoju temeljne plošče !</t>
  </si>
  <si>
    <t>Z zakl</t>
  </si>
  <si>
    <t>16,0*3,0=</t>
  </si>
  <si>
    <t>V pral</t>
  </si>
  <si>
    <t>21,0*1,50=</t>
  </si>
  <si>
    <t>ZAŠČ. Vert. HI PRI BET. STENAH in je HKRATI TOPLOTNA IZOLACIJA</t>
  </si>
  <si>
    <t>Dobava materiala in izvedba zaščite nove  vertikalne hidroizolacije na stene v zasutem delu (od temeljev do terena na AB stene zaklonišča in pralnice-samo zasuti del), ki je hkrati tudi toplotna izolacija,. Zgornji viden del glej v naslednji postavki !</t>
  </si>
  <si>
    <t xml:space="preserve"> zaščita vert HI z izolacijskimi mehansko in vodoodpornimi  ploščami iz ekstrudiranega polistirena d= 10  cm, ki je stikovan na spah. (npr. Wallmate ali Stirodur BASF CS, možno URSA XPS N-III-L, Fibran XPS ali podobno). Plošče točkovno  lepiti na hidroizolacijo s poliuretanskim lepilom za polistirene, plošče ne bodo vidne (zasuto)</t>
  </si>
  <si>
    <t xml:space="preserve">zunanja zaščita izolacije (pred poškodovanjem pri zasipanju), mehanska in protikoreninska zaščita   ki se izvede s čepasto  hidroizolacijsko membrano (npr. Tefond ali podobno), izvedba do terena, kjer se zaključi s tesnjeno letvico. </t>
  </si>
  <si>
    <t>16,0*2,6=</t>
  </si>
  <si>
    <t>21,0*1,20=</t>
  </si>
  <si>
    <t>FASADNI PODSTAVEK  (viden cokel pri AB stenah - podaljšek nad zasutimi stenami pri podkletenem delu - zaklonišče - pralnica)</t>
  </si>
  <si>
    <t>F2 - Dobava vsega potrebnega materiala in izdelava fasadnega podstavka (cokel - nad terenom oziroma zunanjimi tlaki), ki se izvede od terena (zun. tlakov)  in pa  cca 40 cm  nad nivo terena. Izvedba preko betonskih predhodno izravnanih in  hidroizoliranih sten.</t>
  </si>
  <si>
    <r>
      <t xml:space="preserve">Oblaganje podstavka (cokla) </t>
    </r>
    <r>
      <rPr>
        <sz val="10"/>
        <color indexed="8"/>
        <rFont val="Arial CE"/>
        <charset val="238"/>
      </rPr>
      <t>po izbranem sistemu</t>
    </r>
    <r>
      <rPr>
        <b/>
        <sz val="10"/>
        <color indexed="8"/>
        <rFont val="Arial CE"/>
        <charset val="238"/>
      </rPr>
      <t xml:space="preserve"> </t>
    </r>
    <r>
      <rPr>
        <sz val="10"/>
        <color indexed="8"/>
        <rFont val="Arial CE"/>
        <charset val="238"/>
      </rPr>
      <t>(kot napr. Baumit, Fibran, Rofix, Ursa fasadni sistemi  XPS  ali podobno)</t>
    </r>
    <r>
      <rPr>
        <sz val="10"/>
        <color indexed="8"/>
        <rFont val="Arial CE"/>
        <family val="2"/>
        <charset val="238"/>
      </rPr>
      <t xml:space="preserve">  z izolacijskimi mehansko in vodoodpornimi žlebičenimi ploščami iz ekstrudiranega polistirena d= 15  cm, ki je stikovan na spah. (kot npr. Fibran 300L  Etics GF, Stirocokel Termodur, Wallmate,  URSA XPS N-III-L  ali podobno), plošče na vidnem delu cokla s hrapavo površino zaradi boljšega sprijema z ometom). Po izbranem sistemu - predlog izvajalca !</t>
    </r>
  </si>
  <si>
    <t>Izvedba fasadne izolacijske obloge na predhodno izvedeno vertikalno hidroizolacijo, fasadne plošče  pritrjevati z leplenjem s cementno akrilnim namenskim lepilom za polistirene (napr. Stirofix), dodatno zgoraj pritrjeno z zaključnim profilom, ki se privijači na betonsko steno.</t>
  </si>
  <si>
    <t>Na toplotno izolacijske plošče  izvesti osnovni armirni sloj (0,6 cm) s polimerno cementno malto za polistirene, vtisniti armaturno mrežico in preko izvesti zaključni vodoodbojni sloj iz marmornega akrilnega ometa   (naravna kamena moka z vezivi) v kvaliteti in barvi po izboru projektanta (napr. Kulirplast, MosaikTop ali podobno,   sivo v izgledu terazza - po vzoru obstoječega cokla). Izvedba po navodilih proizvajalca. Z oblogo  se obdelajo tudi špalete. Obračun po m2. OPCIJA : zaglajen vodoodbojni omet - po vzoru obstoječega stanja !</t>
  </si>
  <si>
    <t>Obračun po m2  izolacijskih fasadnih slojev oziroma površin za vidni fasadni cokel pri podkletenem delu objketa (3. in 4. faza).</t>
  </si>
  <si>
    <t>Fasada požarne odzivnosti D-s2,d1,  podzidek: xps: lambda 0,035W/mK, U=0,22W/m2K</t>
  </si>
  <si>
    <t>16,0*0,4=</t>
  </si>
  <si>
    <t>Z pral</t>
  </si>
  <si>
    <t>21,0*0,4=</t>
  </si>
  <si>
    <t>FASADNI PODSTAVEK  (viden cokel pri nepodkletenem delu objekta , DPL1-1. in DPL2-2. faza ). Izvedba preko obst. ometa,  skupna debelina izol. sloja 15 cm</t>
  </si>
  <si>
    <t>F1 - Dobava vsega potrebnega materiala in izdelava vert HI in fasadnega podstavka (cokel - nad terenom oziroma zunanjimi tlaki), ki se izvede od terena (zun. tlakov) oziroma od zunanjih zobov nad pasovnimi temelji  in pa  cca 40 cm  nad nivo terena. Izvedba na obstoječe očiščene parapete preko obstoječe izolacije ! .</t>
  </si>
  <si>
    <t>čiščenje površin parapetov (v kolikor obstaja vert. HI in zaščita se jo odstrani)</t>
  </si>
  <si>
    <t>hladni bitumenski premaz (0.4 - 0,5 kg/m2) ali lepilni bitumen</t>
  </si>
  <si>
    <t>enoslojna vert. HI s polnovarjenimi kvalitetnimi polimer-bitumenskimi trakovi z zamaknjenimi preklopnimi stiki (aPP, npr Izotekt V4, Scudoplast TNT 4  ali enakovredno (aPP) po zahtevah DIN 18195 (del 4). Opcija : samolepilna vert HI</t>
  </si>
  <si>
    <r>
      <t>dobava materiala in izvedba zaščite vertikalne hidroizolacije na fasadnem coklu   (</t>
    </r>
    <r>
      <rPr>
        <sz val="10"/>
        <color indexed="8"/>
        <rFont val="Arial CE"/>
        <charset val="238"/>
      </rPr>
      <t>po izbranem sistemu)</t>
    </r>
    <r>
      <rPr>
        <b/>
        <sz val="10"/>
        <color indexed="8"/>
        <rFont val="Arial CE"/>
        <charset val="238"/>
      </rPr>
      <t xml:space="preserve"> </t>
    </r>
    <r>
      <rPr>
        <sz val="10"/>
        <color indexed="8"/>
        <rFont val="Arial CE"/>
        <family val="2"/>
        <charset val="238"/>
      </rPr>
      <t xml:space="preserve"> z izolacijskimi mehansko in vodoodpornimi žlebičenimi ploščami iz ekstrudiranega polistirena d= 15  cm, ki je stikovan na spah. (kot npr. Fibran 300L  Etics GF, Stirocokel Termodur, Wallmate,  URSA XPS N-III-L  ali podobno), plošče na vidnem delu cokla s hrapavo površino zaradi boljšega sprijema z ometom.  fasadne plošče  pritrjevati na HI  z leplenjem s cementno akrilnim namenskim lepilom za polistirene (napr. Stirofix), dodatno zgoraj pritrjeno z zaključnim profilom, ki se privijači na parapet.  Zgoraj se izolacijske plošče poravnajo  (do debeline zgornje obloge skupne d= 15 cm). Po izbranem sistemu - predlog izvajalca !</t>
    </r>
  </si>
  <si>
    <t>na toplotno izolacijske plošče  izvesti osnovni armirni sloj (0,6 cm) s polimerno cementno malto za polistirene, vtisniti armaturno mrežico in preko izvesti zaključni vodoodbojni sloj iz marmornega akrilnega ometa   (naravna kamena moka z vezivi) v kvaliteti in barvi po izboru projektanta (napr. Kulirplast, MosaikTop ali podobno,   sivo v izgledu terazza oziroma po izboru). Izvedba po navodilih proizvajalca.  Obračun po m2. OPCIJA : zaglajen vodoodbojni omet - po vzoru obstoječega stanja !</t>
  </si>
  <si>
    <t>Energetsko sanacijo zgornjih fasad, glej v posebnem popisu !</t>
  </si>
  <si>
    <t>ZASIPANJE</t>
  </si>
  <si>
    <t xml:space="preserve">Zasipanje znotraj med izvedenimi temelji, zasipanje za temelji po obodu in zasipanje med izvedenimi AB stebri oziroma za saniranimi in   hidro izoliranimi  obodnimi  obstoječimi  stenami in parapeti s prej izkopanim materialom in drobljenim betonom od prejšnjih rušitev  z odvzemom, nakladanjem in prevozom materiala (gramoz, pesek ali betonski  drobljenec) iz deponije ali z roba izkopa, z nabijanjem v plasteh po 20-30 cm. Tik ob hidro in termično izoliranih stenah zasipati s kvalitetnim drenažnim materialom (gramozne krogle ali drobljenec) ostali zasipi se izvršijo s kvalitetnim materialom od prejšnjih izkopov in delno z drobljenim materialom  od razbitja betonov. </t>
  </si>
  <si>
    <t>Zasipanje se izvrši do spodnjega nivoja na novo izvedenega tamonskega sloja za podlogo tlakovanim površinam ob objektu.</t>
  </si>
  <si>
    <t>ZAHODNI DEL</t>
  </si>
  <si>
    <t>med t</t>
  </si>
  <si>
    <t>(1,55*2+3,0)*0,4*0,6*8+(1,55*3,0*0,6)*8=</t>
  </si>
  <si>
    <t>obod</t>
  </si>
  <si>
    <t>(2,0*2+20,0+12,0+2,0+16,0*2)*0,40*0,60=</t>
  </si>
  <si>
    <t>1, 2 f</t>
  </si>
  <si>
    <t>16,0*3,0*0,4*2=</t>
  </si>
  <si>
    <t>3.4 f</t>
  </si>
  <si>
    <t>16,0*3,0*2,4+20,0*3,2*0,4=</t>
  </si>
  <si>
    <t>Naprava zbitega tamponskega sloja v pasu ob objektu za podlogo zunanjem tlakovanim površinam (zasipanje, da se vzpostavi obstoječe stanje). Zasipanje z novo dopeljanim gramoznim kvalitetnim izravnalnim naklonskim tamponom  v debelini cca  20-25 cm, kompletno z dobavo gramoznega tampona v gramoznici ali drobljenca iz kamnoloma, razstiranjem utrjevanjem v plasteh (min 40-60 Mpa), pomožnimi deli in transporti. Nasutje v min. padcu stran od objekta. Upoštevan samo pas ob objektu (vzpostavitev v prvotno stanje), ostalo je stvar zunanje ureditve.</t>
  </si>
  <si>
    <t>(16,0*3+20,0)*3,0*0,25=</t>
  </si>
  <si>
    <t>Transport iz deponije na gradbišču in nasipavanje kvalitetne zemlje od prejšnjih izkopov za napravo zelenic ob objektu , za izvedbo brežin in za popravilo in izravnavo obstoječih zelenic, poškodovanih med deli. Izvedba    vključno z nasipavanjem, razstiranjem in planiranjem ter uvaljanjem. Vzpostavitev v prvotno stanje !</t>
  </si>
  <si>
    <t>TLAKI ATRIJEV in PLOČNIKOV TIK OB OBJEKTU</t>
  </si>
  <si>
    <t>Dobava in polaganje na zbiti tampon hidroizolacijske bariere pri zunanjih stopnicah in pločniku ob prizidku  iz gumbaste  membrane (npr Delta / Drain ali  Tefond plus ali podobno), HI membrana se prosto položi nad zbit tampon pred betoniranjem zunanjih stopnic in talne plošče za pločnik ob prizidku. Na gumbasto membrano se direktno zabetonirajo zun. stopnice in talna plošča pločnika. Obračun po m2. Na stikih membrana s preklopom.</t>
  </si>
  <si>
    <t>Dobava in vgrajevanje betona C16/20 (MB 20) preseka od 0,08-0.12 m3/m2 v min. armirane konstrukcije  talnih naklonskih  zunanjih podložnih  plošč, ki so kot podloga za finalne tlake atrijev in pločnikov, tik ob objektu. Izvedba z vsemi pomožnimi deli  in transporti. Talne podložne plošče  debeline 8-12 cm, plošče izvedene v min. padcih  proti zunanjim robovom</t>
  </si>
  <si>
    <t>Podložni betoni izvedeni nad HI mambrano na zbit tampon, armirajo se z armaturnimi Q mrežami (npr Q226 v zgornji tretjini debeline - ostanki mrež). Na svež beton se zgoraj izvede zaglajena  površina.</t>
  </si>
  <si>
    <t>Izdelava  geodetskega posnetka in vris v kataster</t>
  </si>
  <si>
    <t xml:space="preserve">1. E "2. del-Z"   ur </t>
  </si>
  <si>
    <t xml:space="preserve">1. E "2. del-Z"   komplet </t>
  </si>
  <si>
    <t>Izdelava izkaza požarne varnosti</t>
  </si>
  <si>
    <t xml:space="preserve">Nakladanje in prevoz do cca 10-15 km, vsega odvečnega materiala od dodatnih  zemeljskih del iz deponije na gradbišču  v stalno  deponijo, kompletno s kipanjem in razstiranjem na mestu deponije. Upoštevan odvoz viška materiala, ki se ga ne vgradi ponovno.  Deponijo odvoza izbere izvajalec, ki tudi nosi stroške plačila taks in komunalnih prispevkov. </t>
  </si>
  <si>
    <t>PRIPRAVLJALNA G+O DELA in IZVEDBA TEMELJEV za BALKONE 1. Etapa SKUPAJ:</t>
  </si>
  <si>
    <t>(samo zahodni del ! )</t>
  </si>
  <si>
    <t xml:space="preserve">% kot dodatek na gradbeno - obrtniška dela in za razna nepredvidena dela  (ocena 5%):  </t>
  </si>
  <si>
    <t>PRIPR. G+O  DELA  ZAHOD SKUPAJ  (temelji na zahodni strani  Eur):</t>
  </si>
  <si>
    <t>Varnostni načrt, po dogovoru med investitorjem in izvajalcem !</t>
  </si>
  <si>
    <t>OPOMBA : v kolikor se bodo dela izvajala skupaj s fasado se prizna le enkratna organizacija gradbišča - po dogovoru z nadzornim in investitorjem!</t>
  </si>
  <si>
    <t xml:space="preserve">VSE  NEUPR. STROŠKI  ! </t>
  </si>
  <si>
    <t>OBST. OBJEKT- DEPANDANSE  BOKALCE</t>
  </si>
  <si>
    <t>PRESTAVITEV  FEK+ METEO. KANALIZACIJE</t>
  </si>
  <si>
    <t>Kanalizacija - PZI</t>
  </si>
  <si>
    <t xml:space="preserve">VSE  NEUPRAVIČENI STROŠKI  ! </t>
  </si>
  <si>
    <t xml:space="preserve">POPIS DEL IN PREDIZMERE </t>
  </si>
  <si>
    <t>B:</t>
  </si>
  <si>
    <t xml:space="preserve">1. faza - navezave na novo kanalizacijo in </t>
  </si>
  <si>
    <t>prevezave obstoječe kanalizacije</t>
  </si>
  <si>
    <t>C:</t>
  </si>
  <si>
    <t xml:space="preserve">2. faza - kanalizacija v objektu </t>
  </si>
  <si>
    <t>Skupaj:</t>
  </si>
  <si>
    <t xml:space="preserve">Zakoličenje osi kanalizacije z oznako </t>
  </si>
  <si>
    <t>revizijskih jaškov</t>
  </si>
  <si>
    <t>Strojni izkop gradbene jame - jarka v terenu III. ktg</t>
  </si>
  <si>
    <t xml:space="preserve">z delnim odlaganjem izkopanega materiala ob robu  </t>
  </si>
  <si>
    <t>izkopa in delnim odvozom na gradbiščno deponijo</t>
  </si>
  <si>
    <t>m3</t>
  </si>
  <si>
    <t>Zasip gradbene jame - jarka z izkopanim materialom</t>
  </si>
  <si>
    <t>z nabijanjem v plasteh po 30 cm</t>
  </si>
  <si>
    <t>Odvoz od izkopa preostalega materiala na stalno</t>
  </si>
  <si>
    <t>gradbeno deponijo vključno s stroški deponije</t>
  </si>
  <si>
    <t xml:space="preserve">Dobava in polaganje PVC kanalizacijskih cevi in </t>
  </si>
  <si>
    <t xml:space="preserve">fazonskih komadov togostnega razreda SN 8, </t>
  </si>
  <si>
    <t xml:space="preserve">obbetoniranih z betonom C16/20, cevi se stikujejo </t>
  </si>
  <si>
    <t>z gumi tesnili</t>
  </si>
  <si>
    <t>PVC 160                                                         m</t>
  </si>
  <si>
    <t>Izdelava kaskade ob revizijskem jašku Ø 800 mm,</t>
  </si>
  <si>
    <t xml:space="preserve">iz PVC cevi Ø 160 mm in fazonskih komadov, </t>
  </si>
  <si>
    <t>polno obbetoniranje z betonom C16/20</t>
  </si>
  <si>
    <t xml:space="preserve">Izdelava peskolova Ø 400 mm, gl. 1.20 m iz betonskih </t>
  </si>
  <si>
    <t xml:space="preserve">cevi Ø 400 mm, prekritega z LTŽ pokrovom </t>
  </si>
  <si>
    <t>400/400 mm</t>
  </si>
  <si>
    <t xml:space="preserve">Ročna odstranitev obstoječih LTŽ pokrovov na </t>
  </si>
  <si>
    <t>revizijskih jaških s čiščenjem in skladiščenjem</t>
  </si>
  <si>
    <t>ter odvozom na stalno deponijo</t>
  </si>
  <si>
    <t xml:space="preserve">Strojno rušenje obstoječih betonskih jaškov z </t>
  </si>
  <si>
    <t xml:space="preserve">nakladanjem ruševin na kamion in odvozom na </t>
  </si>
  <si>
    <t>stalno gradbeno deponijo</t>
  </si>
  <si>
    <t xml:space="preserve">Čiščenje in pregled kanalizacije po končanih </t>
  </si>
  <si>
    <t>delih</t>
  </si>
  <si>
    <t>Čiščenje terena po končanih delih</t>
  </si>
  <si>
    <t xml:space="preserve">      Skupaj:</t>
  </si>
  <si>
    <t xml:space="preserve">Nepredvidena dela 10% od vrednosti investicije - </t>
  </si>
  <si>
    <t>obračun po dejanskih stroških</t>
  </si>
  <si>
    <t xml:space="preserve">    B. SKUPAJ:</t>
  </si>
  <si>
    <t xml:space="preserve">1.B. - 2. faza - kanalizacija v objektu </t>
  </si>
  <si>
    <t>(notranja kanalizacija)</t>
  </si>
  <si>
    <t xml:space="preserve">Ročni odrez obstoječega betonskega tlaka z </t>
  </si>
  <si>
    <t>ročno motorno rezalko v debelini 10 cm</t>
  </si>
  <si>
    <t xml:space="preserve">Ročno rušenje obstoječega betonskega tlaka v </t>
  </si>
  <si>
    <t>debelini cca. 15 cm z udarnim kladivom, nalaganjem</t>
  </si>
  <si>
    <t xml:space="preserve">ruševin na samokolnico in odvozom ruševin na </t>
  </si>
  <si>
    <t>stalno gradbeno deponijo vključno s stroški deponije</t>
  </si>
  <si>
    <t xml:space="preserve">Ponovna izdelava betonskega tlaka na mestih </t>
  </si>
  <si>
    <t>rušenja iz betona C20/25 debelini 15 cm</t>
  </si>
  <si>
    <t>Izdelava hidroizolacije na mestih rušitve po končanem</t>
  </si>
  <si>
    <t>polaganju kanalizacijskih cevi z izotektom T4</t>
  </si>
  <si>
    <t>Ročni izkop gradbene jame v terenu III. ktg z</t>
  </si>
  <si>
    <t xml:space="preserve">odlaganjem izkopanega materiala ob robu izkopa </t>
  </si>
  <si>
    <t>in delnim ročnim iznosom na gradbiščno deponijo</t>
  </si>
  <si>
    <t xml:space="preserve"> PVC 125                                                         m</t>
  </si>
  <si>
    <t xml:space="preserve">Izdelava priključka PVC cevi na obstoječi revizijski </t>
  </si>
  <si>
    <t>jašek z ročnim prebojem stene jaška, vstavitvijo PVC</t>
  </si>
  <si>
    <t>cevi in obbetoniranjem z betonom C16/20</t>
  </si>
  <si>
    <t xml:space="preserve">C: 2. faza </t>
  </si>
  <si>
    <t xml:space="preserve">     SKUPAJ:</t>
  </si>
  <si>
    <t>OBST. OBJEKT - DEPANDANSE BOKALCE</t>
  </si>
  <si>
    <t>D.  ZUNANJA  UREDITEV - 2. faza</t>
  </si>
  <si>
    <t xml:space="preserve">Zunanja ureditev za potrebe Dom starejših občanov Vič-Rudnik ,Cesta na Bokalce 51
1125 Ljubljana-Brdo
</t>
  </si>
  <si>
    <t>UTRJENE POVRSINE</t>
  </si>
  <si>
    <t>REKAPITULACIJA - UTRJENE POVRŠINE</t>
  </si>
  <si>
    <t>(samo  zahodni  del )</t>
  </si>
  <si>
    <t>z.2</t>
  </si>
  <si>
    <t>REKAPITULACIJA - UTRJENE POVRŠINE - ZU 2.  FAZA</t>
  </si>
  <si>
    <t>DDV NI VKLJUČEN V CENO</t>
  </si>
  <si>
    <t>1.C. -  2.  FAZA</t>
  </si>
  <si>
    <t>UTRJENE POVRSINE  (zahodni del - 2. faza)</t>
  </si>
  <si>
    <t>REKAPITULACIJA - UTRJENE POVRŠINE - ZUNANJA UREDITEV - 2. FAZA</t>
  </si>
  <si>
    <t>z.2.1</t>
  </si>
  <si>
    <t xml:space="preserve">Preddela </t>
  </si>
  <si>
    <t>z.2.2</t>
  </si>
  <si>
    <t>Zemeljska dela</t>
  </si>
  <si>
    <t>z.2.3.</t>
  </si>
  <si>
    <t>Zgornji ustroj</t>
  </si>
  <si>
    <t>z.2.4</t>
  </si>
  <si>
    <t>Robni elementi - robniki, obrobe</t>
  </si>
  <si>
    <t>z.2.5</t>
  </si>
  <si>
    <t>Naprave za odvodnjavanje</t>
  </si>
  <si>
    <t>z.2.6</t>
  </si>
  <si>
    <t>Prometna signalizacija</t>
  </si>
  <si>
    <t>šifra</t>
  </si>
  <si>
    <t>Opis del</t>
  </si>
  <si>
    <t>cena/en</t>
  </si>
  <si>
    <t>skup. cena</t>
  </si>
  <si>
    <t>Preddela</t>
  </si>
  <si>
    <t>Rusenja vseh obstojecih objektov in površin so zajeta v sklopu projekta arhitekture.</t>
  </si>
  <si>
    <t>z.1.1.3</t>
  </si>
  <si>
    <t>Zakolicba ZUNANJE UREDITVE</t>
  </si>
  <si>
    <t xml:space="preserve">točka </t>
  </si>
  <si>
    <t>Preddela - skupaj</t>
  </si>
  <si>
    <t>z.2.2.1.</t>
  </si>
  <si>
    <t>Izkopi</t>
  </si>
  <si>
    <t>z.2.2.1.1</t>
  </si>
  <si>
    <t>Povrsinski izkop plodne zemlje (humusa) z odrivom materiala na gradbiscno deponijo, v debelini 20 cm.</t>
  </si>
  <si>
    <t>z.2.2.1.2</t>
  </si>
  <si>
    <t>Siroki izkop lahke zemljine III. kat.  z odrivom na gradbiscno deponijo in kasnejšim odvozom materiala na trajno deponijo.</t>
  </si>
  <si>
    <t>z.2.2.1.3</t>
  </si>
  <si>
    <t>Odvoz viška humusa na trajno deponijo in strošek deponije.</t>
  </si>
  <si>
    <t>z.2.2.1.4</t>
  </si>
  <si>
    <t>Odvoz lahke zemljine III. kat. na trajno deponijo in strošek deponije.</t>
  </si>
  <si>
    <t>z.2.2.2.</t>
  </si>
  <si>
    <t>Planum temeljnih tal</t>
  </si>
  <si>
    <t>z.2.2.2.1</t>
  </si>
  <si>
    <t>Planiranje in valjanje planuma spodnjega ustroja vkljucno z nasipnim materialom  V območju utrjenih površin do 60 MPa, tocnosti +- 3,0 cm. Nagib planuma min 1%.</t>
  </si>
  <si>
    <t>z.2.2.2.2</t>
  </si>
  <si>
    <t>Nabava, dobava in polaganje PP geotekstila (npr. Polyfelt TS30 ali podobno) na splaniran in uvaljan planum spodnjega ustroja oziroma terena.</t>
  </si>
  <si>
    <t>z.2.2.3.</t>
  </si>
  <si>
    <t>Nasipi in posteljice</t>
  </si>
  <si>
    <t>z.2.2.3.1</t>
  </si>
  <si>
    <t>Dobava in vgraditev nasipa iz materiala kot nasipna zemljina, ki služi kot planum pod spodnjo koto zgornjega ustroja in kot nasipni material. Če tako ugotovi geomehanik na licu mesta se lahko uporabi izkopani material.</t>
  </si>
  <si>
    <t>z.2.2.4.</t>
  </si>
  <si>
    <t>Zelenice</t>
  </si>
  <si>
    <t>z.2.2.4.1</t>
  </si>
  <si>
    <t xml:space="preserve">Dobava sejanje in razstiranje  zemljine za zelenico v debelini 10 cm, vključno s humuziranjem brežin sejanjem in uvaljanjem travnega semena. Vključno z izdelavo travne mulde širine 50 cm in dolžine 104 m.uporabi se zemlljina iz odriva humusa </t>
  </si>
  <si>
    <t>z.2.2.4.2</t>
  </si>
  <si>
    <t>Dobava in razstiranje peščene zemljine za zelenico v debelini 20 cm.</t>
  </si>
  <si>
    <t>Zemeljska dela-skupaj</t>
  </si>
  <si>
    <t xml:space="preserve">Zgornji ustroj </t>
  </si>
  <si>
    <t>z.2.3.1</t>
  </si>
  <si>
    <t>Nosilne nevezane plasti</t>
  </si>
  <si>
    <t>z.2.3.1.1</t>
  </si>
  <si>
    <t>Nabava, dobava materiala in izdelava nevezane nosilne plasti drobljenca TD 0/32 v deb. 25 cm za potrebe podloge tlakovanja okrog objekta in dostopnih poti do objekta.</t>
  </si>
  <si>
    <t>z.2.3.1.2</t>
  </si>
  <si>
    <t>Nabava, dobava materiala in izdelava nevezane plasti peska v debelini 3 cm kot podloga tlakovcem, frakcije 0/4 mm vključno z nevibracijskim uvaljanjem na 80 Mpa.</t>
  </si>
  <si>
    <t>z.2.3.1.3</t>
  </si>
  <si>
    <t>Nabava, dobava materiala in izdelava nevezane plasti prodca v deb. 30 cm. Prodniki frakcije 8/16 mm. Kot zaključna plast fasadnega pasu. Prodec se nasipa na zaključno plast filca položenega na utrjen planum. Prodec se ne utrdi.</t>
  </si>
  <si>
    <t>z.2.3.4</t>
  </si>
  <si>
    <t>Tlakovane obrabne plasti</t>
  </si>
  <si>
    <t>z.2.3.4.1</t>
  </si>
  <si>
    <t xml:space="preserve">Nabava, dobava in vgradnja zaključne plasti betonskih talkovcev, betonske plošče dimenzij 40*40 cm debeline 8 cm, za potrebe dostopnih poti in poti okrog objekta. Fuge med ploščami se zastičijo z mivko 0/1 mm. </t>
  </si>
  <si>
    <t>Zgornji ustroj- voziscna konstrukcija - skupaj</t>
  </si>
  <si>
    <t>Robni elementi- robniki, obrobe</t>
  </si>
  <si>
    <t>z.1.4.1</t>
  </si>
  <si>
    <t>Nabava, dobava in vgraditev  robnih elementov v enake strukture kot tlakovanje (vgraditev v bet. temelj C16/20).</t>
  </si>
  <si>
    <t>z.1.4.2</t>
  </si>
  <si>
    <t>Nabava, dobava in vgraditev  jeklenih robnikov "L" profil s sidri s prerezom 200/100/5 mm (vgraditev v bet. temelj C16/20).</t>
  </si>
  <si>
    <t>Robni elementi- robniki, obrobe -skupaj</t>
  </si>
  <si>
    <t>z.2.5.1</t>
  </si>
  <si>
    <t>Nabava, dobava materiala in izdelava cestnega poziralnika premera 45 cm, globine 150 cm. Izvedba z vtokom preko LTŽ rešetke.</t>
  </si>
  <si>
    <t>Naprave za odvodnjavanje - skupaj</t>
  </si>
  <si>
    <t>z.2.6.1</t>
  </si>
  <si>
    <t>Izdelava temelja iz cementnega betona  C12/15 dolžine 60 cm in prereza do 40 cm.</t>
  </si>
  <si>
    <t>z.2.6.2</t>
  </si>
  <si>
    <t xml:space="preserve">Nabava, dobava in postavitev stebrica premera 64 mm iz vroce cinkane jeklene cevi dolžina do 3800 mm. </t>
  </si>
  <si>
    <t>z.2.6.3</t>
  </si>
  <si>
    <t>Nabava, dobava in pritrditev okroglega prometnega znaka II-2,fi 600 mm, podloga iz aluminijaste plocevine. Znak z odsevno folijo I.kvalitete in z vsem pritrdilnim materialom.</t>
  </si>
  <si>
    <t>Prometna signalizacija - skupaj</t>
  </si>
  <si>
    <t>UTRJENE POVRSINE -  SKUPAJ</t>
  </si>
  <si>
    <t>1P - NAČRT  ARHITEKTURE  -  POPIS  DEL</t>
  </si>
  <si>
    <t xml:space="preserve">IZGRADNJA PODKONSTRUKCIJ ZA NOVE PODALJŠANE </t>
  </si>
  <si>
    <t>BALKONE</t>
  </si>
  <si>
    <t>2. - II.  ETAPA  -  DOGRADITEV BALKONOV</t>
  </si>
  <si>
    <t>LJUBLJANA ,  OKTOBER   2016</t>
  </si>
  <si>
    <t>fa. izgr.</t>
  </si>
  <si>
    <t xml:space="preserve">IZGRADNJA PODKONSTRUKCIJ ZA BALKONE </t>
  </si>
  <si>
    <t>2.- II.  ETAPA  -  DOGRADITEV BALKONOV</t>
  </si>
  <si>
    <t>IZDELAN JE POPIS DEL ZA GRADBENA   DELA ZA  DRUGO ETAPO IZGRADNJE ZA DOGRADITEV OBJEKTA, TO JE DOGRADITEV PODKONSTRUKCIJ ZA PODALJŠANJE BALKONOV.  OBSTOJEČI BALKONI POSTANEJO NOTRANJI PROSTORI ZARADI PRIDOBITVE NOVIH STANOVANJSKIH POVRŠIN, OB OBJEKTU SE  DOGRADI NOVE PODK. ZA NOVE BALKONE.</t>
  </si>
  <si>
    <t>TEMELJI POD NOVIMI KONSTRUKCIJAMI SO ZAJETI V PRVI ETAPI IZGRADNJE</t>
  </si>
  <si>
    <t>2.) GRADBENA DELA za NOVE BALKONE:</t>
  </si>
  <si>
    <t>OPOMBA : druga etapa (2. E)  se predvidoma izvaja po fazah (4. faze) oziroma po dogovoru z investitorjem, glede na razpoložljiva finančna sredstva in glede na napredovanje prenovitvenih del po posameznih traktih objekta . Dela se izvajajo tako, da se čim manj moti vsakdanje življenje stanovalcev v objektu, ki ostane naseljen, omogočiti je potrebno nemotene  dostope  do objekta.</t>
  </si>
  <si>
    <t>Predvideno je da se v tej (drugi) etapi zgradijo AB in jeklene podkonstrukcije za nove balkone, izvede se plitve strešice nad balkoni - gre za podaljšanje obstoječe strehe, pozidajo se nove stene, za zapiranje obstoječih balkonov , izvedejo se nove balkonske ograje, stropi balkonov se zaprejo (da se ne vidi podkonstrukcije), izvede se tlak na novih balkonih.</t>
  </si>
  <si>
    <t>V tem popisu zajeta le gradbena dela v zvezi  z  izgradnjo novih balkonov, vse ostalo bo zajeto v ločenih popisih (okna, vrata, energetska sanacija fasade, , prenove notranjih prostorov, delna rekonstrukcija, nova razporeditev notranjih prostorov,  finalizacija prenovljenih prostorov in drugo bo zajeto v ločenih popisih !)</t>
  </si>
  <si>
    <t>Selitev pohištva in premične opreme iz obstoječih balkonov ni stvar tega projekta in popisa, vse to izvede investitor s pomočjo selitvenega servisa ali vzdrževalne službe !</t>
  </si>
  <si>
    <t>ODSTRANITEV BALKONSKIH  OGRAJ</t>
  </si>
  <si>
    <t xml:space="preserve">Demontaža (odstranitev)  balkonskih  ograj z balkonov na vzdolžnih fasadah, kjer se dogradijo novi balkoni !  Ograjna polnila iz lesenih letev se odvijači od kovinske podkonstrukcije, prav tako leseni ročaji, kovinsko nosilno ogrodje  ograj  iz stojk in vzdolžnih standardnih pohištvenih profilov (okvirji) se  odreže   s kotno brusilko na krajše kose. Izvedba  kompletno z demontažo  s prenosom in zlaganjem elementov na deponiji, kjer se različen material  sortira (kovina, les) vse se sproti nalaga na kamion in transportira na mestni odpad, železo v odkup, les se odloži v kontejnerje za les.  </t>
  </si>
  <si>
    <t>Upoštevati vse transporte in pomožna dela. Ograje  iz predizdelanih panelov višine cca 90 cm, dolžina posamezne ograje je cca 350 cm. Obračun po komadih odstranitve panelnih balkonskih ograj z upoštevanjem vseh pomožnih del, transportov in z odvozom na odpad (do 5 km)</t>
  </si>
  <si>
    <t>Ograje se odstranjuje postopoma (sukcesivno) z napredovanjem del, ko so ograje odstranjene označiti in onemogočiti dostop , da kdo ne pade dol ! Možno da se ograje porežejo in začasno prestavijo na notranjo stran, kjer se začasno privežejo, da se onemogoči dostop na balkone ! Po dogovoru na mestu !</t>
  </si>
  <si>
    <t>2. E "1. faza L1"   kom</t>
  </si>
  <si>
    <t>2. E "2. faza L2"   kom</t>
  </si>
  <si>
    <t>2. E "3. faza D1"  kom</t>
  </si>
  <si>
    <t xml:space="preserve">2. E "4. faza D2"  kom </t>
  </si>
  <si>
    <t xml:space="preserve">Demontaža (odstranitev) paravanskih sten, ki delijo posamezne  balkone med seboj in paravanskih (brisolejnih) sten na čelih balkonov (zaključek balkonov na prostih čelnih straneh), ter odstranitev paravanskih balkonskih ograj pri balkonih ob centralnih kopalnicah (izplakovalnicah) (ti balkoni se porušijo, zahodna fasada, balkoni za nečisto perilo !)!  Paravanske stene izvedene iz kovinskih okvirjev, ki so sidrani v stene in tla, kot  polnilo so  lesene deske, ki  se jih odvijači od kovinskih okvirjev, iz standardnih vitkih pohištvenih profilov, te se razreže   s kotno brusilko na krajše kose. Izvedba  kompletno z demontažo  s prenosom in zlaganjem elementov na deponiji, kjer se različen material  sortira (kovina, les) vse se sproti nalaga na kamion in transportira na mestni odpad, železo v odkup. Les se odloži v kontejnerje za les.  </t>
  </si>
  <si>
    <t>Upoštevati vse transporte in pomožna dela. Paravanske stene   iz predizdelanih montažnih panelov . Obračun po komadih odstranitve panelnih balkonskih delilnih ali krajnih sten  z upoštevanjem vseh pomožnih del, transportov in z odvozom na odpad (do 5 km)</t>
  </si>
  <si>
    <t>demontaža delilnih paravanskih sten, ki delijo balkone med seboj   iz predizdelanih panelov višine cca 100-180 cm, širine  cca 150 cm. Obračun po komadih odstranitve.</t>
  </si>
  <si>
    <t>demontaža paravanskih (brisolejnih)  sten ob krajnih balkonih   iz predizdelanih panelov iz kov. okvirjev in vertikalnih gibljivih desk (brisolejev), višine cca 220 cm, širine  cca 150-180 cm. Obračun po komadih odstranitve brisolejnih panelnih sten.</t>
  </si>
  <si>
    <t>Odstranitev (demontaža in prestavitev) odtočnih cevi  s fasade   objekta na mestih, kjer se dogradijo balkoni. Odtočne cevi prosto vertikalno potejo v liniji žlebov, pločevinaste cevi se zgoraj   na žlebnem priključku odreže, demontira se jih s fasadnih obročev, spodaj se koleno in LTŽ cevi (cca 2 m nad terenom)  sname se s peskolova.  Cev fi 150 mm, dolžine cca 6 ali 8  m.</t>
  </si>
  <si>
    <t>Do priključitve novih odtočnih cevi se začasno montira gibljive (prestavljive)  PVC cevi, ki se speljejo do peskolovov, da se prepreči iztekanje vode po fasadah. Nove cevi glej v posebni postavki ! Izvedba po komadih odstranitve in začasne nadomestitve s PVC gibljivimi cevmi !</t>
  </si>
  <si>
    <t>OPOMBA : prestavitev peskolovov je stvar projekta kanalizacije !"</t>
  </si>
  <si>
    <t xml:space="preserve">Delno robno rušenje AB konzolnih balkonskih plošč, delno robno porušenje zaradi povezave z novimi nosilci. Rušenje   se  vrši  s pnevmatskim kladivom z izbijanjem betona, armatura se ohrani nepoškodovana in se kaseje poveže z novo armaturo nosilca.  Obračun v m3 delnega  rušenja (odbijanja) betona. Odbite kose betona se transportira na deponijo, beton je možno uporabiti za zasipanja! Balkonske plošče debeline cca 15 cm, površine , kjer je bil beton rušen očistiti, odprašiti z vodnim curkom, po osušitvi premazati s prajmerjem za boljšo sprijemljivost obst. in novega betona </t>
  </si>
  <si>
    <t>2. E "1. faza L1"   m3</t>
  </si>
  <si>
    <t>2. E "2. faza L2"   m3</t>
  </si>
  <si>
    <t>2. E "3. faza D1"  m3</t>
  </si>
  <si>
    <t xml:space="preserve">2. E "4. faza D2"  m3 </t>
  </si>
  <si>
    <t>L1, D1</t>
  </si>
  <si>
    <t>3,0*0,25*0,15*16=</t>
  </si>
  <si>
    <t>L2</t>
  </si>
  <si>
    <t>3,0*0,25*0,15*8=</t>
  </si>
  <si>
    <t>D2</t>
  </si>
  <si>
    <t>3,0*0,25*0,15*20=</t>
  </si>
  <si>
    <t>Izvedba (izštemanje)  lukenj v obst. AB balkonske plošče d= 15 cm za prehod  armaturnih palic in sider za nove AB stebre in za zabetoniranje stebrov in nosilcev pod balkonskimi ploščami. Odprtine velikosti cca  25 x 30 cm,  se izvedejo s pnevmatskim kladivom z izbijanjem betona, armatura se ohrani nepoškodovana.   Odbite kose betona se transportira na deponijo, beton je možno uporabiti za zasipanja!  Obračun po komadih izvrtanih ali izbitih  in lukenj, armatura  zajeta v kilažah armature. Razpored in profil lukenj glej v armaturnih načrtih.</t>
  </si>
  <si>
    <t xml:space="preserve">Balkonske plošče debeline cca 15 cm, površine okrog izbitih lukenj, kjer je bil beton rušen očistiti, odprašiti z vodnim curkom, po osušitvi premazati s prajmerjem za boljšo sprijemljivost obst. in novega betona </t>
  </si>
  <si>
    <t>PURUŠENJE  BALKONSKIH PLOŠČ</t>
  </si>
  <si>
    <t>(zaradi toplotne izolacije objekta)</t>
  </si>
  <si>
    <t>Dobava materiala in postavljanje nosilnih stolpnih  odrov, ki začasno prevzamejo težo štirih posameznih  konzolnih balkonskih AB plošč nad pritličjem in nadstropjem, ki se  porušijo (odzrežejo), porušijo se balkoni ob centralnih kopalnicah (izplakovalnicah) na  zahodni fasadi, balkoni za nečisto perilo !)!.  Balkonske konzolne  plošče tlorisne velikosti cca 150 / 180 cm, plošče so ena pod drugo na dveh različnih mestih (faza 2 in 4), najprej se poruši zgornja, potem pa še spodnja , istočasno pa se obe podpre, da ne pride do padanja betona in obremenitve na spodnjo ploščo.</t>
  </si>
  <si>
    <t xml:space="preserve"> Nosilni odri iz  jeklenih teleskopskih gradbenih  stojk (punt), jeklenih nosilcev in plohov  - po predlogu statika!). Odre se spodaj  postavi na nosilno podlogo in učvrsti. Odri začasno prevzamejo težo posameznih odrezanih betonskih kosov AB konzolnih balkonskih plošč. Po rušenju se odri  odstranijo, ves les se očisti in material se zloži za odvoz. Obračun po m2 horizontalne projekcije začasnega odra, ki se postavi pod AB  ploščo (za vse 4 plošče 150/180 cm)</t>
  </si>
  <si>
    <t>2. E "2. faza L2"   m2</t>
  </si>
  <si>
    <t>2. E "3. faza D1"  m2</t>
  </si>
  <si>
    <t xml:space="preserve">2. E "4. faza D2"  m2 </t>
  </si>
  <si>
    <t>DPL2 in DPD2 -</t>
  </si>
  <si>
    <t>ploš</t>
  </si>
  <si>
    <t>2,0*2,0*2=</t>
  </si>
  <si>
    <t xml:space="preserve">Porušenje  (odrezanje)  štirih posameznih  konzolnih balkonskih AB plošč nad pritličjem in nadstropjem, ki se  porušijo (odzrežejo). Porušijo se balkoni ob centralnih kopalnicah (izplakovalnicah) na  zahodni fasadi, balkoni za nečisto perilo !)!.  Balkonske konzolne  plošče tlorisne velikosti cca 150 / 180 cm (d= cca 15 cm), konzolne plošče  se predvidoma  delno ruši postopoma z rezanjem z žago za beton na kose, plošča se odreže tik ob fasadni steni (opcija odrezanje ob fasadni steni in razbitje betona na kose s pnevmatskim kladivom). Betonske odzrezane  kose se s pomočjo dvigala ali drče spusti do tal in  direktno naklada  na kamion in  transportira v obrat za reciklažo. Obračun v m3   rušenja  AB balkonskih konzolnih  plošč (4 kom) !. </t>
  </si>
  <si>
    <t>OPOMBA: način rušenja predlaga izvajalec del ob ponudbi!</t>
  </si>
  <si>
    <t>1,50*1,80*0,15*2=</t>
  </si>
  <si>
    <t xml:space="preserve">AB NOSILNE KONSTRUKCIJE BALKONOV </t>
  </si>
  <si>
    <t>Dobava in vstavljanje izolacijskih dilatacijskih plošč (napr. Stiropor Fragmat EPS d= 2 cm), ki se jih vstavi med nove AB stebre novih balkonov  in med obstoječe fasadne stene objekta za izolacijski sloj in kot dilatacija, ki onemogoča prenos hrupa (udarni zvok z novih balkonov). Izvedba po predlogu statika ! .</t>
  </si>
  <si>
    <t>DPL1 -  1 faza ,  levo od osr. dela</t>
  </si>
  <si>
    <t>steb Pt</t>
  </si>
  <si>
    <t>0,2*8,5*10=</t>
  </si>
  <si>
    <t>0,2*5,5*10=</t>
  </si>
  <si>
    <t>0,2*8,5*12=</t>
  </si>
  <si>
    <t xml:space="preserve">Dobava vsega potrebnega materiala in kompletna naprava (zabetoniranje) armirano betonskih  konstrukcij za nove balkone (nosilni skelet), to so  AB stebri, ki podpirajo balkone, nosilci med stebri in konzolni nosilci na katere se naslonijo jekleni HEA nosilci.  Izvedba kompletno  z  opaženjem stebrov in nosilcev (skeleta, od nastavkov stebrov nad temelji pa do strehe), opaženje vitkih konstrukcij  s predizdelanimi kalupi (predviden presek vseh stebrov je 20 / 25 cm, presek prečnih nosilcev pod obst. balkoni 20/25 cm, presek konzolnih nosilcev 20/20 cm, presek vzdolžnih nosilcev 25/28 cm - ti nosilci se robno z armaturo povežejo z balkonskimi ploščami), vključno  s krivljenjem, polaganjem in vezanjem  armature (predizdelane armaturne košare iz rebrastih palic in stremen-kilaža zajeta v železokrivskih delih), in z zabetoniranjem  z  betonom C 25/30  (MB 30, XC1), malega preseka od 0,04 - 0,08 m3/m1  z vmetavanjem in vibriranjem betona, z razopaženjem po končanih delih in z zlaganjem in čiščenjem lesa, opažev in spojnega materiala, ter s pospravljanjem po končanih delih. V postavki upoštevati dobavo vsega materiala z vsemi prevozi, delom in pomožnimi deli. </t>
  </si>
  <si>
    <t>Nastavki stebrov od temeljev pa do terena so zajeti v sklopu popisa za temelje !  Izvedba po posameznih fazah, za dvo ali troetažne trakte objekta.</t>
  </si>
  <si>
    <t>Na konzolnih nosilcih se pred betoniranjem vgradijo siderne ploščice za sidranje jeklenih nosilcev, kot podkonstrukcija za balkone (predvidoma HEA 140)</t>
  </si>
  <si>
    <t>Nosilci se z uvrtanimi sidri povežejo z obstoječimi ploščami -  glej posebno postavko - po armaturnih načrtih !</t>
  </si>
  <si>
    <t>opaženje stranic vitkih stebrov in nosilcev z   opažnimi predizdelanimi gladkimi elementi (izvedba opažnih kalupov) ,  višina podpiranja do 3,0 m. Obračun po m2 opaženja.  Opaži oprti v obstoječe stene in tla. Po določenem času se opaže odstrani</t>
  </si>
  <si>
    <t>DPL1 -  1 faza ,  levo od osr. Dela</t>
  </si>
  <si>
    <t>(0,2+0,25*2)*2,5*5*2+(0,2+0,25)*2*2,5*5*2=</t>
  </si>
  <si>
    <t>steb Zg</t>
  </si>
  <si>
    <t>(0,20+0,25*2)*2,70*5*2+(0,20+0,25)*2*2,70*5*2+(0,20+0,25*2)*2,50*5*2+(0,20+0,25)*2*2,50*5*2=</t>
  </si>
  <si>
    <t>nos.</t>
  </si>
  <si>
    <t>(0,20+0,25*2)*1,75*5*2*3+(0,2+0,2*2)*1,35*5*2*3+(0,25+0,28*2)*3,5*4*2*2=</t>
  </si>
  <si>
    <t>DPL2 -  2 faza , krajno levo</t>
  </si>
  <si>
    <t>(0,2+0,25*2)*2,0*5*2+(0,2+0,25)*2*2,0*5*2=</t>
  </si>
  <si>
    <t>(0,20+0,25*2)*2,50*5*2+(0,20+0,25)*2*2,50*5*2=</t>
  </si>
  <si>
    <t>(0,20+0,25*2)*1,75*5*2*2+(0,2+0,2*2)*1,35*5*2*2+(0,25+0,28*2)*3,5*4*2=</t>
  </si>
  <si>
    <t>DPD1 -  3 faza ,  desno od osr. Dela (zakl)</t>
  </si>
  <si>
    <t>(0,2+0,25*2)*2,75*5*2+(0,2+0,25)*2*2,75*5*2=</t>
  </si>
  <si>
    <t>DPD2 -  4 faza ,  desno  (nad pralnico)</t>
  </si>
  <si>
    <t>(0,2+0,25*2)*2,75*6*2+(0,2+0,25)*2*2,75*6*2=</t>
  </si>
  <si>
    <t>(0,20+0,25*2)*2,70*6*2+(0,20+0,25)*2*2,70*6*2+(0,20+0,25*2)*2,50*6*2+(0,20+0,25)*2*2,50*6*2=</t>
  </si>
  <si>
    <t>(0,20+0,25*2)*1,75*6*2*3+(0,2+0,2*2)*1,35*6*2*3+(0,25+0,28*2)*3,5*5*2*2=</t>
  </si>
  <si>
    <t>armatura zajeta v skupni kilaži pri železokrivskih delih, prav tako uvrtana sidra</t>
  </si>
  <si>
    <t>dobava in vgrajevanje betona z vsemi transporti in zabetoniranje nosilnega skeleta balkonov iz  stebrov in nosilcev, izvedba  z betonom  trdnostnega razreda C 25/30 (MB 30, XC2), malega preseka od 0,04 - 0,08 m3/m1</t>
  </si>
  <si>
    <t>0,2*0,25*2,5*10*2=</t>
  </si>
  <si>
    <t>0,20*0,25*2,70*10*2+0,20*0,25*2,50*10*2=</t>
  </si>
  <si>
    <t>0,20*0,25*1,75*5*2*3+0,2*0,2*1,35*5*2*3+0,25*0,28*3,5*4*2*3=</t>
  </si>
  <si>
    <t>0,2*0,25*2,0*10*2=</t>
  </si>
  <si>
    <t>0,20*0,25*2,50*10*2=</t>
  </si>
  <si>
    <t>0,20*0,25*1,75*5*2*2+0,2*0,2*1,35*5*2*2+0,25*0,28*3,5*4*2*2=</t>
  </si>
  <si>
    <t>steb kt</t>
  </si>
  <si>
    <t>0,2*0,25*2,75*10*2=</t>
  </si>
  <si>
    <t>0,2*0,25*2,75*12*2=</t>
  </si>
  <si>
    <t>0,20*0,25*2,70*12*2+0,20*0,25*2,50*12*2=</t>
  </si>
  <si>
    <t>0,20*0,25*1,75*6*2*3+0,2*0,2*1,35*6*2*3+0,25*0,28*3,5*5*2*3=</t>
  </si>
  <si>
    <t xml:space="preserve">JEKLENE  PODKONSTRUKCIJE PODALJŠANIH  BALKONOV </t>
  </si>
  <si>
    <t>Gre za jeklene vzdolžne nosilce, ki se naslonijo in vsidrajo  na konzolne AB prečne nosilce, zgoraj se izvedejo nove balkonske plošče na HI - BOND pločevini.  Podrobne opise glej v sklopu tehničnega poročila v sklopu statike !</t>
  </si>
  <si>
    <t xml:space="preserve">Dobava potrebnega materiala z vsemi  transporti, priprava kovinskih elementov v delavnici, osnovna proti korozijska zaščita z vročim  cinkanjem, transport do mesta vgraditve in montaža s pomočju  dvigalk oziroma avtodvigala na konzolne balkonske AB  nosilce   posameznih  jeklenih nosilcev (predvidoma HEA 140, nosilci   spodaj s ploščicami sidrani v betonske nosilce (privarjeno). </t>
  </si>
  <si>
    <t>Za podporo vsakemu balkonu se postavita iz vsidrata po 2 vzporedna nosilca (osno cca 105 cm - po načrtih),  zgoraj se izvedejo nove balkonske plošče na HI - BOND pločevini, ki se privari na nosilce, nad zgornjimi balkoni se tudi izvedeta 2 vzporedna nosilca za podporo novi podaljšani strehi, ki se izvede nad novimi podaljšanimi balkoni.  Podrobne opise glej v sklopu tehničnega poročila v sklopu statike !</t>
  </si>
  <si>
    <t>Material za izdelavo mora ustrezati vsem predpisom in zahtevam (konstrukcijsko jeklo S 235 JR)  oziroma po statičnem računu), to so širokopasni vroče oblikovani profili in konstrukcijsko jeklo. Vsi jekleni izdelki morajo biti pred dostavo na gradbišče očiščeni s peskanjem in protikorozijsko zaščiteni z vročim cinkanjem, barvanje ni predvideno ker nosilci ne bodo vidni. Vsi zvari morajo biti fino obrušeni in zaščiteni s pocinkanjem. Obračun v kg vgrajenega materiala z upoštevanjem spojnega in sidernega  materiala. Izdelava in montaža po navodilih in načrtih projektanta jeklenih konstrukcij. Količina ocenjena, točna  iz načrtov projektantov konstrukterjev.</t>
  </si>
  <si>
    <t>Točna pozicija nosilcev po načrtu in po določitvi na mestu gradnje !</t>
  </si>
  <si>
    <t>HI-BOND se izvede ko bo gotova fasada , nosilci lahko služijo za za začasni oder !</t>
  </si>
  <si>
    <t>2. E "1. faza L1"   kg</t>
  </si>
  <si>
    <t>2. E "2. faza L2"   kg</t>
  </si>
  <si>
    <t>2. E "3. faza D1"  kg</t>
  </si>
  <si>
    <t xml:space="preserve">2. E "4. faza D2"  kg </t>
  </si>
  <si>
    <t xml:space="preserve">MOJA OCENA  </t>
  </si>
  <si>
    <t>HEA  140 - 24,7 kg/m1</t>
  </si>
  <si>
    <t>nos</t>
  </si>
  <si>
    <t>15,0*12*24,7+60*1,5=</t>
  </si>
  <si>
    <t>4550*1,03=</t>
  </si>
  <si>
    <t>14,95*8*24,7+40*1,5=</t>
  </si>
  <si>
    <t>3015*1,03=</t>
  </si>
  <si>
    <t>kot DPL1</t>
  </si>
  <si>
    <t>19,0*12*24,7+72*1,5=</t>
  </si>
  <si>
    <t>5750*1,03=</t>
  </si>
  <si>
    <t>iz rek</t>
  </si>
  <si>
    <t>skupna kilaža 20522 kg</t>
  </si>
  <si>
    <t>60 balkonov + 34  nadstreškov  + 6  čist. Balk</t>
  </si>
  <si>
    <t>20522/94=</t>
  </si>
  <si>
    <t>odb č b</t>
  </si>
  <si>
    <t>20522-445-820=</t>
  </si>
  <si>
    <t>pos ba</t>
  </si>
  <si>
    <t>19260/94=</t>
  </si>
  <si>
    <t xml:space="preserve">1 f </t>
  </si>
  <si>
    <t>205*24=</t>
  </si>
  <si>
    <t>205*16=</t>
  </si>
  <si>
    <t xml:space="preserve">3 f </t>
  </si>
  <si>
    <t xml:space="preserve">4 f </t>
  </si>
  <si>
    <t>205*30=</t>
  </si>
  <si>
    <t>JEKLENE  PODKONSTRUKCIJE DVEH NOVIH  BALKONOV in NADSTEŠNIC (1. N. centr. kopalnica - izplakovalnica, 2 nova balkona za shrambo umazanega perila na mestu prej porušenih malih vogalnih  balkonov, izvede se nadstrešnica z AB ploščo nad izhodom na klančino, zgoraj podest za klima naprave,  novi balkoni in nadstrešnice po celi dolžini med fasadnimi stenami)</t>
  </si>
  <si>
    <t>Gre za jeklene vzdolžne nosilce, ki se naslonijo na konzolne  vsidrane nastavne elemente, ki se sidrajo na fasadne betonske stene,  zgoraj se izvedejo nove balkonske plošče na HI - BOND pločevini ali nadstrešnice.  Podrobne opise glej v sklopu tehničnega poročila v sklopu statike !</t>
  </si>
  <si>
    <t xml:space="preserve">Dobava potrebnega materiala z vsemi  transporti, priprava kovinskih elementov v delavnici, osnovna proti korozijska zaščita z vročim  cinkanjem, transport do mesta vgraditve in montaža s pomočju  dvigalk oziroma avtodvigala na konzolne jeklene siderne elemente ("čevlje")  jeklenih nosilcev (predvidoma HEA 140), nosilci   se ob krajeh naslonijo in fiksirajo na jeklene elemente. </t>
  </si>
  <si>
    <t>Za podporo vsakemu balkonu se postavita iz vsidrata po 2 vzporedna nosilca (osno  130 cm - po načrtih),  zgoraj se izvedejo nove balkonske plošče na HI - BOND pločevini, ki se privari na nosilce, nad  balkoni se tudi izvedeta 2 vzporedna nosilca za podporo novim nadstreškom, ki se izvedeta nad novimi balkoni v 1. N (samo 2. in 4. faza), izvede se ena nadstrešnica nad izhodom na rampo (VZHOD), zgoraj s ploščo na hi-bondu za postavitev klima naprav.  Podrobne opise glej v sklopu tehničnega poročila v sklopu statike !</t>
  </si>
  <si>
    <t>Na fasadnih stenah iz obložne fasadne opeke se izrežejo odprtine, da se na AB stene vsidrajo jekleni elementi za naslonitev HEA nosilcev.</t>
  </si>
  <si>
    <t>izvedba (izrezanje) odprtin v fasadnih oblogah iz fasadne opeke (cca 0,25 m2/kom) in izdelava, dobava in montaža konzolnih   sidernih elementov  (čevljev, za naslon HEA nosilcev - 140), siderni pločevinasti oblikovani  elementi se s pomočjo sidernih ploščic in močnejših vijakov,  vsidrajo na betonske (Iso-Span) stene. Obračun po komadih izvedbe</t>
  </si>
  <si>
    <t xml:space="preserve">dobava in montaža s pomočju  dvigalk oziroma avtodvigala na konzolne jeklene siderne elemente ("čevlje")  jeklenih balkonskih in strešnih nosilcev (predvidoma HEA 140), nosilci   se ob krajeh naslonijo in fiksirajo na jeklene elemente. Po 2 nosilca podpirata betonske balkone na HI-BOND pločevini, po 2 pa nadstreška nad temi balkoni (2 kom) </t>
  </si>
  <si>
    <t xml:space="preserve">DPL2 -  1 faza </t>
  </si>
  <si>
    <t>nos L2</t>
  </si>
  <si>
    <t>5,35*4*24,7*1,03=</t>
  </si>
  <si>
    <t>nos D2</t>
  </si>
  <si>
    <t>5,35*6*24,7*1,03=</t>
  </si>
  <si>
    <t>Dobava in vgrajevanje betona  C25/30 (MB 30), XC2, malega preseka od 0,08-0,12 m3/m2 v  armirane  konstrukcije      plošč, ki se izvedejo  kot nosilne nove medetažne  plošče za nove balkone.  Plošče se zabetonira na trapezni HI-BOND nosilni  pločevini, ki služi kot zgubljen  opaž, beton povprečne debeline 9 cm, skupna debelina plošče v valih 12 cm.  Izvedba   z vsemi pomožnimi deli in transporti. Obračun po m3 betona plošče in po m2 HI BOND pločevine.</t>
  </si>
  <si>
    <t>Armatura plošč je iz Q mrež in palic, v vsak val se položijo armaturne palice, na posebnih distančnikih, ki preprečujejo premik palic - po detajlu oziroma po armaturnih načrtih.</t>
  </si>
  <si>
    <t xml:space="preserve">Pred betoniranjem  plošč je potrebno pločevino in jeklene nosilce začasno podpreti na 1,75 m od podpor s po eno vmesno podporo v osrednjem delu  (po navodilih statika). </t>
  </si>
  <si>
    <t>Balkonske plošče so dilatirane od fasadnih sten objekta ! V količini zajeta tudi 2 nova balkona ob centr. kopalnicah  (samo 2. in 4. faza na Z fas.) in ena nadstrešnica pri izhodu na klančine, zgoraj se postavi klima naprave!</t>
  </si>
  <si>
    <t xml:space="preserve"> nosilna valovita (trapezna) HI-BOND pločevina (kot  npr TRIMOVAL 55, t=0,8 mm, 55+65 mm kvaliteta jekla S 235 JR - po statičnem računu)  za izvedbo  balkonskih  balkonskih plošč, pločevina se na stikih vijači ali koviči na razmakih max. 50 cm,  ob zaključkih  plošč, pločevino zaključiti tako, da se prepreči iztekanje betona, Obračun  m2 samonosilne pločevine, ki nalega in se fiksira na jeklene nosilce. Izdelava in montaža po navodilih in načrtih projektanta jeklenih konstrukcij  in  po armaturnih načrtih. Izvedba po gorovi fasadi !</t>
  </si>
  <si>
    <t>balk</t>
  </si>
  <si>
    <t>15,0*1,25*2*2=</t>
  </si>
  <si>
    <t>DPL2 -  2 faza ,  levo</t>
  </si>
  <si>
    <t>15,0*1,25*2=</t>
  </si>
  <si>
    <t>N balk</t>
  </si>
  <si>
    <t>5,20*1,60=</t>
  </si>
  <si>
    <t>19,0*1,25*2*2=</t>
  </si>
  <si>
    <t>N bal+N</t>
  </si>
  <si>
    <t>5,20*1,60*2=</t>
  </si>
  <si>
    <t xml:space="preserve">betoniranje  vmesnih medetažnih balkonskih   plošč nad HI-BONDOM z drobnozrnatim betonom (max. granulacija do 16 mm), plošče se zabetonira na trapezni HI-BOND nosilni  pločevini, ki služi kot zgubljen  opaž, beton povprečne debeline 9 cm, skupna debelina plošče v valih 12 cm, sredinsko podpiranje po določitvi statika </t>
  </si>
  <si>
    <t>AB plošče izvedene v min. padcu navzven !</t>
  </si>
  <si>
    <t>Armatura zajeta v skupni kilaži pri železokrivskih delih</t>
  </si>
  <si>
    <t>15,0*1,20*0,09*2*2=</t>
  </si>
  <si>
    <t>15,0*1,20*0,09*2=</t>
  </si>
  <si>
    <t>5,20*1,60*0,09=</t>
  </si>
  <si>
    <t>19,0*1,20*0,09*2*2=</t>
  </si>
  <si>
    <t>balk+N</t>
  </si>
  <si>
    <t>5,20*1,60*0,09*2=</t>
  </si>
  <si>
    <t xml:space="preserve">Priprava v delavnici, protikorozijska zaščita z vročim cinkanjem, dobava in montaža kotnih profilov,  ki se izvedejo kot zaključek betonskih balkonskih plošč na prostih robovih, kotniki se privarijo na zunanje jeklene balkonske nosilce, pred betoniranjem balkonskih plošč  (napr. L 60x120x6 mm - po predlogu statika).  Vse vroče cinkano in še dodatno antikorozijsko zaščiteno z barvo za kovino  RAL - po izboru (notranje konstrukcije). Obračun po m1 kotnih L profilov.  Izvedba in vgrajevanje po tipskem detajlu. </t>
  </si>
  <si>
    <t>Kotni profili pri spodnjih in vmesnih balkonih obrnjeni navzdol in navzven, izvede se tudi kotnik na podstrešnem jeklenem nosilcu, ta je obrnjen navzdol in navzven, zato ker se na te kotnike privarijo stojke balkonskih ograj !  Po detajlu ! V količini zajeta tudi 2 nova balkona ob centr. kopalnicah  (samo 2. in 4. faza na Z fas.)!</t>
  </si>
  <si>
    <t>2. E "1. faza L1"   m1</t>
  </si>
  <si>
    <t>2. E "2. faza L2"   m1</t>
  </si>
  <si>
    <t>2. E "3. faza D1"  m1</t>
  </si>
  <si>
    <t xml:space="preserve">2. E "4. faza D2"  m1 </t>
  </si>
  <si>
    <t>kotn</t>
  </si>
  <si>
    <t>(15,0*1,25*2)*2*2+15,0+1,25*2=</t>
  </si>
  <si>
    <t>(15,0*1,25*2)*2+15,0+1,25*2+5,0=</t>
  </si>
  <si>
    <t>(19,0+1,25*2)*2*2+19,0+1,25*2+5,0*2=</t>
  </si>
  <si>
    <t>OJAČITEV OBST. BALKONSKIH PLOŠČ S KARBONSKIMI LAMELAMI</t>
  </si>
  <si>
    <t>Izvedba ojačitev s karbonskimi lamelami po statičnim računu, po predlogih statika in po navodilih proizvajalca ! Ojačitev se izvaja v prečni smeri v enakomernih razmakih pod  obstoječimi AB balkonskimi konzolnimi ploščami s spodnje strani</t>
  </si>
  <si>
    <t>Priprava površin, kjer se bo vršilo ojačevanje s karbodur lamelami to je delno odbijanje  stropnih ometov v posameznih ozkih  pasovih pod balkonskimi ploščami, čiščenje in odpraševanje betonskih  površin AB plošč s spodnje strani (robno) in premaz z akrilno emulzijo. Sledi dobava in vgrajevanje specijalnih ojačilnih karbonskih lamel (trakov S 512)  za ojačitev  obstoječih AB balkjonskih konzolnih plošč, ki se izvede v prečni smeri z vzporednimi lamelami v enakomernih distancah e= 70 cm (70 cm tudi od podpor), dolžina posamezne lamele je 1,5 m. Lamele (trakovi)  v  enakomernih vzporednih linijah    (npr SIKA CARBODUR)  lepiti na pripravljeno podlago s specijalnim lepilom Sikadur 30 (CFK) na čisto podlago. Po leplenju se lamele valjčkajo z gumijastem valjčkom do popolnega sprijetja. Lamele v razporeditvah po statičnem načrtu.   Izvedba z upoštevanjem vseh tehničnih navodil proizvajalca oziroma delo naj izvaja pooblaščen izvajalec s certifikatom. Glej tehnično poročilo statike in splošna navodila in prospekte proizvajalca SIKA! Obračun po m1 razvite dolžine  lamel. Lamele po statičnem izračunu ! Količina je ocenjena !</t>
  </si>
  <si>
    <t xml:space="preserve">KARBONSKE LAMELE napr.  SICA CARBO-DUR  S 512. po navodilih in sistemu kot npr. : FRP LAMELLA  FLEXURAL and SHEAR STREGTHERING using S&amp;P FRP SYSTEM 
</t>
  </si>
  <si>
    <t>DPL1 -  1 faza ,  levo od osr. Dela D2</t>
  </si>
  <si>
    <t>1,5*4*16=</t>
  </si>
  <si>
    <t>1,5*4*8=</t>
  </si>
  <si>
    <t>1,5*4*20=</t>
  </si>
  <si>
    <t>Dobava potrebnega materiala  s prevozom, z zlaganjem na gradbišču in transportom do mesta vgraditve in  zidanje novih fasadnih sten na obstoječih balkonih (ki po novem postanejo notranji prostori)  s porobetonskimi bloketi debeline 20 cm  (Siporeks, Ytong), z namensko strojno zmešano lepilno malto za porobetonske bloke. V ceni upoštevati vsa pomožna dela, naprave malt in transporte.   Obračun po m3 !</t>
  </si>
  <si>
    <t>Stene se pozida mes obstoječimi balkonskimi ploščami, zgornji stik tesnjen (napr. Z izolacijsko pur peno) !</t>
  </si>
  <si>
    <t>1F pt</t>
  </si>
  <si>
    <t>1,25*4*0,2*2,65+0,75*0,2*2,65*8=</t>
  </si>
  <si>
    <t>1 n</t>
  </si>
  <si>
    <t>1,25*5*0,2*2,55*2+0,75*0,20*2,55*8*2=</t>
  </si>
  <si>
    <t>2 n</t>
  </si>
  <si>
    <t>1,25*5*0,2*2,35*2+0,75*0,20*2,35*8*2=</t>
  </si>
  <si>
    <t>DPL2 -  2 faza ,  levo, krajno</t>
  </si>
  <si>
    <t>2F PT</t>
  </si>
  <si>
    <t>1,25*5*0,2*2,65+0,75*0,2*2,65*8=</t>
  </si>
  <si>
    <t>1,25*5*0,2*2,35*2+0,75*0,25*2,35*8*2=</t>
  </si>
  <si>
    <t>DPD2 -  4 faza , desno nad pralnico</t>
  </si>
  <si>
    <t>PT</t>
  </si>
  <si>
    <t>1,25*6*0,2*2,55*2+0,75*0,25*2,55*10*2=</t>
  </si>
  <si>
    <t>1,25*6*0,2*2,35*2+0,75*0,25*2,35*10*2=</t>
  </si>
  <si>
    <t xml:space="preserve">Dobava materiala z vsemi transporti in naprava  notranjih  stenskih izravnalnih  ometov  na   pozidane siporeks  stene in na AB stebre in vezi v sklopu in liniji  sten, omet se izvede tudi na špaletah, kar je zajeto v količini. Na stene izvesti osnovni cementni obrizg 1:2 ali lepilni sloj,  vtisniti PVC armaturno mrežico, ko se osuši preko izvesti  zaključni cementno apneni tankoslojni  omet s finim zaglajenjem (ali omet po sistemu Ytong), ometi debeline do 1,0 cm. Izvedba kompletno z vsemi transporti in napravo malte. </t>
  </si>
  <si>
    <t>OPOMBA : ometi se izvedejo v ravnini z obstoječimi ometi ! Fasadne omete glej v sklopu fasade !</t>
  </si>
  <si>
    <t>1,5*8*2,65+0,9*2,65*8+2,0*0,30*4=</t>
  </si>
  <si>
    <t>1 f, 1. N</t>
  </si>
  <si>
    <t>1,5*2,55*8*2+0,9*2,55*8*2+2,0*0,30*4*2=</t>
  </si>
  <si>
    <t>1,5*2,35*8*2+0,9*2,35*8*2+2,0*0,30*4*2=</t>
  </si>
  <si>
    <t>2 f, 1. N</t>
  </si>
  <si>
    <t>4 f, 1. N</t>
  </si>
  <si>
    <t>1,5*2,55*10*2+0,9*2,55*10*2+2,0*0,30*5*2=</t>
  </si>
  <si>
    <t>1,5*2,35*10*2+0,9*2,35*10*2+2,0*0,30*5*2=</t>
  </si>
  <si>
    <t xml:space="preserve">Dobava vsega potrebnega materiala in kompletna naprava (zabetoniranje) armirano betonskih  podstrešnih plošč, ki se zabetonirajo pod strešnimi napušči v enakih gabaritih kot so spodnje balkonske plošče, izvedba zato, ker obstoječi balkoni postanejo notranji prostori.  Izvedba kompletno  z  opaženjem plošč vključno z robnimi vezmi (nosilčki), opaženje z gladkimi opažnimi elementi in robno z gladkimi  deskami, vključno  s krivljenjem, polaganjem in vezanjem  armature (armaturne mreže,  rebraste palice in stremena), in z zabetoniranjem  z  betonom C 25/30  (MB 30, XC1), srednjega preseka od 0,12 - 0,16 m3/m2  z vmetavanjem in vibriranjem betona, z razopaženjem po končanih delih in z zlaganjem in čiščenjem lesa, opažev in spojnega materiala, ter s pospravljanjem po končanih delih. V postavki upoštevati dobavo vsega materiala z vsemi prevozi, delom in pomožnimi deli. </t>
  </si>
  <si>
    <t>Nove AB plošče spodaj horizontalne, zgoraj izvedene v min. padcu proti zunanjemu robu. Plošče slonijo na novih AB prečnih nosilcih s katerimi se povežejo z armaturnimi sidri. Plošče se z notranje strani z uvrtanimi sidri poveže z obstoječimi podstrešnimi nosilci - glej posebno postavko!</t>
  </si>
  <si>
    <t>Plošče se betonira pod obstoječimi strešnimi napušči, v kolikor je potrebno se streha delno odkrije, oziroma strešne pločevinaste plošče iz trapezne pločevine se v spodnjem delu odvijačijo in začasno dvignejo, potem se spet privijačijo nazaj, prav tako napuščni opaž</t>
  </si>
  <si>
    <t>opaženje spodnjih ploskev in robnih vezi plošč z   opažnimi  gladkimi elementi in deskami ,  višina podpiranja do 3,0 m. Obračun po m2 opaženja.  Opaži oprti v obstoječe stene in plošče, ter nove nosilce. Po določenem času se opaže odstrani</t>
  </si>
  <si>
    <t>plošče</t>
  </si>
  <si>
    <t>15,0*1,50*2+15,0*0,30*2+1,50*0,15*2*2=</t>
  </si>
  <si>
    <t>19,0*1,50*2+19,0*0,30*2+1,50*0,15*2*2=</t>
  </si>
  <si>
    <t>horizontalno   vrtanje lukenj v obst. AB podstrešne nosilce za povezavo z novimi ploščami, odprtine cca fi 15 - 20 mm, globine cca 15 - 30 cm, po vrtanju očistiti, odprašiti z izpihavanjem,  napraviti premaz za boljšo sprijemljivost na površinah (stenah) lukenj, vstaviti armaturna sidra, katera zaliti z epoksidno rahlo ekspanzijsko  malto (Elastosil).  Sidra (fi  mm) po armaturnih načrtih. Obračun po komadih izvrtanih in zalitih lukenj z vstavljenimi sidri, sama sidra so zajeta v kilažah armature. Razpored in profil sider glej v armaturnih načrtih. predvidoma fi 14/33 cm (3 kom/m1) Ocena !</t>
  </si>
  <si>
    <t>armatura zajeta v skupni kilaži pri železokrivskih delih</t>
  </si>
  <si>
    <t>dobava in vgrajevanje betona z vsemi transporti in zabetoniranje klasičnih plošč, izvedba  z betonom  trdnostnega razreda C 25/30 (MB 30, XC2), srednjega preseka od 0,12 - 0,16 m3/m1, plošče spodaj horizontalne, zgoraj izvedene v min. padcu proti zunanjemu robu. Predvidena debelina plošč je 12-14 cm</t>
  </si>
  <si>
    <t>15,0*0,13*1,50*2+15,0*0,25*0,16*2=</t>
  </si>
  <si>
    <t>19,0*0,13*1,50*2+19,0*0,25*0,16*2=</t>
  </si>
  <si>
    <t>ŽELEZOKRIVSKA DELA</t>
  </si>
  <si>
    <t xml:space="preserve">(armatura za vse AB konstrukcije za nove podaljšane balkone - stebri, nosilci, AB klasične plošče, sovprežne plošče na HI-BOND pločevini  , vključno z uvrtanimi sidri) </t>
  </si>
  <si>
    <t>Armatura : dobava, rezanje, krivljenje, polaganje in vezanje v monolitnih klasičnih betonskih konstrukcijah za podaljšanje balkonov ob sobah. Jeklo za armiranje S 500  (rebrasta armatura , armaturne mreže S500B). Količina povzeta  iz armaturnih načrtov projektantov konstrukterjev.</t>
  </si>
  <si>
    <t xml:space="preserve">Preklopi armaturnih palic, zaščitna plast armature in izpostavljenost po armaturnih načrtih!  Armaturne mreže pri klasičnih AB ploščah za podaljšneje napuščev (+- Q335), zgornje armaturne mreže pri sovprežnih HI-BOND ploščah Q238) Armatura stebrov in nosilcev  iz vnaprej izdelanih košar iz palic in stremen S 500,  (RA 400/500) </t>
  </si>
  <si>
    <t>1 f, B3, B4</t>
  </si>
  <si>
    <t>491,01*2=</t>
  </si>
  <si>
    <t>2f , B1, B2</t>
  </si>
  <si>
    <t>342,3+345,93=</t>
  </si>
  <si>
    <t>3 f, B5, B6</t>
  </si>
  <si>
    <t>491,01+525,90=</t>
  </si>
  <si>
    <t>4 f, B7, B8</t>
  </si>
  <si>
    <t>611,91*2=</t>
  </si>
  <si>
    <t>2569,17*2=</t>
  </si>
  <si>
    <t>1678,30+1697,26=</t>
  </si>
  <si>
    <t>2556,53+2744,86=</t>
  </si>
  <si>
    <t>3185,04*2=</t>
  </si>
  <si>
    <t xml:space="preserve"> armaturne mreže pri klasičnih konstrukcijah - betonske plošče, in pri sovprežnih ploščah S 500   ( Q 238, Q335)</t>
  </si>
  <si>
    <t>476,25*2=</t>
  </si>
  <si>
    <t>376,99*2=</t>
  </si>
  <si>
    <t>616,53*2=</t>
  </si>
  <si>
    <t>Armatura : dobava, rezanje, krivljenje, polaganje in vezanje v monolitnih klasičnih betonskih konstrukcijah za izvedbo novih čistilnih  balkonov (zg. armatura iz mrež. Jeklo za armiranje S 500  (rebrasta armatura , armaturne mreže S500B). Količina ocenjena (ni zajeta v armaturnih načrtih)</t>
  </si>
  <si>
    <t>19A</t>
  </si>
  <si>
    <t>Horizontalno   vrtanje lukenj v obst. AB balkonske plošče  za povezavo z novimi nosilci, ki so del skeleta za podaljšane balkone, odprtine cca fi 15 - 16 mm, globine cca 20 cm, po vrtanju očistiti, odprašiti z izpihavanjem,  napraviti premaz za boljšo sprijemljivost na površinah (stenah) lukenj, vstaviti armaturna sidra, katera zaliti z epoksidno rahlo ekspanzijsko  malto (Elastosil).  Sidra (fi  mm) po armaturnih načrtih. Obračun po komadih izvrtanih in zalitih lukenj z vstavljenimi sidri, sama sidra so zajeta v kilažah armature. Razpored in profil sider glej v armaturnih načrtih. predvidoma fi 14/33 cm (3 kom/m1), v srednji debelini plošče (14 cm)</t>
  </si>
  <si>
    <t>IZOLACIJA NAD in POD OBST. KONZOLNIMI PODSTREŠNIMI PLOŠČAMI (pod napušči)</t>
  </si>
  <si>
    <t>S3  izolacija nad novimi AB ploščami, to je pod napušči obstoječe strehe</t>
  </si>
  <si>
    <t>Dobava vsega potrebnega materiala in kompletna izdelava  termoizolacijskega sloja, ki se izvede nad novimi AB zgornjimi ploščami nad 1. in 2. nadstropjem (nad obst. zg. balkoni), izolacija je potrebna,  ker obstoječi balkoni postanejo notranji prostori. Pred izvedbo je potrebno delno odkriti streho nad napušči, da je možen dostop za izvedbo.  Izvedba   v naslednji izvedbi od zgoraj navzdol :  na  izvedeno leseno konstrukcijo  položiti in izvesti:</t>
  </si>
  <si>
    <t>izolacijski sloje se izvaja  pod obstoječimi strešnimi napušči, za dostop se  streha delno odkrije, oziroma strešne pločevinaste plošče iz valovite  pločevine se v spodnjem delu odvijačijo in začasno dvignejo, potem se spet privijačijo nazaj, prav tako napuščni opaž se začasno delno odstrani in pribije nazaj, strešne žlebove se odhakla, začasno dvigne in potem ponovno montira nazaj na obst.. kljuke z naravnavo naklonov !</t>
  </si>
  <si>
    <t>na obstoječe letve se napne in pritrdi  sistemska rezervna kritina položena in pritrjena na lesene plošče  (npr.:  čepasta folija  ISOSTUD,   membrana Dorken Trela, Tyvec solid ali enakovredno), ob kapu se folija spodviha v žlebove</t>
  </si>
  <si>
    <t>podlaga iz lesenih lepljenih vlagoodpornih  OSB plošč d=20 mm, plošče podložene in  vijačene v lesene  špirovce, plošče zgoraj v zgornji ravnini z letvami, zato se podložijo,  da je zgoraj ravna površina za podlogo rezervni kritini</t>
  </si>
  <si>
    <t>prezračevalni sloj  podstrešja</t>
  </si>
  <si>
    <t>10.0 cm</t>
  </si>
  <si>
    <t>zaščitna paropropustna folija nad izolacijo (sekundarna kritina, opcija - samolepilna folija</t>
  </si>
  <si>
    <t>polaganje zgornjega naklonskega sloja iz   toplotno izolacijskih prirezanih plošč debeline 10-15  cm  izolacijske plošče  iz trde  kamene volne, fiksirane s poc. kovinskimi diag. trakovi (ki onemogočajo premikanje).  Kamena volna (SIST EN 13162), gostota: ρ=150 kg/m3, naprimer po kvalitetnem sistemu Knaufinsulation Incline, Rockwall , izol. sloj zgoraj prirezan v nsklonu strešine  nad zun. balkoni</t>
  </si>
  <si>
    <t>polaganje  spodnjega sloja iz toplotno izolacijskih plošč  debelini 10 cm, navzkriž na zgornji sloj z   zamaknjenimi stiki, izolacijske plošče  iz kamene volne    (kot npr. Tervol DDP, Knaufinsulation, Rockwall, Termotervol Trio ali podobno). Kamena volna (SIST EN 13162), gostota: ρ=150 kg/m3</t>
  </si>
  <si>
    <t>parna zapora - ovira položena na AB ploščo (npr TYVEC VCL, Delta-Fol Reflex, Ursa, Tondach fol ali podobna kvaliteta), folija zalepljena z butilnim dvostranskim lepilnim trakom na preklopih, prebojih in po obodu</t>
  </si>
  <si>
    <t xml:space="preserve">Vertikalni transport cca 6 - 8 m, nakloni strešin plitvi, izolirajo se tudi obst. lesene kapne lege in zunanji rob plošče.  Obračun po m2  kompletne izvedbe. </t>
  </si>
  <si>
    <t>Izvedba je lahko podobna, podan je predlog, dokončna izvedba na mestu po dogovoru z izbranim izvajalcem !</t>
  </si>
  <si>
    <t xml:space="preserve">DPL1, L2, D1 </t>
  </si>
  <si>
    <t>15,0*1,9*2=</t>
  </si>
  <si>
    <t>19,0*1,90*2=</t>
  </si>
  <si>
    <t>Izolacija na obst. lesenih kapnih leg (z zunanjega boka pod napušči)  in zunanjih robov plošče (pod pločevino !)</t>
  </si>
  <si>
    <t>Dobava vsega potrebnega materiala in kompletna izdelava  termoizolacijskega sloja, ki se izvede na  na obst. lesenih kapnih leg (z zunanjega boka pod napušči)  in zunanjih robov plošče (pod pločevino !) Izvedba   v naslednji izvedbi :</t>
  </si>
  <si>
    <t>polaganje izolacijskega  sloja iz toplotno izolacijskih plošč  debelini 10 cmi, izolacijske plošče  iz kamene volne  se lepijo  in dodatno mehansko pritrdijo z namenskimi žeblji na lesene lege oziroma na čela balkonov  (kot npr. Tervol DDP, Knaufinsulation, Rockwall, Termotervol Trio ali podobno). Kamena volna (SIST EN 13162), gostota: ρ=150 kg/m3</t>
  </si>
  <si>
    <t>zaščitna paropropustna folija nad izolacijo (sekundarna kritina)</t>
  </si>
  <si>
    <t xml:space="preserve">Vertikalni transport cca 6 - 8 m.  Obračun po m2  kompletne izvedbe. </t>
  </si>
  <si>
    <t>15,0*0,6*2=</t>
  </si>
  <si>
    <t>19,0*0,6*2=</t>
  </si>
  <si>
    <t xml:space="preserve">Dobava materiala in pritrjevanje toplotno izolacijskih požarno odpornih plošč na  AB strope (na nove nove plošče proti podstrešnim  napuščem) s spodnje strani (nad prejšnjimi zgornjimi balkoni),   kot dodatna toplotna izolacija za preprečevanje toplotnih mostov. Na betonske strope se pritrdijo toplotno  izolacijske plošče d= 5 cm (kot npr.  Kombivol plošče, Knaufinsulation FP ali podobno  5x pritrjevanje s sistemskimi žeblji),  na plošče se izvede osnovni lepilni sloj v katerega se vtisne armaturna mrežica preko se izvede fini zaglajen omet v mat beli barvi. Obračun po m2. </t>
  </si>
  <si>
    <t>4,25*4+4,0*4=</t>
  </si>
  <si>
    <t>4,5*2+4,25*2+4,0*6=</t>
  </si>
  <si>
    <t>S4  pločevinasta streha nad novimi balkoni</t>
  </si>
  <si>
    <t>Dobava vsega potrebnega materiala in kompletna izdelava novih strešic, ki se izvedejo nad novimi balkoni, gre za podaljšanje obstoječe strehe, le s plitvejšim naklonom in pokrivanje nadstrešnice na V fasadi (2. faza - nad teraso). Izvedba   v naslednji izvedbi od zgoraj navzdol :  na  izvedeno kovinsko  konstrukcijo  (vzd, HEA profili) položiti in izvesti:</t>
  </si>
  <si>
    <t xml:space="preserve"> izdelava, priprava v delavnici, dobava s transportom in montaža s pritrjevanjem strešne kritine iz prašno  barvane ALU pločevine d=0,8 mm, RAL določi projektant (napr. mat siva RAL7024),  obdelana po izboru arhitekta, vidnih enakomernih širin osno na - po predlogu (napr. 50 cm),  spajanje  z dvojnimi pokončnimi zgibi 25 mm, vertikalne predelitve,  Ob kapeh se pločevina zapogne v koritaste žlebove, na strešni strani se pločevina potegne pod obstoječe žlebove, kjer se zapogne ob njih navzgor, naklon strešin minimalen (napr 2%)!</t>
  </si>
  <si>
    <t>ločilni sloj oziroma sistemska rezervna kritina položena in pritrjena na lesene plošče  (npr.: čepasta folija  ISOSTUD,   membrana Dorken Trela ali enakovredno)</t>
  </si>
  <si>
    <t>podlaga iz lesenih lepljenih vlagoodpornih  OSB plošč d=20 mm, vijačene v lesene morale</t>
  </si>
  <si>
    <t>lesena naklonska podkonstrukcija iz impregniranih moralov, ki so zgoraj prirezani v naklonu plitve strešine, morali potekajo vzdolžno tako kot HEA nosilci na katere se fiksirajo s sistemskimi pritrdili</t>
  </si>
  <si>
    <t>zračni sloj med jeklenimi nosilci</t>
  </si>
  <si>
    <t>spodnji strop glej v posebni postavki !</t>
  </si>
  <si>
    <t>Kompletna kvalitetna izvedba za dolgotrajno obdobje brez puščanja, vsa potrebna tesnila in ves pritrdilni material mora biti I. kategorije. Vse izdelati točno po navodilih proizvajalca kritine, z upoštevanjem vsega pomožnega materiala, vseh transportov in pomožnih del. Vertikalni transport cca 6 - 8 m, nakloni strešin minimalen (1,5-2 %). Ob zaključkih in prelomih strehe se dobavijo in zmontirajo tipske pločevinaste obrobe in zaključne pločevine izdelane po tipskih detajlih in rešitvah izbranega (pro)izvajalca. Obračun po m2  kompletne izvedbe, obračun v naklonih strehe,. Kvaliteta, profilacija, barva   in način polaganja pločevinastih plošč po izboru projektanta, s predhodnim dogovorom z investitorjem.  Barva pločevine po RAL po izboru projektanta.</t>
  </si>
  <si>
    <t>15,10*1,8*2=</t>
  </si>
  <si>
    <t>dod II f</t>
  </si>
  <si>
    <t>5,0*2,0=</t>
  </si>
  <si>
    <t>19,0*1,8*2=</t>
  </si>
  <si>
    <t xml:space="preserve">Izdelava, dobava in montaža   visečih samonosnih  žlebov "U"-koritaste ali polkrožne  oblike (po vzoru obstoječih), ki se jih izdela ob kapeh novih strešic nad balkoni in pri nadstrešnici nad teraso. Žlebovi   izdelani iz  prašno barvane  pocinkane  jeklene  pločevine   debeline 2 mm (izgled žlebov po vzoru obstoječih), razvite širine cca 55 cm, žlebovi se pritrdijo na sistemske nerjavne kljuke, vijačene na lesene plošče ali morale, pritrditev kljuk z vzmetmi 1 mm, vzmeti kovičene na kljuke, min. padec proti  kraju kjer se  izvede priključek na odtočne cevi. Glej detajl ! Obračun po m1. </t>
  </si>
  <si>
    <t>OPOMBA : obstoječi žlebovi se ohranijo, na njih se priklučijo nove odtočne cevi ! Zajeti žlebovi za meteorne vode iz novih strešic nad balkoni in iz obeh nadstrešnic (nad terasama).</t>
  </si>
  <si>
    <t xml:space="preserve">žleb </t>
  </si>
  <si>
    <t>15,10*2=</t>
  </si>
  <si>
    <t>19,1*2+5,0=</t>
  </si>
  <si>
    <t xml:space="preserve">Izdelava   priključkov s strešnih  pločevinastih  žlebov  na kratke odtočne  cevi  fi100 mm za odvod meteorne vode iz pločevinastih streh nad balkoni, cevi se priključijo na nove odtočne cevi iz obstoječe strehe (fi 150 mm). Priključki s kratkimi cevmi izvedeni v srednjem delu koritastih žlebov, stiki  varjeni, nad priključki se izvedejo zaščitne mrežice (RF košare). Vodotesna izvedba. </t>
  </si>
  <si>
    <t xml:space="preserve">Izdelava, dobava in montaža novih odvodnih (odtočnih) cevi meteorne vode okroglega prereza fi 150 mm, izdelanih iz prašno barvane pocinkane   pločevine  debeline (npr. min. 1 mm - po predlogu strokovnjakov).  Odtočne cevi se priključijo na obstoječe koritaste žlebove na istih priklučkih (kot prej odstranjene cevi),  potekajo zakrito v min. naklonu navzven  pod novimi strešicami balkonov do zunanje strani, kjer se s kolenom zapognejo vertikalno navzdol in ob stojkah balkonskih ograj potekajo do cca 2 m nad tlemi, kjer se priključijo na LTŽ cevi. Obračun po m1. Ves pritrdilni material mora biti izdelan iz nerjavnih  profilov.   </t>
  </si>
  <si>
    <t xml:space="preserve">Dobava in montaža odvodnih (odtočnih) LTŽ cevi + spodaj koleno, okroglega prereza fi 150 mm, zgoraj se na LTŽ cevi priključijo pločevinaste cevi iz strehe, spodaj se s kolenom priključijo na nove (prestavljene) peskolove. Odtočne LTŽ cevi dolžine 2 m + koleno. Obračun po komadih. </t>
  </si>
  <si>
    <t xml:space="preserve">Naprava  dilatacijskih pokrovnih tesnjenih  obrob, ki se izvedejo za pokrivanje dilatacij med novimi balkoni in fasadnimi stenami oziroma balkonskimi vrati, da se prepreči izcejanje vode iz balkonov po fasadah navzdol v času močnejših padavin. Pokrovne obrobe  s prašno barvano ALU  pločevino debeline (napr. 2 mm) razvite širine 40-60 cm, na balkonu se izvedejo pod leseni pod, ob fasadnih stenah se zapognejo navzgor, stik kitan. Obračun po m1. </t>
  </si>
  <si>
    <t>Dobava vsega potrebnega materiala in kompletna izdelava novih stropov, ki se izvedejo pod novimi  balkoni nad PT., 1. in 2. N, gre za zakrivanje pogleda na podkonstrukcijo in HI-BOND pločevino in za dekorativen spodnji zaključek balkonov. Izvedba   v naslednji izvedbi od zgoraj navzdol : pod  izvedeno kovinsko  konstrukcijo  (vzd, HEA profili)  izvesti:</t>
  </si>
  <si>
    <t>tipska sistemska podkonstrukcija iz pocinkanih tankoslojnih profilov (npr CD , ali CW ), profili se s sistemskimi pritrdili fiksirajo na spodnje pasnice HEA jeklenih profilov</t>
  </si>
  <si>
    <t xml:space="preserve">stropna obloga iz vlago odpornih mavčnih plošč za zunanje izpostavljene razmere (napr Farmacell, opcija WEDI hrapave plošče),   plošče  d=  1,5 cm, vijačene na izravnalne pocinkane profile. Stiki plošč bandažirani, površine impregnirane (Flachendicht) in prenazane z emulzijo </t>
  </si>
  <si>
    <t xml:space="preserve"> na  obložne stropne  plošče izvesti izravnalni tanki lepilni sloj v katerega vtisniti  armirno alkalijsko odporno mrežico iz steklenih vlaken in preko izvesti impregnacijski vodoodbojni  prednamaz  oziroma lepilni sloj iz  polimer cementnega lepila 0,5 cm, preko izvesti premaz za oprijem (silikatni) in pa 
zaključni dekorativni sloj iz  tankoslojnega  silikatnega  pastoznega ometa,  zrnavosti napr. 1.5  mm, z dodatkom proti algam in plesnim, zariban, pastozni v izbrani barvi (napr. mat belo). Čelni zaključek se izvede z vertikalno masko izvedeno kot strop, maska se zgoraj zaključi pod kotnim profilom</t>
  </si>
  <si>
    <t>Obračun po m2 stropnih oblog z upoštevanjem bočnih zaključkov (mask).</t>
  </si>
  <si>
    <t>stropi</t>
  </si>
  <si>
    <t>(5,0*4+4,5*4)*3=</t>
  </si>
  <si>
    <t xml:space="preserve">DP L2 </t>
  </si>
  <si>
    <t>(5,0*4+4,5*4)*2=</t>
  </si>
  <si>
    <t>strop</t>
  </si>
  <si>
    <t>(5,0*2+4,5*2+4,0*6)*3=</t>
  </si>
  <si>
    <t>NOVE  BALKONSKE OGRAJE</t>
  </si>
  <si>
    <t>Dobava potrebnega  materiala, priprava in izdelava v delavnici, osnovna zaščita jeklenih profilov z vročim cinkanjem, rezanje ograjnih polnil na predvideno velikost, transport do mesta vgraditve in montaža z varjenjem in vijačenjem   novih balkonskih ograj, ki se izvedejo ob novih balkonih. Nosilno ogrodje ograj izdelano iz   Fe pocinkanih  podkonstrukcij iz standardnih med seboj varjenih jeklenih pocinkanih  profilov na katere se vijačijo delno    ograjna polnila iz barvnih fasadnih (perforiranih?!) plošč, v področju balkonskih vrat pa je kot ograjno polnilo vertikalne kovinske palice (zaradi propustnosti svetlobe in pogledov na dvorišče).</t>
  </si>
  <si>
    <t xml:space="preserve">Jekleno nosilno ogrodje ograj iz standardnih HOP pohištvenih pocinkanih profilov (presek predlaga statik, predvidoma 80/40/4 mm), stojke potekajo po celi etažni višini in se spodaj in zgoraj privarijo na zaključne kotne profile balkonov, med stojkami se privarijo vzdolžni profili,na katere se fiksirajo ograjna polnila, zgoraj se izvede ograjni roč iz cevnega pravokotnega profila (spodnji profil napr. 80/40/4 mm postavljen pokončno za pritrjevanje ograjnih polnil, zgornji zaključni profil (napr 80/40/4 mm), postavljen v hor. položaj kot ograjni ročaj za naslon - po detajlu). </t>
  </si>
  <si>
    <t>Kot polnilo se v srednjem delu ograj  izvedejo vertikalne Fe pocinkanepolne  palice, ki se na enakomernih distancah privarijo med vzdolžne profile, prosojna ograja se izvede pred balkonskimi vrati.</t>
  </si>
  <si>
    <t xml:space="preserve"> Ob krajeh frontalnih ograj in z bočnih balkonskih  strani se s pomočjo  vgreznjenih vijakov na kov. ogrodje privijačijo ograjna polnila iz  dekorativnih  fasadnih  barvanih plošč iz vlaknocementa  (napr Esal ali Max exterior fasadne barvne plošče d=1 cm),   Fasadne plošče  enakomernih velikosti se s sistemskimi distančnimi pritrdili vijačijo na  podkonstrukcijo, pritrjevanje po tipskem sistemu (pro)izvajalca fasadnih plošč. Barvni odtenek izbere projektant, glede na predstavljene vzorce (napr. vsak trakt v svoji barvo - barvno usklajeno z ometanimi fasadami).</t>
  </si>
  <si>
    <t>Obračun po kg nove podkonstrukcije kot ogrodje ograj in po m2 kompletno izvedenih ograjnih polnil , ograje višine cca 1 m, razen pri balkonih za hrambo umazanega perila se ograja izvede do višine cca 2,0 m - načrtu.</t>
  </si>
  <si>
    <t>OPCIJA : ograjna polnila je možno izvesti iz  dekorativnih  fasadnih prašno barvanih perforiranih dekorativnih oblikovanih plošč iz Fe  fasadne pločevine (2 mm), plošče stikovane na patent, kjer se med seboj privijačijo. Po dogovoru med projektantom in investitorjem in glede na predstavljene vzorce !</t>
  </si>
  <si>
    <t xml:space="preserve">dobava potrebnega  materiala, priprava in izdelava v delavnici, osnovna zaščita jeklenih profilov z vročim cinkanjem,  transport do mesta vgraditve in montaža z varjenjem in vijačenjem   podkonstrukcij novih balkonskih ograj, iz standardnih HOP pohištvenih pocinkanih profilov (presek predlaga statik), stojke potekajo po celi etažni višini in se spodaj in zgorja privarijo na zaključne kotne profile balkonov, med stojkami se privarijo vzdolžni profili,na katere se fiksirajo ograjna polnila, zgoraj se izvede ograjni ročaj iz cevnega profila </t>
  </si>
  <si>
    <t>prof 80/40/4 mm - 6,95 kg</t>
  </si>
  <si>
    <t>za en niz bal</t>
  </si>
  <si>
    <t>(3,0*7+15,0*2)*7,0*1,03=</t>
  </si>
  <si>
    <t>f1, L1</t>
  </si>
  <si>
    <t>375*4=</t>
  </si>
  <si>
    <t>375*2+120*2=</t>
  </si>
  <si>
    <t>D2 niz bal</t>
  </si>
  <si>
    <t>(3,0*8+19,0*2)*7,0*1,03=</t>
  </si>
  <si>
    <t>450*4+120*2=</t>
  </si>
  <si>
    <t>priprava in vijačenje stenskih polnil iz  dekorativnih  fasadnih  barvanih plošč,   vsi robovi posneti, ograjna polnila višine cca 120 cm (razen pri čistilnih balkonih h= cca 2 m - v srednjem delu), enakomernih širin, razen pri balkonih z um. perilom se ograjna polnila izvedejo do višine cca 2 m (v osrednjem delu)</t>
  </si>
  <si>
    <t xml:space="preserve">DPL1, D1 </t>
  </si>
  <si>
    <t>ogr</t>
  </si>
  <si>
    <t>(1,4*8+0,90*8+1,80*12)*1,2=</t>
  </si>
  <si>
    <t>(1,4*4+0,90*4+1,80*6+5,0)*1,2+2,0*2,0*2=</t>
  </si>
  <si>
    <t>(1,4*8+0,90*8+1,80*16+5,0*2)*1,2+2,0*2,0*2=</t>
  </si>
  <si>
    <t>izvedba kovinskih  polnil, ki  se izdelajo v srednjem delu ograj (razen pri čistilnih balkonih v krajnih delih), to so  vertikalne Fe pocinkane palice, ki se na enakomernih distancah (max 12 cm) privarijo na vzdolžne profile, prosojna ograja se izvede pred balkonskimi vrati (svetloba, pogled). Velikost posameznega polnila (elementa) cca 210 / 90 cm</t>
  </si>
  <si>
    <t>2,1*0,9*8*2=</t>
  </si>
  <si>
    <t>2,0*0,9*4*2+4,0=</t>
  </si>
  <si>
    <t>2,0*0,9*10*2+4=</t>
  </si>
  <si>
    <t>NOVE DELILNE STENE MED  BALKONI (vse etaže) in ATRIJI (v pritličju)</t>
  </si>
  <si>
    <t>Dobava potrebnega  materiala, priprava in izdelava v delavnici, osnovna zaščita jeklenih profilov z vročim cinkanjem, rezanje stenskih polnil na predvideno velikost, transport do mesta vgraditve in montaža z varjenjem in vijačenjem   kovinskih profilov in polnil za delitev novih balkonov in atrijev. Nosilno ogrodje delilnih (paravanskih) panelnih sten  izdelano iz   Fe pocinkanih  podkonstrukcij (okvirjev)  iz standardnih med seboj varjenih jeklenih pocinkanih  profilov , v okvir  se privijačijo polnila iz barvnih fasadnih plošč.</t>
  </si>
  <si>
    <t>Jekleni okvirji  iz standardnih HOP pohištvenih pocinkanih profilov (presek predlaga statik, predvidoma  80/40/4 mm), ob fasadnih stenah se na distansčnih profilih, ki segajo preko izolacijskega sloja  in se fiksirajo na fasadne stene s panti fiksirajo okvirji, tako da je omogočeno občasno odpiranje delilnih sten, ob ograji fiksirano z držali (stena kot vrata z možnostjo občasnega odpiranja ali demontiranja - demontažni paravan).</t>
  </si>
  <si>
    <t>S pomočjo  vgreznjenih vijakov se osno v srednjem delu na privarjene distančnike na  kov. okvirje privijačijo stenska  polnila delilnih balkonskih sten iz  dekorativnih  fasadnih  barvanih plošč iz vlaknocementa  (napr Esal ali Max exterior fasadne barvne plošče d=1 cm),   Fasadne plošče  enakomernih velikosti  (cca 115 / 170 cm) , pritrjevanje po tipskem sistemu (pro)izvajalca fasadnih plošč. Barvni odtenek izbere projektant, glede na predstavljene vzorce (napr. vsak trakt v svoji barvo - barvno usklajeno z ometanimi fasadami).</t>
  </si>
  <si>
    <t>Obračun po kg nove podkonstrukcije kot ogrodje - okvirjev  ograj in po m2 kompletno izvedenih stenskih polnil.</t>
  </si>
  <si>
    <t>dobava potrebnega  materiala, priprava in izdelava v delavnici, osnovna zaščita jeklenih profilov z vročim cinkanjem,  transport do mesta vgraditve in montaža z  vijačenjem na distančne profile (pante) nosilnih okvirjev  novih balkonskih delilnih sten, iz standardnih HOP pohištvenih pocinkanih profilov (presek predlaga statik napr. 80/40/4 mm)</t>
  </si>
  <si>
    <t>80/40/4 mm - 7 kg</t>
  </si>
  <si>
    <t>en ok</t>
  </si>
  <si>
    <t>(1,2+1,75)*2*7*1,03=</t>
  </si>
  <si>
    <t>45*17=</t>
  </si>
  <si>
    <t>45*10=</t>
  </si>
  <si>
    <t xml:space="preserve">D2 </t>
  </si>
  <si>
    <t>45,0*16=</t>
  </si>
  <si>
    <t xml:space="preserve">priprava in vijačenje ograjnih polnil iz  dekorativnih  fasadnih  barvanih plošč,   vsi robovi posneti, ograjna polnila š= cca 115 cm višine cca 170 cm, vijačeno na distančne profile osno v kovinske okvirje, ograjne delilne stene z možnostjo občasnega odpiranja(na pante), oziroma enostavne demontaže - po dogovoru </t>
  </si>
  <si>
    <t>OPOMBA :  pri atrijih v pritličju so tudi krajne stene izvedene kot vmesne stene (pri balkonih ne !)</t>
  </si>
  <si>
    <t>1,15*1,70*17=</t>
  </si>
  <si>
    <t>1,15*1,70*10=</t>
  </si>
  <si>
    <t>1,15*1,70*16=</t>
  </si>
  <si>
    <t>Hidroizolacija balkonov !</t>
  </si>
  <si>
    <t>Dobava materiala z vsemi potrebnimi zunanjimi in notranjimi  transporti in naprava hidroizolacije, ki se izvede na površino novih balkonskih plošč, preko HI sloja se direktno izvedejo leseni tlaki ! Na betonske površine balkonov izvesti :</t>
  </si>
  <si>
    <t>vodotesen elastičen kotni  tesnilni trak, ki se ga vgradi med betonom balkonov in  in fasadnimi  stenami, trak z vodotesnim lepilom lepljen na zaglajeno podlogo</t>
  </si>
  <si>
    <t>horizontalna hidroizolacijo  izvedena z dvokomponentnimi fleksibilnimi vodotesnimi masami v dveh slojih po 1 mm, v prvi sloj vtisniti plastificirano armirno mrežico, mrežica se prekrije z drugim slojem, ob stenah min. zaokrožnica (npr. vodotesna masa 2x1 mm Hidrostop elastik ali po sistemu Mapei - Mapelastic), preko se direktno polagajo leseni tlaki - glej posebno postavko</t>
  </si>
  <si>
    <t>Min padec proti zunanjemu robu !</t>
  </si>
  <si>
    <t>(4,25*4+4,0*4)*2=</t>
  </si>
  <si>
    <t>(4,25*4+4,0*4)+7,5=</t>
  </si>
  <si>
    <t>(5,0*4+4,4*6+4,5*4+4,0*6)+8,0*3=</t>
  </si>
  <si>
    <t>PLESKARSKA DELA</t>
  </si>
  <si>
    <t xml:space="preserve">Dobava materiala in pleskanje  kovinskih zunanjih pocinkanih podkonstrukcij ograj, ograjnih kovinskih polnil in delilnih sten,    z lakom za pocinkano kovino po izbiri projektanta. Vse očistiti, odmastiti, poškodovana mesta pobrusiti in popraviti cinkanje in nato vse  pleskati z lakom za ZN kovino  (npr RAL). Obračun po kg. </t>
  </si>
  <si>
    <t>Razna manjša (drobna) dela, razna nepredvidena dela v zvezi z izgradnjo balkonov  in drugo. Obračun po predvidenih urah.</t>
  </si>
  <si>
    <t>2. E "1. faza L1"   ur</t>
  </si>
  <si>
    <t>2. E "2. faza L2"   ur</t>
  </si>
  <si>
    <t>2. E "3. faza D1"  ur</t>
  </si>
  <si>
    <t xml:space="preserve">2. E "4. faza D2"  ur </t>
  </si>
  <si>
    <t>2. GRADBENA DELA ZA BALKONE-2.- II. Etapa SKUPAJ:</t>
  </si>
  <si>
    <t>vse skupaj</t>
  </si>
  <si>
    <t>neupr.  stroški</t>
  </si>
  <si>
    <t xml:space="preserve">CESTA na  BOKALCE 51, 1000  LJUBLJANA </t>
  </si>
  <si>
    <t xml:space="preserve">OBST. OBJEKT DOMA STAREJŠIH OBČANOV, </t>
  </si>
  <si>
    <t>ENOTA  na BOKALCIH  v  LJUBLJANI</t>
  </si>
  <si>
    <t>(OBJEKT  "B" -   DEPANDANSE)</t>
  </si>
  <si>
    <t>ENERGETSKA SANACIJA  OBJEKTA</t>
  </si>
  <si>
    <t>(toplotna izolacija plašča objekta v enoti Bokalci - depandanse)</t>
  </si>
  <si>
    <t>stvar prenove :</t>
  </si>
  <si>
    <t xml:space="preserve">za izvedbo : </t>
  </si>
  <si>
    <t>IZOLACIJA TAL NA NEOGREVANEM PODSTREŠJU in</t>
  </si>
  <si>
    <t>ENERG. SANACIJA  FASAD DEPANDANSE in MOSTOVŽA</t>
  </si>
  <si>
    <t>VZDRŽEVALNA - SANACIJSKA DELA</t>
  </si>
  <si>
    <t>klasifikacija obj. :</t>
  </si>
  <si>
    <t>STAVBE  v JAVNI  RABI</t>
  </si>
  <si>
    <t>3.- III.  ETAPA  -  IZOLIRANJE PODSTREŠJA in FASAD</t>
  </si>
  <si>
    <t>P Z R   (projekt za razpis)</t>
  </si>
  <si>
    <t>P Z  I    (projekt  za izvedbo)</t>
  </si>
  <si>
    <t xml:space="preserve">POPIS  DEL S  KOLIČINAMI in  PREDIZMERAMI </t>
  </si>
  <si>
    <t>SANACIJSKA  -  IZOLATERSKA   DELA</t>
  </si>
  <si>
    <t xml:space="preserve">(izolacija tal na podstrešju, izolacija fasad objekta z depandansami </t>
  </si>
  <si>
    <t>in izolacija fasad mostovža)</t>
  </si>
  <si>
    <t>projektant (avtor):</t>
  </si>
  <si>
    <t>MAPET s.p., MATJAŽ  PETROVČIČ,  gradb.  tehn.</t>
  </si>
  <si>
    <t>številka projekta :</t>
  </si>
  <si>
    <t>kraj in datum  :</t>
  </si>
  <si>
    <t>3. - NAČRT  ARHITEKTURE  -  POPIS  DEL</t>
  </si>
  <si>
    <t>LJUBLJANA ,  16. NOVEMBER    2016</t>
  </si>
  <si>
    <t>BOKALCI 51- k.o. ŠUJICA</t>
  </si>
  <si>
    <t>III.  ETAPA - IZOLIRANJE PODSTREŠJA in FASAD</t>
  </si>
  <si>
    <t>(izolacija tal na podstrešju, izolacija fasad )</t>
  </si>
  <si>
    <t>gradnja :</t>
  </si>
  <si>
    <t>VZDRŽEVALNA DELA</t>
  </si>
  <si>
    <t>3. SKUPNA REKAPITULACIJA  DEL  ZA ENERGETSKO SANACIJO OBJEKTA (v EuR)</t>
  </si>
  <si>
    <t xml:space="preserve">   (DEPANDANSE +  MOST)</t>
  </si>
  <si>
    <t>3.a</t>
  </si>
  <si>
    <t>ENERGETSKA SANACIJA  FASADE DEPANDANSE</t>
  </si>
  <si>
    <t>ENERGETSKA SANACIJA  FASAD  MOSTOVŽA</t>
  </si>
  <si>
    <t>SANACIJSKA  DELA  SKUPAJ  (Eur):</t>
  </si>
  <si>
    <t>PROCENTI (%) KOT DODATEK na SANACIJSKA  DELA in  ZA RAZNA NEPREDVIDENA, DROBNA  in POMOŽNA DELA   (ocena 5%)</t>
  </si>
  <si>
    <t>SANACIJSKA  DELA  SKUPAJ  brez DDV (Eur):</t>
  </si>
  <si>
    <t xml:space="preserve"> izvedba : </t>
  </si>
  <si>
    <t>IZOLACIJA TAL NA NEOGREVANEM PODSTREŠJU</t>
  </si>
  <si>
    <t xml:space="preserve">   (DEPANDANSE)</t>
  </si>
  <si>
    <t xml:space="preserve">ENERGETSKA  SANACIJA PODSTREHE OBJEKTA </t>
  </si>
  <si>
    <t>SPLOŠNE  OPOMBE  :</t>
  </si>
  <si>
    <t>IZDELAN JE POPIS DEL ZA  IZVEDBO TOPLOTNE IZOLACIJE NAD RAVNIMI BETONSKIMI PLOŠČAMI NA NEIZKORIŠČENEM PODSTREŠJU objekta DSO-BOKALCI. PODSTREŠJE SE IZVAJA NAD TREMI  RAZLIČNIMI DELI OBJEKTA, TO SO 3 SAMOSTOJNE PODSTREŠNE ENOTE , VSAKA S SVOJIM DOSTOPOM IN SICER  NAD TRAKTOM "A" - LEVO OD OSREDNJEGA DELA (DeL2 - NIŽJI DVO ETAŽNI DEL OBJEKTA), POTEM  NAD TRAKTOM "B" TO JE NAD DeL1 in nad  OSREDNJIM DELOM in NAD TRAKTOM "C" NAD DESNIM DELOM (DeD1 in DeD2 - NAD DELOM ZAKLONIŠČA IN PRALNICO - TRO ETAŽNO). GRE ZA ENERGETSKO SANACIJO PODSTREŠNIH PLOŠČ ZA RAZPIS EKO -  SKLADA  ZA PRIDOBITEV NEPOVRATNIH SREDSTEV.</t>
  </si>
  <si>
    <t>OBSTOJEČE POVRŠINE BETONSKIH ESTRIHOV NA PODSTREŠJIH  SE OČISTI, POLOŽI SE  NOVE TOPLOTNO IZOLACIJSKE POHODNE PLOŠČE V DEBELINI 20 CM, PREKO SE PROSTO POLOŽIJO POHODNE LESENE NEGORLJIVE PLOŠČE (SAMO ZA POTI ZA VZDRŽEVANJE, NE PO CELI POVRŠINI). IZOLIRAJO SE TUDI STENE IN STROP STOPNIŠČA, DODATNO SE IZOLIRAJO STENE STROJNICE PO CELI VIŠINI, AB STEBRI IN VENTILACIJE PA  DO VIŠINE 0,5-1,0 M. NA PODSTREŠJU JE POD ESTRIHOM ŽE POLOŽENA IZOLACIJA V DEBELINI 4 CM, TA SE OHRANI.</t>
  </si>
  <si>
    <t>DELA SE BODO IZVAJALA NA NIZKEM NEIZKORIŠČENEM PODSTREŠJU, KI NIMA STOJNE VIŠINE,  V OBJEKTU "DSO" NA TREH  LOČENIH PODSTREŠJIH (TRAKTIH "A" "B" in  "C") ,  DOSTOP NA VSAKO  PODSTREŠJE JE PREKO NOTRANJEGA STOPNIŠČA. SKRAJNO LEVI DEL OBJEKTA (DeL2 - trakt "A")  IMA ETAŽNOST P + 2, OSREDNJI DEL KT+PT+2 (DeD1), DESNI DEL   PA  IMA ETAŽNOST P + 2,  PODSTREŠJE  NIŽJEGA DELA SE NAHAJA  NA VIŠINI CCA 6 m,  OD TAL, OSTALO CCA 9 m OD TAL.  PREDLAGA SE DA SE TRANSPORTI NE VRŠIJO PO STOPNIŠČU AMPAK V ZUNANJOSTI S POMOČJO DVIGALA ALI DVIGALNE LESTVE Z ELEKTRIČNIM DVIGALOM.</t>
  </si>
  <si>
    <t>PREDLAGA SE,  DA SE DELA IZVEDE V TREH ETAPAH, ZA VSAK TRAKT POSEBEJ IN SICER SE  NAD VSAKIM PODSTREŠJEM ZUNANJE TRANSPORTE VRŠI V ČELNEM ZATREPU STREHE,   ZAČASNO SE DELNO ODKRIJE STREHA, NA STREHI SE UREDI LESEN DELOVNI PODEST ZA ODLAGANJE MATERIALA. PO KONČANIH DELIH SE VSE VZPOSTAVI V PRVOTNO STANJE !</t>
  </si>
  <si>
    <t>STREŠNA  OKNA GLEJ V POGLAVJU ALU OKEN V SKLOPU PROJEKTA  PRENOVE NOTRANJIH PROSTOROV !</t>
  </si>
  <si>
    <t>IZOLATERSKA   DELA</t>
  </si>
  <si>
    <t>I. / I.</t>
  </si>
  <si>
    <t>ENERGETSKA  SANACIJA PODSTREHE po TRAKTIH</t>
  </si>
  <si>
    <t>Predmetna dokumentacija obravnava obstoječ starejši objekt "DSO" Bokalci v Ljubljani. Predviden poseg je energetska sanacija neizkoriščenega podstrešja, to je izolacija tal podstrešja in sten s podstrešne strani proti ogrevanim prostorom,  izolacija stropa stopnišča, zaradi preprečevanja toplotnih mostov. Izvedba nad obstoječe ravne betonske predhodno očiščene estrihe.  Streha je v dobrem stanju in se ohrani (obnovljeno pred nekaj leti).</t>
  </si>
  <si>
    <t>Obstoječa izolacija podstrešja je bila  v preteklosti skladna s takrat veljavnimi standardi, zdaj pa ne ustreza sedanjemu Pravilniku o toplotni zaščiti in učinkoviti rabi energije v stavbah, Ur. list RS št.: 52/2010, to pomeni, da stavba ni v izvedena v današnjem stanju stroke, ki je zapisan pravilniku o učinkoviti rabi energije v stavbah (PURES) in tehnično smernico za graditev TSG-N-004 Učinkovita raba energije. Zato se star izolacijski sloj nadgradi  z novim, tako, da vse  ustreza zahtevam Eko - Sklada.</t>
  </si>
  <si>
    <t>SPLOŠNA DOLOČILA
Izvajalec mora pri ponudbi upoštevati ter pri izvedbi zagotavljati, ter v  enotni ceni upoštevati:
&gt;vsa potrebna pripravljalna dela
&gt;vsa potrebna merjenja
&gt;vse potrebne transporte do mesta vgrajevanja
&gt;skladiščenje materiala na gradbišču
&gt;vse potrebno delo do končnega izdelka
&gt;vsa potrebna pomožna sredstva na objektu kot so dvigala ali  dvigalne lestve za zunanji transport, delovni odri na strehi in drugo
&gt;usklajevanje z osnovnim načrtom in posvetovanje s projektantom
&gt;plačilo komunalnih prispevkov za stalno deponijo
&gt;preizkušanje kvalitete materiala, ki se vgrajuje in dokazovanje kvalitete z atesti
&gt;popravilo eventualne škode povzročene ostalim izvajalcem
&gt;čiščenje in odvoz odvečnega materiala v stalno deponijo                             &gt;varnostni načrt</t>
  </si>
  <si>
    <t>Dela se bodo izvajala na treh  ločenih podstrehah, levo podstrešje ima kvadraturo cca 192 m2 (trakt "A"), osrednji del  544 m2 (trakt "B"), desni del  270 m2 (trakt "C") v popisu so količine ločene zaradi faznosti izvedbe del po traktih !</t>
  </si>
  <si>
    <t>vse skupaj Eur</t>
  </si>
  <si>
    <t>PRIPRAVLJALNA DELA</t>
  </si>
  <si>
    <t xml:space="preserve">Vsa potrebna pripravljalna  dela in transporti pred pričetkom del za energetsko sanacijo tal na neizkoriščenem nizkem podstrešju večnadstropnega objekta, v dveh različnih traktih. </t>
  </si>
  <si>
    <t xml:space="preserve">Nakladanje, prevoz in namestitev vseh potrebnih začasnih objektov, elementov, dvigalnih naprav in orodij za izvajanje  del. Prevoz iz baze pa do gradbišča. </t>
  </si>
  <si>
    <t xml:space="preserve">Priprava, zavarovanje, in organizacija začasnega gradbišča, ki se uredi na obstoječem asfaltiranem parkirišču pred stavbo. Del parkirišča se začasno  ogradi z montažno gradbiščno ograjo, uredi se deponija za potreben material, uredi se začasen dostop za vozila gradbišča  in kamione za dostavo in odvoze. </t>
  </si>
  <si>
    <t>Priprava in ureditev   z vsemi pomožnimi objekti in elementi  za potrebe gradbišča, s pripravo delovnega območja, s postavitvijo enostavne gradbiščne ograje (npr polno stenska ograja d= 2,0 m, oziroma po sistemu izbranega izvajalca),  z zagotovitvijo varnostnih in higiensko tehničnih pogojev (montažne WC kabine-najem), vseh predpisanih oznak za gradbišče (gradbiščna tabla, informacijska tabla, ureditev začasne deponije za sortiranje različnega materiala, ureditev platoja za skladiščenje materiala, z zaščitnimi celtnami za material, ki ne sme biti izpostavljen vremenskim neprilikam in drugo.</t>
  </si>
  <si>
    <t xml:space="preserve">V ceni zajeti dobavo (najem), amortizacijo, postavitev in sidranje v fasado  primernega manjšega dvigala ali kovinske dvigalne lestve z električnim dvigalom za zunanji  transport materiala do podstrešja v višini cca 6-9 m. </t>
  </si>
  <si>
    <t>Navesti strošek za eno podstreho, levo  kvadrature cca 192 m2 (trakt "A"), osrednji del  544 m2 (trakt "B"), desni del  270 m2 (trakt "C")</t>
  </si>
  <si>
    <t>trakt "A"   pavšal (komplet)</t>
  </si>
  <si>
    <t>trakt "B"   pavšal (komplet)</t>
  </si>
  <si>
    <t>trakt "C"   pavšal (komplet)</t>
  </si>
  <si>
    <t xml:space="preserve">SKUPAJ  A + B + C  pavšal (komplet)   </t>
  </si>
  <si>
    <t>Da se transporti materiala ne bi vršili po skupnih hodnikih in stopniščih se predlaga da se streha nad posameznimi trakti začasno  delno odkrije, da je možna dostava izolacijskih plošč s pomočjo avtodvigala ali dvigalne lestve do podstrešja. Strešne pločevinaste plošče iz trapezne pločevine se na delu strehe odvijačijo in začasno dvignejo, začasno se odstrani letve, izol plošče se spravi na podstrešje, potem se spet privijačijo nazaj to je streho se spravi v prvotno stanje !</t>
  </si>
  <si>
    <t>Obračun po m2 začasnega delnega odkrivanja strehe in ponovnega pokrivanja po končanih delih na podstrešju !   Izvedba po dogovoru med izbranim izvajalcem in investitorjem na mestu !</t>
  </si>
  <si>
    <t>trakt "A"   m2</t>
  </si>
  <si>
    <t>trakt "B"   m2</t>
  </si>
  <si>
    <t>trakt "C"   m2</t>
  </si>
  <si>
    <t>Izvedba začasnega delovnega odra (platoja)  nad streho obstoječega objekta  zaradi transporta materiala z dvigalom ali dvigalno lestvijo. Uredi  se začasni delovni oder (podest) za odlaganje izolacijskega materiala v območju  dostopa na podstrešje za izvedbo del (transport materiala na podstrešje). Vertikalni transport h= cca 6-9 m.</t>
  </si>
  <si>
    <t xml:space="preserve">Na mestih postavitve odra (stojke ) se previdno, brez poškodovanja  delno odkrije streha iz valovitih pločevinastih strešnih plošč (ala Trimoval ali podobno), da se oder vsidra ali pa se oder postavi nad kritino na mestih podpor (brez poškodovanja strešne kritine!) </t>
  </si>
  <si>
    <t>Dobava materiala in postavitev začasnega delovnega odra, sestavljenega iz lesenih  moralov (leg) in  jeklenih punt, ki se  se fiksirajo na obstoječe špirovce oziroma punte na betonsko ploščo, zgoraj se izvede delovni plato iz lesenih ali kovinskih plošč, nad njim  se izvede provizorij streha, ob odru se izvede zaščitna ograja, začasni oder za potrebe zlaganja materiala in za transporte z dvigalno lestvijo. Delovni oder v potrebni velikosti, tlorisno cca 10 m2, na višini cca 6 ali 9 m od tal (velikost po dogovoru z izbranim izvajalcem na mestu.</t>
  </si>
  <si>
    <t>Objekt bo v času energetske sanacije podstrešja  v funkciji (naseljen) zato paziti, da ob slabem vremenu ne pride do zamakanja v spodnje etaže. Delo organizirati tako, da se dela izvajajo v suhem vremenu, izvede se razervna kritina, v času ko se dela ne izvajajo oziroma ponoči se vse pokrije s ponjavo.</t>
  </si>
  <si>
    <t>Po končanih delih se vse pospravi na strehi se vzpostavi prvotno stanje s ponovnim letvanjem in pokrivanjem strehe s prej odstranjeno kritino.</t>
  </si>
  <si>
    <t xml:space="preserve">SKUPAJ  A + B + C  m2   </t>
  </si>
  <si>
    <t>Odstranitev vse odvečne opreme, manjšega pohištva, inventarja, raznega materiala,  krame in šare kopičene na podstrešju čiščenje  tal oziroma betonskega estriha na podstrešju, pred  izvedbo novega izolacijskega sloja. Po dogovoru z investitorjem se odstrani opremo in pohištvo (kaj je za stran, kaj je še uporabno), vse  površine se pomete in posesa (odpraši), pometen material se  pripravi za sprotni transport na mestni odpad ali na komunalno deponijo. Obračun po m2 čiščenja enega podstrešja.</t>
  </si>
  <si>
    <t>Vse se s pomočjo dvigala ali dvigalne lestve z električnim dvigalom   transportira  do tal oziroma direktno zloži na kamion za sprotni transport v obrat za reciklažo  ali na komunalno deponijo, ki jo izbere izvajalec, ki tudi nosi  stroške komunalnih taks. Vertikalni transport h= cca 6 do 9 m.</t>
  </si>
  <si>
    <t xml:space="preserve">Demontaža (trganje)  lesenih  stropnih  opažev in tankih izolacijskih slojev  s stropov nad stopnišči (na podstrešju), opaže se odstrani in nadomesti z negorjivo izolacijsko oblogo - glej posebno postavko. Izvedba  z odstranitvijo opažev, podkonstrukcije iz letev, odstranitvijo vmesnih opažev s transportom do tal z zlaganjem na kamion in transportom na komunalno deponijo ali v obrat za reciklažo. Vert. transport cca 6-9* m. Obračun v m2, merjeno v naklonu. </t>
  </si>
  <si>
    <t xml:space="preserve">IZOLACIJSKI SLOJI </t>
  </si>
  <si>
    <t>S1, S2 - Dobava vsega potrebnega materiala z nakladanjem na mestu nakupa,  s potrebnimi prevozi, z zlaganjem in vertikalnim transportom (cca 6 do 9 m)  do mesta vgraditve na podstrešju  in izdelava pohodnega termoizolacijskega sendviča, ki se ga izvede na  obstoječem podstrešju,  kot izolacijski sloj   neizkoriščenega podstrešja. Izvedba  v naslednji sestavi od spodaj navzgor : nad  obstoječim očiščenim  podstrešnim estrihom  izvesti in položiti</t>
  </si>
  <si>
    <t xml:space="preserve">parno oviro iz ustrezne folije za podstrešja in za polaganje na betonske površine, folija ob krajeh zavihana navzgor za debelino izolacijskega sloja </t>
  </si>
  <si>
    <t>dobava in polaganje  toplotno izolacijskih plošč  iz mehansko odpornih trdih talnih pohodnih plošč iz trde mineralne volne skupne debeline 20 cm (kot napr. Knaufinsulation DP, URSA TEP, Rockwall Steprock - po predlogu strokovnjaka za neizkoriščena podstrešja, npr 2 sloja po 10 cm križno  položeno z zamaknjenimi stiki (po predhodnem dogovoru), izolacijske plošče iz  mineralne volne (SIST EN 13162), gostota: ρ=150 kg/m3, v dveh slojih, razred gorljivosti oziroma  požarna klasifikacija: E,  B, pož. odpornost Bs1,d0, da se zadosti pogojem požarne varnosti,  tlačna trdnost 200 kPa</t>
  </si>
  <si>
    <t>paropropustna zaščitna folija nad izolacijskim slojem</t>
  </si>
  <si>
    <t xml:space="preserve"> zračni sloj neizkoriščenega podstrešja</t>
  </si>
  <si>
    <t xml:space="preserve">Obračun po m2 dejanske površine za eno podstrešje. Dela se izvajajo na nizkem neizkoriščenem podstrešju, kjer razen v sredini  ni stojne višine, dela se izvajajo pod  strešno podkonstrukcijo enostavne  plitve dvokapnice. </t>
  </si>
  <si>
    <t>Ob vratih pri dostopu na podstrešje, se izol. sloj ne izvede, zaradi ohranitve nivoja, izolacijski sloj se robno zaključi z vert. OSB ploščami (kot okvir), ali pa se vratna krila spodaj poreže - po dogovoru na mestu.</t>
  </si>
  <si>
    <t>OPOMBA : izoliranje strojnih naprav in prezračevalnih kanalov je stvar strojnih instalacij. Strojne naprave se ne polagajo na izolacijski sloj (na klocne !)</t>
  </si>
  <si>
    <t xml:space="preserve">SKUPAJ  A + B + C   m2   </t>
  </si>
  <si>
    <t>Dobava potrebnega materiala z nakladanjem na mestu nakupa,  s potrebnimi prevozi, z zlaganjem in vertikalnim transportom (cca 6 do 9 m)  do mesta vgraditve na podstrešju  in izdelava (polaganje) lesenega pohodnega  podna, ki se ga izvede na  obstoječem podstrešju,  kot  pohodna površina neizkoriščenega podstrešja, to je z lesenimi pohodnimi ploščami se  izvedejo  servisne poti v osrednjem delu podstrešja (pod slemenom) za servisiranje, izvedejo se posamezne poti ki vodijo do strojnih naprav ali do stopnišč. Lesene plošče se polagajo direktno na izolacijski sloj</t>
  </si>
  <si>
    <t xml:space="preserve">Predvidoma gre za dobava in razrez pohodnih lesenih stisnjenih (prešanih) lesenih negorljivih  plošč na podstrešju iz lahkih gradbenih plošč debeline 20 mm, (npr OSB 3 , Lesna LSB PS ), stikovanje plošč na pero in utor z lepljenimi stiki, prosto položene na trde izolacijske plošče </t>
  </si>
  <si>
    <t>Obračun po m2 dejanske površine pohodnih poti za servisiranje za eno podstrešje.  Količine so ocenjene !</t>
  </si>
  <si>
    <t>S3- Dobava vsega potrebnega materiala z nakladanjem na mestu nakupa,  s potrebnimi prevozi, z zlaganjem in vertikalnim transportom (cca 6-9 m)  do mesta vgraditve na podstrešju  in izdelava stenskih in stropnih  termoizolacijskih slojev, ki se jih izvede na obodne stene stopnišča in strojnice s strešne strani, obloga stropOV nad stopniščI in strojnico, ter obloga AB podpornih stebrov ostrešja. Izvedba  v naslednji sestavi:</t>
  </si>
  <si>
    <t>Dobava in pritrjevanje na stene, stebre ali strope  toplotno izolacijskih fasadnih  plošč iz ekspandiranega  polistirena  d= 10 cm (kot npr. Fibran EPS, Rofix Stiropor EPS-F 10  ali po izbranem sistemu fasade-predlaga ponudnik   ali podobno - po predlogu strokovnjaka), izolacijske plošče s hrapavo površino zaradi boljšega oprijema z ometom, karakteristike za toplotne prehodnosti  0,039 W/ mK, (SIST EN 13163), razred gorljivosti A1.</t>
  </si>
  <si>
    <t xml:space="preserve">Izvedba notranje  izolacijske obloge  preko obst. očiščenega in z emulzijo impregniranega ometa , fasadne plošče  pritrjevati z leplenjem s cementno akrilnim namenskim lepilom za polistirene (napr. Stirofix) in z dodatnim sidranjem  z namenskimi fasadnimi dolgimi  žeblji (min 5 kom / ploščo), ki se preko obst. ometa fiksirajo na zidane stene ali lesene strope (kot napr PVC uvrtana sistemska pritrdila).  </t>
  </si>
  <si>
    <t xml:space="preserve"> Na  izolacijske  plošče izvesti izravnalni tanki lepilni sloj v katerega vtisniti  armirno alkalijsko odporno mrežico iz steklenih vlaken in preko izvesti impregnacijski   prednamaz in zaključni fini zaglajen omet (napr . silikatputz)  vse po izbranem sistemu. Fini omet  v strukturi, barvi  in zrnavosti  ometa po dogovoru z arhitektom (1,5-2 mm, barva ometa v masi, barva v svetlem tonu po izboru glede na predstavljene vzorce - npr mat belo). Izdelava ometa po izbranem sistemu, priporočljivo je uporabiti industrijsko pripravljene komponente . V ceni upoštevati vse transporte in pomožna dela, ter vgraditev nosilnih in vogalnih profilov (spodnji nosilni profili, vogalni profili, ojačilni profili ob odprtinah in drugo! . </t>
  </si>
  <si>
    <t>Obračun po m2  izolacijskih obložnih notranjih  slojev oziroma površin (tanka notranja fasada).</t>
  </si>
  <si>
    <t xml:space="preserve">Obračun po m2 dejanske površine (po traktih) </t>
  </si>
  <si>
    <t>A st</t>
  </si>
  <si>
    <t>6,7+(3,5+1,5+2,0)*2,0+0,3*1,0*4*6=</t>
  </si>
  <si>
    <t>B</t>
  </si>
  <si>
    <t>4,15+17,25+(3,0+4,5)*2,25+7,0*1,5+0,3*1,0*4*24=</t>
  </si>
  <si>
    <t>C st</t>
  </si>
  <si>
    <t>6,7+(3,5+1,5+2,0)*2,0+0,3*1,0*4*8=</t>
  </si>
  <si>
    <t xml:space="preserve">DODATNA OSVETLITEV  HODNIKOV v 1. in 2. N. </t>
  </si>
  <si>
    <t>Dobava potrebnega materiala, priprava odprtin v strehi in AB ploščah in vgraditev Solatube osvetljevalcev za osvetlevanje hodnikov v 1.N oziroma v  2. N od strehe preko neizkoriščenega podstrešja skozi izolacijski podstrešni sloj in skozi polmontažni strop (Monta), 2x preboj skozi ploščo pri ceveh za osvetlevanje hodnikov v 1. N (PT pri nizkem objekti DeL2), te cevi zakrito potekajo skozi zgornjo etažo.  V pločevinasti strehi se s kronsko žago za pločevino  izrežejo odprtine za prehod cevi in za montažo nadstrešnega elementa, v izol. sloju (25 cm)  in stropu (22 cm)  se s kronsko žago izreže okrogle odprtine za prehod cevi.  V vsaki fazi se izvede po 2 para osvetljevalcev !</t>
  </si>
  <si>
    <t>Dobavi in zmontira se osvetljevalne  cevi SOLATUBE za dodatno osvetlevanje hodnikov,  so  vgrajene na poševni   strehi iz pločevinastih valovitih  plošč (ala Gerard, Roser), gredo skozi  v izolacijski podstrešni sloj,  prebijejo AB tlačno poščo in polnilo polmontažnih stropov,  ter osvetlujejo sp. prostore (hodnike), cevi segajo cca 50 cm nad strešno kritino, fiksiranje na špirovce, luknje skozi konstrukcije cca fi 38 cm.  Zgoraj izolacijsko sistemsko zrcalno steklo s svetlobno kupolo s tehnologijo preusmerjanja svetlobe, ob prehodu strešne kritine vse vodotesno tesnjeno in dodatno kitano in obrobljeno s prirobnico z manšetami (sistemski obroč z nastavkom), spodaj montiran razpršilnik svetlobe po izboru.  Izvedba po navodilih proizvajalca, kompletno z vsemi pomožnimi deli, montažo in prireditvijo obrob in steklene kupolaste kritine nas solatube cevjo nad streho.</t>
  </si>
  <si>
    <t>Svetlobna kupola izdelana iz brizganih akrilatov odpornih proti ultravijoličnim in infrardečim žarkom in udarcem, montaža po navodilih in detajlih, omogočeno mora biti raztezanje in krčenje. Ostalo po navodilih in detajlnih rešitvah proizvajalca.</t>
  </si>
  <si>
    <t>Cevi   profila  fi 350  mm (290DS), za osvetlevanje hodnikov v 1. N ( PT nižji del objekta) oziroma v 2. nadstropju. Vgradijo se po 2 vzporedni cevi ena za osvetlevanje v 2. N, druga se čez 2. nadstropje podaljša (potregne) skozi strop  za osvetlevanje 1. N, obe cevi pa vzporedno potekata nad podstrešje in nad streho (cca 50 cm nad sleme)</t>
  </si>
  <si>
    <t xml:space="preserve"> Vgradnja Solatube =  :cevasti svetlobni sistem za prenos dnevne svetlobe v notranjost prostorov pod podstreho  . Izbrali smo  SOLATUBE  290D (površina razvite kupole 2129 cm2) s površino  osvetljevanja do 9 m2. Upoštevamo , da bo premer cevi 350 mm, dimenzija gradbene odprtine za vgradnjo sistema pa 380 mm ( preboj v AB plošči) . Na ploščo pritrdimo še betonsko cev z notranjim premerom  vsaj 350 mm. Okrog te cevi bo pri finaliziranju tal podstrehe izvedena topl.izolacija . Cev bo služila za vgradnjo svetlobne cevi in za podaljšek te cevi do strehe in preko strehe. Streha je v naklonu cca 20 stopinj in krita s pločevinasto   kritino.
Dokončanje te cevi na vrhu (obrobe na vrhu, med cevema pa zapolnitev s toplotno izolacijo) . Ko bo svetlobna cev prešla pod ploščo se bo  zaključila z notranjim  zaključnim elementom. Za izvedbo in za definiranje ponudbe je treba upoštevati vse od pripravljene odprtine in vgrajene betonske cevi . Solatube bo sedaj visoka cca 250 cm (nad AB ploščo preko strehe  in cca 50 cm  od vrha izolacije podstrehe do spodnjega roba plošče ).Pred montažo in naročilom bo potrebno vzeti točne mere in določiti lokacijo svetil na stropu. 
</t>
  </si>
  <si>
    <t xml:space="preserve">290 DS  kupola iz akrilnega stekla z obročem za pritrjevanje, izdelana po Raybender tehnologiji- EFEKTIVNA POVRŠINA ZA PRESTREZANJE DNEVNE SVETLOBE – 2129 cm2, razpršilnik svetlobe s filtrom za preprečevanje prenosa UV žarkov, Spectralight® Infinity kotni element s spektralno odbojnostjo  99,7 % in IR filtrom, Spectralight® Infinity podaljševalna cev dolžine 600mm s spektralno odbojnostjo 99,7 %. Ostali detajlni opisi v katalogu proizvajalca !
</t>
  </si>
  <si>
    <t xml:space="preserve">priprava odprtin v strehi in AB ploščah in vgraditev Solatube osvetljevalcev za osvetlevanje hodnikov v 2.N cevi dolžine  cca 2,8 m,  od strehe preko neizkoriščenega podstrešja skozi izolacijski podstrešni sloj in skozi polmontažni strop 1x (Monta), . podaljševalne cevi (5 cevi/enoto) </t>
  </si>
  <si>
    <t>trakt "A"   kom</t>
  </si>
  <si>
    <t>trakt "B"   kom</t>
  </si>
  <si>
    <t>trakt "C"   kom</t>
  </si>
  <si>
    <t xml:space="preserve">SKUPAJ  A +B+ C  kom   </t>
  </si>
  <si>
    <t xml:space="preserve">priprava odprtin v strehi in AB ploščah in vgraditev Solatube osvetljevalcev za osvetlevanje hodnikov v 1.N cevi dolžine  cca 6,0 m,  od strehe preko neizkoriščenega podstrešja skozi izolacijski podstrešni sloj in skozi polmontažni strop (Monta), 2x preboj skozi ploščo  za osvetlevanje hodnikov v 1. N (PT pri nizkem objekti DeL2), te cevi zakrito potekajo skozi celo zgornjo etažo. podaljševalne cevi (10 cevi/enoto) </t>
  </si>
  <si>
    <t xml:space="preserve">ODZRAČEVANJE JAŠKA ZA PERILO </t>
  </si>
  <si>
    <t>Dobava potrebnega materiala, priprava odprtin v strehi in AB ploščah (1 x podstrešje)  in vgraditev RF  cevi fi 12 cm za odzračevanje cevnega jaška za perilo (fi 60 cm), cev poteka od vrha jaška pa skozi podstrešno izolirano ploščo, pa skozi podstrešje , skozi strejo  cca 50 cm nad njo, skupna višina cca 3,5 m, spodaj priklop na jašek fi 60 cm z odvepnim kosom.   V pločevinasti strehi se s kronsko žago za pločevino  izreže odprtina (cca 13 cm) za prehod cevi in za montažo nadstrešnega odzračevalnega elementa s pokrovno kapo, v izol. sloju (25 cm)  in stropu (22 cm)  se s kronsko žago izreže okrogle odprtine za prehod cevi.  Izvedba z vsemi pomožnimi deli in transporti.</t>
  </si>
  <si>
    <t>Cev se po celi višini toplotno izolira s cevno objemno izolacijo (napr. Armaflex), kar zajeti v ceni.</t>
  </si>
  <si>
    <t>OPOMBA : cevni jašek za perilo zajet v popisu za prenovo prostorov !</t>
  </si>
  <si>
    <t xml:space="preserve">ODZRAČEVALNE CEVI IZ NOVIH KOPALNIC (odduhi) </t>
  </si>
  <si>
    <t>Dobava potrebnega materiala, priprava odprtin v strehi in AB ploščah podstrešja  in vgraditev podaljšanih  cevi (fi 7,5 ali 10 cm ?) za odzračevanje (odduhe) iz novih kopalnic, gre za podaljšanje cevi iz instalacijskih jaškov (šahtov), cevi potekajo od vrha instal. jaška pa skozi podstrešno izolirano ploščo, pa skozi podstrešje , skozi streho  cca 50 cm nad njo, cevi se na neogrevanem podstrešju in nad streho izolirajo (proti kondensu).   V pločevinasti strehi se s kronsko žago za pločevino  izrežejo odprtine (cca 1 cm večje od profila cevi ), vstavi in priključi se cevi, pri  prehodu cevi skozi streho se vgradijo tesnilne manšete, na neogrevanem podstrešju in nad streho se cevi obleče v cevno izolacijo (napr Armaflex) in nad streho se cevi obleče v pločevino kot  nadstrešni odzračevalni elementi, zgoraj  z zaključno stožčasto pokrovno kapo. Cevi izvedene nad dvokapno streho, dolžina cevi od 2-3 m (cca 50 cm nad streho). Obračun po komadih z vsem tesnilnim, pritrdilnim izolacijskim materialom in predpripravo za prehod cevi skozi obst. konstrukjcije.  Izvedba z vsemi pomožnimi deli in transporti.</t>
  </si>
  <si>
    <t>Cev se po celi višini toplotno izolira s cevno objemno izolacijo (napr. Armaflex), nad streho dodatno v pločevinast plašč s kapo,  kar zajeti v ceni.</t>
  </si>
  <si>
    <t>OPOMBA : cevi v instal. jaških zajete v instal. projektih !!</t>
  </si>
  <si>
    <t>Dobava potrebnega materiala, priprava odprtin v strehi   in izvedba prezračevalnih kanalov nad streho za zajem in odvod zraka (prezračevanje in dodvod zraka v klima naprave). Jaški presekov 40/50 cm potekajo po podstrešju pa  skozi streho  cca 50 cm nad njo, cevi se na neogrevanem podstrešju in nad streho izolirajo (proti kondensu).   V pločevinasti strehi se s kronsko žago za pločevino  izrežejo odprtine (cca 3-5 cm večje od preseka kanalov zaradi prehoda izolacije), vstavi in priključi se pločevinaste kanale, pri  prehodu  skozi streho se vgradijo tesnilne manšete in pločevinaste kitane obrobe, na neogrevanem podstrešju in nad streho se cevi obleče v izolacijo (napr Armaflex) in nad streho se cevi obleče v pločevino kot  nadstrešni odzračevalni elementi, zgoraj  z zaključno  pokrovno pločevinasto kapo (izpušne rešetke so zajete v sklopu cevnega projekta).  Obračun po komadih z vsem tesnilnim, pritrdilnim izolacijskim materialom in predpripravo za prehod cevi skozi obst. streho, izol. ploč. plašč nad streho in pokrovna kapa.  Izvedba z vsemi pomožnimi deli in transporti.</t>
  </si>
  <si>
    <t xml:space="preserve">DODATNA IZOLACIJA RAVNE STREHE TERASE </t>
  </si>
  <si>
    <t>(TERASA NAD JEDILNICO - OSREDNJI DEL)</t>
  </si>
  <si>
    <t>NOVI SLOJI RAVNE POHODNE STREHE</t>
  </si>
  <si>
    <t>TN6 - Dobava vsega potrebnega materiala z nakladanjem na mestu nakupa,  s potrebnimi prevozi, z zlaganjem in vertikalnim transportom (cca 5,5 m)  do mesta vgraditve na terasi osrednjega dela objekta "trakt B"  in izdelava pohodne  ravne strehe, to je  kompletnih toplotno in hidro izolacijskih  slojev in in tlakovanih pohodnih slojev za lesene podne  (po izbranem kvalitetnem sistemu kot napr. Fibran ali podobno!). Izvedba  v naslednji sestavi od spodaj navzgor : nad  obstoječo   očiščeno površino tlakov oziroma estrihov AB plošče izvesti in položiti</t>
  </si>
  <si>
    <t>na očiščeno površno obstoječe AB plošče izvesti izravnalno maso, preko bitumenski predpremaz in parno zaporo iz elastomernih varjenih bitumenskih trakov (kot napr Bussher Aluplan ali podobno (napr po sistemu Fibran)</t>
  </si>
  <si>
    <t>polaganje prvega izolacijskega naklonskega sloja iz  prirezanih vodo in mehansko odpornih toplotno izolacijskih plošč iz ekstrudiranega polistirena v debelini 4-10 cm (kot npr. FIBRAN xps Incline, Stirodur BASF, Roofmate ali podobno), naklonski sloj izveden v naklonih proti obst. strešnim odtočnikom,  izolacijske plošče karakteristik za toplotne prehodnosti  0,037 W/ mK, SIST EN 13164, razred gorljivosti oziroma  požarna klasifikacija: E,  B, pož. odpornost Bs1,d0, da se zadosti pogojem požarne varnosti,  tlačna trdnost 300 kPa, plošče z min. z reliefno  površino</t>
  </si>
  <si>
    <t>strešna vodotesna kritina za pokrivanje strehe z visoko kvalitetno hidroizolacijsko sintetično membrano za ravne strehe javnih objektov, membrana z varjenimi ali vulkaniziranimi  stiki z mehansko pritrditvijo preko izolacijskega sloja.  Pokrivanje ravne strehe  z naklonom 1,5 - 2 % proti strešnim  vtočnikom, strešne folije  iz visokopolimernih tesnilnih sintetičnih trakov, ki so dvojno stabilizirani, mehansko pritrjeni na podlago (kot. napr. FPO Sarnafil TS 77-20, Sika Plan, opcija samolepilna membrana Bussher,  Izoself  ali podobno) zvezno robno fiksiranje z robnimi Sarnabar profili (sistem pritrjevanja po EuroCode 1), možno po sistemu SIKA  ali grace - samolepilmno podobna kvaliteta. Ob strešnih ograjah, nastavkih  in vencih se trakovi neprekinjeno potegnejo navzgor, kjer se zaključijo s kitano letvijo !</t>
  </si>
  <si>
    <t>polaganje zgornjega izolacijskega sloja iz vodo in mehansko odpornih toplotno izolacijskih plošč iz ekstrudiranega polistirena v skupni debelini 10 cm (kot npr. FIBRAN xps 300-L, Stirodur, Roofmate ali podobno), sloj je hkrati kot zaščita strešne hidroizolacijske "črne" kritine, ostale karakteristike kot podpodstavka c.)</t>
  </si>
  <si>
    <t>sloj za zadrževanje vode in ločilni sloj kot napr Fibran Scin Seal membrana, čepasta membrana Tefond, Busscher Drain ali podobno</t>
  </si>
  <si>
    <t>filtracijski sloj napr PES 150</t>
  </si>
  <si>
    <t>drenažni sloj iz nasutja prodca granulacije 16-32 mm</t>
  </si>
  <si>
    <t>dobava  materiala,  priprava lesa,  izvedba podkonstrukcije iz moralov na izravnalnih podložkah in izvedba lesenih podnov  na strešni terasi (pohodni obrobni pasovi), tlaki  iz   fino skoblanih in žlebičenih tipiziranih Teakovih ali macesnovih  desk (npr. d= 2,5 cm, š= 9 cm),  deske  s posnetimi robovi,  razmik med deskami minimalen (fuge), vmes vstavljeni dilatacijski profilirani sistemski čepi, s pomočjo katerih se deske nevidno  vijačijo na podkonstrukcijo s samoreznimi nerjavečimi vijaki (dva vijaka na vsak profil). V deskah  izvedeni vzdolžni utorčki, za protizdrsno površino in proti zvijanju lesa, površine oljene ali lakirane z UV zaščito. Podkonstrukcija iz globinsko impregniranih  moralov se položi na membrano preko ploščatih podložk</t>
  </si>
  <si>
    <t xml:space="preserve"> Finalni lesen pod  v razmakih na  leseni podkonstrukciji,izdelano  v komadih velikih  cca 100/100cm (ali 1.5 m2 največ ), da je podne občasno možno dvigniti zaradi čiščenja pod njimi. Skupna višina 6 cm.
</t>
  </si>
  <si>
    <t>Oznaka v sestavah T2</t>
  </si>
  <si>
    <t>OPOMBA:  sestava je lahko podobna, po predlogih izvajalcev na mestu za dolgoletno kvalitetno izvedbo brez puščanja!  Opcija namesto lesenih podnov se izvede keramika na estrihu ali prane plošče - po željah investitorja !</t>
  </si>
  <si>
    <t>Dobava materiala in izdelava kompletne toplotno in hidro izolacijske obloge in finalnega sloja na vidne vert.stranice ločnih ograjnih sten (do vrha) in na fasadne stene  ob strešni terasi  do višine cca 50 cm. Na ograjne ali fasadne stene   izvesti:</t>
  </si>
  <si>
    <t>izravnava za gladko podlago hidroizolaciji</t>
  </si>
  <si>
    <t>hladni bitumenski premaz (0.4 -0,5 kg/m2)</t>
  </si>
  <si>
    <t>trikotne zagozde iz XPS (napr Fibran) ki se jih lepi v stiku plošče in ograjnih AB sten, parapetov ali nastavkov za neprekinjen prehod hor. hidroizolacije v vertikalo po konstrukcijah  navzgor</t>
  </si>
  <si>
    <t xml:space="preserve"> hidroizolacija iz membrane, ki se preko zagozd neprekinjeno potegne z ravne strehe navzgor, HI v sestavi kot je na ravni strehi HI se potegne do višine vsaj 50 cm nad hor HI, kjer se pokrijejo s pločevino</t>
  </si>
  <si>
    <t>dobava in polaganje  toplotno izolacijskih plošč  iz mehansko in vodo odpornih trdih plošč iz ekstrudiranega polistirena  v  debelini 10  cm ( kot npr. Fibran XPS Etics GF, URSA XPS, Stirodur CS ali podobno - po predlogu strokovnjaka),  izolacijske plošče karakteristik za toplotne prehodnosti  0,037 W/ mK, SIST EN 13164, razred gorljivosti oziroma  požarna klasifikacija: E,  B, pož. odpornost Bs1,d0, da se zadosti pogojem požarne varnosti,  tlačna trdnost 300 kPa, plošče z min. z reliefno (hrapavo) površino za boljši oprijem z ometi, plošče se z lepilom za polistirene lepijo na HI</t>
  </si>
  <si>
    <t xml:space="preserve">na izol. plošče izvesti osnovni armirni sloj (0,6 cm) s polimerno cementno malto za polistirene in vtisniti armaturno mrežico  </t>
  </si>
  <si>
    <t>zaključni vidni sloj vodotesnega  Kulirplasta (Mosaikputz) v strukturi in barvi po izboru  (npr. v izgledu terazza), to je kamena moka z vezivi  (opcija zaglajen vodoodbojen napr  silikonski pastozni tankoslojni omet).  Po dogovoru na mestu !</t>
  </si>
  <si>
    <t>Obračun po m2 oblog na ograjne ali fasadne stene.</t>
  </si>
  <si>
    <t>Prireditev (nadvišanje) obstoječega odtočnika z ravne strehe, zaradi odebeljenega izolacijskega sloja. Odtočna glava se demontira, vodotesno se podaljša s cevjo in ponovno zmontira na višjem nivoju. Vodotesna izvedba, zgoraj zaščitna pohodna mrežica.</t>
  </si>
  <si>
    <t>V kolikor je obstoječ odtočnik dotrajan, se dobavi in zmontira novega !</t>
  </si>
  <si>
    <t xml:space="preserve">SKUPAJ  A + B + C  kom   </t>
  </si>
  <si>
    <t>Razna manjša dela in razna  nepredvidena dela v zvezi z iziolaterskimi deli na podstrešju  in    pomoč  in uskladitev z  instalaterji, naprava izrezov in prebojev, tesnenje ob prehodu instalacij, tesnenje stikov z obst. stenami, dela okrog vgradnje instalacijske podstrešne  opreme, razvodov  in drugo. Ocena po urah!</t>
  </si>
  <si>
    <t>trakt "A"   ur</t>
  </si>
  <si>
    <t>trakt "B"   ur</t>
  </si>
  <si>
    <t>trakt "C"   ur</t>
  </si>
  <si>
    <t xml:space="preserve">SKUPAJ  A + B + C  ur    </t>
  </si>
  <si>
    <t xml:space="preserve">Nakladanje in prevoz do cca 10-15 km, vsega odpadnega in odvečnega materiala, vse emalaže in viškov nevgrajenega materiala v zvezi z izolaterskimi deli  iz deponije na gradbišču  v stalno  deponijo, kompletno s kipanjem in razstiranjem na mestu deponije.  Deponijo odvoza izbere izvajalec, ki tudi nosi stroške plačila taks in komunalnih prispevkov. </t>
  </si>
  <si>
    <t>trakt "A"   m3</t>
  </si>
  <si>
    <t>trakt "B"   m3</t>
  </si>
  <si>
    <t>trakt "C"   m3</t>
  </si>
  <si>
    <t xml:space="preserve">SKUPAJ  A + B + C   m3   </t>
  </si>
  <si>
    <t>IZOLATERSKA  DELA  ZA VSE 3 TRAKTE  PODSTREŠJA SKUPAJ    :</t>
  </si>
  <si>
    <t xml:space="preserve">(Eur) </t>
  </si>
  <si>
    <t xml:space="preserve">vse skupaj </t>
  </si>
  <si>
    <t>VSE  SKUPAJ Eur</t>
  </si>
  <si>
    <t>3.b - III./ II.  ETAPA - IZOLIRANJE  FASAD DEPAN.</t>
  </si>
  <si>
    <t>IZOLACIJA  FASAD IN ZAKLJUČNI OMETI</t>
  </si>
  <si>
    <t>ENERGETSKO - SANACIJSKA    DELA</t>
  </si>
  <si>
    <t>3.b</t>
  </si>
  <si>
    <t>ENERGETSKA SANACIJA  FASAD OBJEKTA</t>
  </si>
  <si>
    <t>ZA ENERGETSKO SANACIJO FASAD DEPAN.</t>
  </si>
  <si>
    <t>3b/A.)</t>
  </si>
  <si>
    <t>3b/B.)</t>
  </si>
  <si>
    <t>(IZVEDBA IZOLACIJSKE FASADE DEPAND.)</t>
  </si>
  <si>
    <t>SKUPAJ  3b/A.) + 3b/B.) SKUPAJ  (Eur):</t>
  </si>
  <si>
    <t>Predmetna dokumentacija obravnava obstoječ starejši objekt z depandansami  v sklopu kompleksa  "DSO-Bokalci" v Ljubljani, zgrajen okrog  leta 1985. Izdelan  je popis za gradbeno - obrtniška (fasaderska)  dela za energetsko  sanacijo  večetažnega objekta z depandansami (obj. "B")  DSO-Bokalci, ki je sestavljen iz štirih  traktov (4 faze.) OPOMBA : fasado  veznega hodnika med glavnim objektom in depandansami glej v posebnem popisu). Objekt  je le delno  podkleten (C in D trakt),  pritličje, 1. N. (trakt A in D) in 2. nadstropje (B,  C) in neizkoriščeno podstrešje. Fasade kjer  je fasadna opeka z vmesno izolacijo, te fasade so v dobrem stanju in je opcija da se se ohranijo - v popisu glej posebne postavke, kjer je izolacija upoštevana  (kjer so te stene proti sobam, se dodatna izolacija izvede s strani sob, prav ztako se dodatna izolacija izvede s strani sob proti stopniščem in proti jedilnicam, ker je to tudi dodatna zvočna izolacija !. Objekt je dobro vzdrževan.</t>
  </si>
  <si>
    <t>Predmetna dokumentacija obravnava predviden poseg za energetsko sanacijo, to je  izolacija  fasad s 15  cm izolacijskem slojem, za armirnim lepilnim slojem,  z izvedbo tankoslojnih barvnih ometov. Izolacijski sloj se izvede na predpripravljeno izravnano površino obstoječih polmontažnih ISO-SPAN ometanih   betonskih sten, izolacijski sloj se lepi in sidra preko obstoječega ometa na betonske  stene. Delno se fasadni sloj izvaja na nove siporeks stene (pri novih balkonih!)  Streha in  okna so že bila menjana (nekaj oken se zamenja pred izvedbo fasade - glej popis za prenovo notranjih prostorov !).</t>
  </si>
  <si>
    <t>Celotni zunanji ovoj je bil v preteklosti skladen s takrat veljavnimi standardi. Zunanji ovoj pa ne ustreza sedanjemu Pravilniku o toplotni zaščiti in učinkoviti rabi energije v stavbah, Ur. list RS št.: 52/2010, to pomeni, da stavba ni v izvedena v današnjem stanju stroke, ki je zapisan pravilniku o učinkoviti rabi energije v stavbah (PURES) in tehnično smernico za graditev TSG-N-004 Učinkovita raba energije.</t>
  </si>
  <si>
    <t>Rušitvena, zemeljska dela in  fasadni podstavek (cokel) so že zajeti v popisu za izvedbo temeljev. Vse ostalo glej v posameznih poglavjih in postavkah popisa, ter v tehničnem poročilu v sklopu projekta arhitekture !</t>
  </si>
  <si>
    <t>Dela se bodo izvajala na štirih traktih oziroma  v štirih fazah celotnega objekta, v popisu so količine ločene zaradi možnosti faznosti izvedbe del glede na finančna sredstva oziroma glede na faznost prenove notranjih prostorov!</t>
  </si>
  <si>
    <t>Fasada oz. energetska sanacija  veznega hodnika  je obdelana v posebnem popisu  !  Centralni  (osrednji) del je zajet v sklopu 1. faze (L1) !</t>
  </si>
  <si>
    <t xml:space="preserve">Fasada terasnih apartmajev je bila izvedena v zadnjem času in se ohrani, ker zadostuje zahtevam (zadostna debelina izolacije!) ! </t>
  </si>
  <si>
    <t>3b/A.) PRIPRAVLJALNA DELA</t>
  </si>
  <si>
    <t>Vsa potrebna pripravljalna  dela in transporti pred pričetkom del za energetsko sanacijo fasad večnadstropnega objekta, v štirih  različnih traktih (oziroma fazah). Centralni  (osrednji) del je zajet v sklopu 1. faze (L1) !</t>
  </si>
  <si>
    <t xml:space="preserve">Nakladanje, prevoz in namestitev vseh potrebnih začasnih objektov, elementov, odrov, dvigalnih naprav in orodij za izvajanje  del. Prevoz iz baze pa do gradbišča. </t>
  </si>
  <si>
    <t>Priprava in ureditev   z vsemi pomožnimi objekti in elementi  za potrebe gradbišča, s pripravo delovnega območja, s postavitvijo enostavne montažne polnostenske gradbiščne ograje (npr panelne ograje na betonskih podstavkih, oziroma po sistemu izbranega izvajalca),  z zagotovitvijo varnostnih in higiensko tehničnih pogojev (montažne WC kabine-najem), vseh predpisanih oznak za gradbišče (gradbiščna tabla, informacijska tabla, ureditev začasne deponije za sortiranje različnega materiala, ureditev platoja za skladiščenje materiala, z zaščitnimi celtnami za material, ki ne sme biti izpostavljen vremenskim neprilikam in drugo.</t>
  </si>
  <si>
    <t>Navesti strošek za posamezne faze energ. sanacije fasad oziroma skupaj, če se bo vse izvajalo naekrat !</t>
  </si>
  <si>
    <t xml:space="preserve">Odstranitev (potrganje) lesene fasadne obloge v zatrepih čelnih fasad, namesto lesene se izvede ometana barvana fasada (les je dotrajan).  Lesen opaž se potrga, odstrani se vmesna izolacija iz mineralne volne, odvijači se lesena podkonstrukcija, vse se transportira na deponijo na gradbišču, kjer se različen material sortira in sproti transportira v obrat za reciklažo. </t>
  </si>
  <si>
    <t xml:space="preserve">1. faza L1"  m2 </t>
  </si>
  <si>
    <t>2. faza L2"  m2</t>
  </si>
  <si>
    <t>3. faza D1"  m2</t>
  </si>
  <si>
    <t xml:space="preserve">4. faza D2"  m2 </t>
  </si>
  <si>
    <t xml:space="preserve">SKUPAJ  1.+2.+3.+4. faza m2 </t>
  </si>
  <si>
    <t xml:space="preserve"> PRIPRAVLJALNA DELA  SKUPAJ  (Eur):</t>
  </si>
  <si>
    <t xml:space="preserve">3b/B.) FASADERSKA  DELA </t>
  </si>
  <si>
    <t>(IZVEDBA IZOLACIJSKE FASADE)</t>
  </si>
  <si>
    <t xml:space="preserve">Nova izolacijska obloga se pri  objektu v kleti in pritličju izvede na obstoječe ometane  betonske stene preko obstoječega fasadnega ometa, nove fasadne plošče vijačiti preko ometa na obstoječe stene, zato uporabiti daljše sistemske pritrdilne žeblje, prav tako se del fasade izvaja na obst. fasadno opeko!  </t>
  </si>
  <si>
    <t>Na vzdolžnih fasadah ob novih podaljšanih balkonih se izolacijski sloji izvajajo na novo pozidane siporeks stene.</t>
  </si>
  <si>
    <t xml:space="preserve">Finalni ometi v barvi in strukturi po izboru, glede na predstavljene vzorce (min. 5 vzorcev). Predvidoma bo fasada v dveh barvnih tonih in sicer cokli v temnejših odtenkih (napr.  v izgledu teraca (sivo)), zgoraj v svetlih barvah - po izboru, posamezni trakti so lahko v različnih barvah - po željah investitorja. </t>
  </si>
  <si>
    <t>Dobava potrebnega  materiala s transportom iz baze z zlaganjem na deponiji na gradbišču, naprava (postavljanje s sidranjem), amortizacija in demontaža fasadnih cevnih sistemskih odrov iz stojk (punt) in pohodnih plošč, fasadni odri  višine    cca  6,0 do 10 m, širine 1,00 do 1,2 m1, vertikale na razdaljah do 1,80 m, amortizacija odra cca 40 dni, vse izvršeno z upoštevanjem vseh varnostnih predpisov in oznak. Izvedba kompletno z vsemi deli, čiščenjem in zlaganjem sestavnih elementov  po končanih delih, s transportom nazaj v bazo, na uporabljenih površinah se vzpostavi  prvotno stanje. Po celem obodu odra napeti zaščitno folijo, kar zajeti v ceni.</t>
  </si>
  <si>
    <t>Skupaj z odrom se dobavi, pritrdi in po končanih delih  odstrani  zaščitna folija (juta ali filc folije),  ob zunanji strani fasadnega odra, kot zaščita pred  soncem, padavinami  in  proti padanju predmetov ob odru.</t>
  </si>
  <si>
    <t>V sklopu fasadnega odra se nad vhodom izvede zaščitni lovilni oder iz desk in folije,  ki preprečuje padanje materiala in je kot zaščita  oseb v prehodu.</t>
  </si>
  <si>
    <t>Fasadni odri za izvedbo izolacijske fasade na večstanovanjskem  objektu (DSO).</t>
  </si>
  <si>
    <t>B 1. f</t>
  </si>
  <si>
    <t>15,0*8,0*2=</t>
  </si>
  <si>
    <t>fas op</t>
  </si>
  <si>
    <t>15,0*9,0+2,0*9,0=</t>
  </si>
  <si>
    <t>A 2 f</t>
  </si>
  <si>
    <t>15,0*6,0*2+5,0*8,0*2+6,0*8,0=</t>
  </si>
  <si>
    <t>3,0*6,0*2+2,0*6,0*2+4,0*7,0*2=</t>
  </si>
  <si>
    <t>D</t>
  </si>
  <si>
    <t>19,0*7,5*2+5,0*8,0*2=</t>
  </si>
  <si>
    <t>3,0*9,0*2+2,0*8,50*4+17,0*10=</t>
  </si>
  <si>
    <t>Začasna zaščita vhodnih  vrat in vseh  oken ter balkonskih vrat na fasadni strani,  zaščita pred poškodovanjem  in zamazanjem med prenovo fasade s prileplenjem zaščitne folije. Po zaključenih fasaderskih delih se folija odstrani in zloži, okna, vrata  in police se očisti</t>
  </si>
  <si>
    <t>1. f</t>
  </si>
  <si>
    <t>3,20*1,7*4+2,0*2,3*20=</t>
  </si>
  <si>
    <t>2. f</t>
  </si>
  <si>
    <t>3,20*1,7*4+2,0*2,3*12+1,2*1,7*3+2,0*1,7+1,25*2,55*2+0,85*2,55*2+1,0*2,55+3,20*1,4*2=</t>
  </si>
  <si>
    <t>3,20*1,0*11+2,0*2,30*10*2+1,25*1,0*2+1,0*2,55*5+1,20*1,70*2+4,0=</t>
  </si>
  <si>
    <t>Začasna prestavitev strelovodov s fasadnih sten. Strelovodi iz pločevinastih trakov se začasno prestavijo, odstranijo se distančna pritrdila, dobavijo in na fasadne stene se fiksirajo nova daljša distančna pritrdila, ki bodo segala preko nove fasadne izolacije (15 cm) navzven, po izgotovljeni fasadi se ponovno fiksirajo pločevinasti trakovi strelovoda (po istih trasah le pomaknjeno navzven. Obračun po m1.</t>
  </si>
  <si>
    <t xml:space="preserve">1. faza "L1"  m1 </t>
  </si>
  <si>
    <t>2. faza "L2"  m1</t>
  </si>
  <si>
    <t>3. faza "D1"  m1</t>
  </si>
  <si>
    <t xml:space="preserve">4. faza "D2"  m1 </t>
  </si>
  <si>
    <t xml:space="preserve">OBLOGA FAS. STEBROV  V KT in PT </t>
  </si>
  <si>
    <t>Dobava vsega potrebnega materiala in izdelava fasadnih oblog na nove AB podporne samostojne stebre pod balkoni. Stebri ob obstoječih fasadnih stenah, izoliranje zaradi preprečevanja toplotnih mostov (opomba : zunanji stebri ostanejo v vidnem betonu ! .</t>
  </si>
  <si>
    <r>
      <t xml:space="preserve">Oblaganje novih betonskih  stebrov pod balkoni  (v sklopu fasadnih sten) </t>
    </r>
    <r>
      <rPr>
        <sz val="10"/>
        <color indexed="8"/>
        <rFont val="Arial CE"/>
        <charset val="238"/>
      </rPr>
      <t>po izbranem sistemu</t>
    </r>
    <r>
      <rPr>
        <b/>
        <sz val="10"/>
        <color indexed="8"/>
        <rFont val="Arial CE"/>
        <charset val="238"/>
      </rPr>
      <t xml:space="preserve"> </t>
    </r>
    <r>
      <rPr>
        <sz val="10"/>
        <color indexed="8"/>
        <rFont val="Arial CE"/>
        <charset val="238"/>
      </rPr>
      <t>(kot napr.fasadnimi namenskimi uležanimi   ploščami  XS - F - 5,  d= 5 cm, iz posebnega  polistirena po sistemu Baumit fasadni sistem XS ali Weber therm Plus Ultra 0,20. Baumit, ali podobno)</t>
    </r>
    <r>
      <rPr>
        <sz val="10"/>
        <color indexed="8"/>
        <rFont val="Arial CE"/>
        <family val="2"/>
        <charset val="238"/>
      </rPr>
      <t xml:space="preserve">  plošče  s hrapavo površino zaradi boljšega sprijema z ometom). Po izbranem sistemu - predlog izvajalca ! V področju oken se s s tebri vred izolirajo tudi špalete !</t>
    </r>
  </si>
  <si>
    <t>Izvedba fasadne izolacijske obloge na predhodno očiščene betonske stebre, fasadne plošče  pritrjevati z leplenjem s cementno akrilnim namenskim lepilom za polistirene (napr. Stirofix), dodatno  pritrjeno z vijačenjem.</t>
  </si>
  <si>
    <t xml:space="preserve"> Na  izolacijske  plošče izvesti izravnalni tanki lepilni sloj (2 zaporedna sloja) v katerega vtisniti  armirno alkalijsko odporno mrežico iz steklenih vlaken in preko izvesti impregnacijski vodoodbojni  prednamaz, vse po izbranih smernicah za izvedbo fasadnih sistemov. V ceni upoštevati vse transporte in pomožna dela, ter vgraditev nosilnih in vogalnih profilov. </t>
  </si>
  <si>
    <t>Obračun po m2  izolacijskih fasadnih slojev za nove AB stebre !</t>
  </si>
  <si>
    <t>OPOMBA : stebri v sklopu pozidanih sten se izolirajo skupno z njimi  - glej posebno postavko, zasuti stebri (pod terenom), se izolirajo skupno s stenami - glej hidroizolacije z zaščito pod terenom !</t>
  </si>
  <si>
    <t>L1,L2,D1</t>
  </si>
  <si>
    <t>0,75*1,65+0,5*0,85+0,5*2,5*4=</t>
  </si>
  <si>
    <t>0,75*1,05*2*2+0,5*1,6*2*2+0,5*2,5*5*2=</t>
  </si>
  <si>
    <t>IZVEDBA FASADNIH IZOLACIJSKIH SLOJEV IN OMETOV NA OBST. OMETANE STENE NAD COKLOM (preko obst. ometa)</t>
  </si>
  <si>
    <t>(pri betonskih stenah v kleti in pritličju - nad nivojem terena oziroma nad coklom - ta je zajet pri popisu za temelje !)</t>
  </si>
  <si>
    <t>F2 in TN2 - Dobava vsega potrebnega materiala z vsemi transporti in z zlaganjem z zaščito in naprava kontaktne fasadne obloge na kletnih in pritličnih  fasadah objekta (nad coklom), oblaganje čelnih ometanih sten in oblaganje obst. balkonskih zun. plošč s spodnje strani (proti zgoraj ogrevanim prostorom),  nova izolacija se pritrjuje  preko obstoječega  ometa  na fasadne betonske  stene in parapete.  Oblaganje  fasadnih sten  s fasadnimi namenskimi uležanimi   ploščami  EPS - F - 15 d= 15 cm.</t>
  </si>
  <si>
    <t xml:space="preserve"> Oblaganje fasadnih sten in balkonskih plošč  s fasadnimi namenskimi   ploščami d= 15 cm, iz ekspandiranega žlebičenega polistirena (npr. po sistemu DEMIT PLUS ali Rofix -ekspandirane fasadne plošče,  Rofix Stiropor EPS-F 15 za prenovo obst. fasad, izol. plošče fiksirati z leplenjem s cementno akrilnim namenskim lepilom in z dodatnim sidranjem  z namenskimi fasadnimi dolgimi  žeblji, ki se preko obst. ometa fiksirajo na betonske stene.   Po predlogu ponudnika.</t>
  </si>
  <si>
    <t xml:space="preserve">Pred polaganjem izolacije se izvede  čiščenje celotne površine s  pranjem z vodnim curkom pod pritiskom (npr visokotlačni čistilnik), vključno s špaletami, da se odstrani vse nesprijete delce. Posamezne poškodbe na ometih poflikati s stensko izravnalno maso, po osušitvi celotno površino   premazati z namensko fasadno emulzijo (npr akrilna emulzija ali prymer za boljšo sprijemljivost). </t>
  </si>
  <si>
    <t xml:space="preserve">Fasadne plošče pritrjevati z leplenjem s cementno akrilnim namenskim lepilom za polistirene (napr. Stirofix) in z dodatnim sidranjem  z namenskimi fasadnimi dolgimi  žeblji (min 5 kom / ploščo), ki se fiksirajo na betonske  stene in strope (kot napr PVC uvrtana sistemska pritrdila).  </t>
  </si>
  <si>
    <t xml:space="preserve"> Na  izolacijske  plošče izvesti izravnalni tanki lepilni sloj (2 zaporedna sloja) vmes vtisniti  armirno alkalijsko odporno mrežico iz steklenih vlaken in preko izvesti impregnacijski vodoodbojni  prednamaz, vse po izbranih smernicah za izvedbo fasadnih sistemov. V ceni upoštevati vse transporte in pomožna dela, ter vgraditev nosilnih in vogalnih profilov (spodnji nosilni profili nad coklom, vogalni profili, ojačilni profili ob odprtinah in drugo! . </t>
  </si>
  <si>
    <t>Fasada požarne odzivnosti D-s2,d1, karakteristike toplotne izolacije; fasada EPS lambda 0,039 W/mK,U=0,19 W/m2K</t>
  </si>
  <si>
    <t>Obračun po m2  izolacijskih fasadnih slojev oziroma površin, vsa okna in vhodna vrata so odbita od kvadrature fasade.</t>
  </si>
  <si>
    <t>OPOMBA: zaključni sloj iz pastoznega finega ometa je zajeta v posebni postavki  !</t>
  </si>
  <si>
    <t>F2 - priprava in izravnava  površin ometanih  sten v kleti oziroma  pritličju in 1. N objekta, ter obloga fasad na čelnih straneh (kjer ni fasadne opeke - ta fasada je zajeta posebej),  izvedba izolacijskega sloja z EPS  - F  d= 15 cm  in armirnega lepilnega sloja nad coklom, vključno z nosilnimi profili</t>
  </si>
  <si>
    <t>L1,D1 pt</t>
  </si>
  <si>
    <t>3,50*0,60*4+0,5*1,65*2=</t>
  </si>
  <si>
    <t>L2. pt, 1.n, vzd</t>
  </si>
  <si>
    <t>3,50*0,60*4+0,5*1,65*2+5,0*2,50*2*2-1,0*2,55*3*2-1,0*1,20*2*2=</t>
  </si>
  <si>
    <t>čelno</t>
  </si>
  <si>
    <t>2,0*7,5+4,0*2=</t>
  </si>
  <si>
    <t>D2 kt</t>
  </si>
  <si>
    <t>3,20*1,60*5*2+0,50*2,5*2*2+(5,0+2,05)*2,5*2=</t>
  </si>
  <si>
    <t>D2 pt, 1n</t>
  </si>
  <si>
    <t>5,0*2,50*2*2-1,0*2,55*3*2-1,0*1,20*2*2=</t>
  </si>
  <si>
    <t>4,0*3,0+3,0*3,0+2,20*10+3,0*2,0=</t>
  </si>
  <si>
    <t>TN2 - priprava površin, izvedba izolacijskega sloja na ometane konzolne balkonske plošče s spodnje strani (nad atriji proti zgoraj ogrevanim prostorom), izvedba izolacijskega sloja z EPS  - F  d= 15 cm  in armirnega lepilnega predsloja</t>
  </si>
  <si>
    <t xml:space="preserve">Izvedba fasadne izolacijske obloge  preko obst. očiščenega in z emulzijo impregniranega stropnega ometa , fasadne plošče pritrjevati z leplenjem s cementno akrilnim namenskim lepilom za polistirene (napr. Stirofix) in z dodatnim sidranjem  z namenskimi fasadnimi dolgimi  žeblji (min 5 kom / ploščo), ki se preko obst. ometa fiksirajo na AB balkonske plošče  </t>
  </si>
  <si>
    <t>3,7*1,6*4=</t>
  </si>
  <si>
    <t>19,0*1,6*2=</t>
  </si>
  <si>
    <t>IZVEDBA FASADNIH IZOLACIJSKIH SLOJEV na NOVO POZIDANE   STENE (Siporex)</t>
  </si>
  <si>
    <t>F4 - Dobava vsega potrebnega materiala z vsemi transporti in z zlaganjem z zaščito in naprava kontaktne fasadne obloge na  fasadah objekta (ena stran PT.,  v 1. in 2. N  obojestransko) in oblaganje siporeks novo pozidanih sten  (proti ogrevanim prostorom).  Oblaganje  fasadnih sten  s fasadnimi namenskimi uležanimi   ploščami  EPS - F - 15 d= 15 cm.</t>
  </si>
  <si>
    <t xml:space="preserve"> Oblaganje novih fasadnih sten s fasadnimi namenskimi   ploščami d= 15 cm, iz ekspandiranega žlebičenega polistirena (npr. po sistemu DEMIT PLUS ali Rofix -ekspandirane fasadne plošče,  Rofix Stiropor EPS-F 15, JUB Eurotherm F15,  izol. plošče fiksirati z leplenjem s cementno akrilnim namenskim lepilom in z dodatnim sidranjem  z namenskimi fasadnimi   žeblji za porobetonske stene.   Po predlogu ponudnika.</t>
  </si>
  <si>
    <t xml:space="preserve">Pred polaganjem izolacije se  celotno površino   premazati z namensko fasadno emulzijo, ki je primerna za porobetonske zidake  (npr akrilna emulzija ali prymer za boljšo sprijemljivost). </t>
  </si>
  <si>
    <t xml:space="preserve"> Na  izolacijske  plošče izvesti izravnalni tanki lepilni sloj (2 zaporedna sloja), vmes vtisniti  armirno alkalijsko odporno mrežico iz steklenih vlaken in preko izvesti impregnacijski vodoodbojni  prednamaz, vse po izbranih smernicah za izvedbo fasadnih sistemov. V ceni upoštevati vse transporte in pomožna dela, ter vgraditev nosilnih in vogalnih profilov. . </t>
  </si>
  <si>
    <t>OPOMBA: zaključni sloj iz pastoznega finega ometa je zajeta v posebni postavki  !  Preklade nad okni glej v naslednji postavki !</t>
  </si>
  <si>
    <t>L1, D1 pt</t>
  </si>
  <si>
    <t>(2,50+0,95+1,70*3+1,50)*2,5=</t>
  </si>
  <si>
    <t>1. N</t>
  </si>
  <si>
    <t>(1,75+0,95+1,70*3+1,50)*2,35*2=</t>
  </si>
  <si>
    <t>2. N</t>
  </si>
  <si>
    <t>(1,75*2+0,95*2+1,70*3)*2,35*2=</t>
  </si>
  <si>
    <t>L2, pt</t>
  </si>
  <si>
    <t>(1,75*2+0,95*2+1,70*3)*2,5=</t>
  </si>
  <si>
    <t>D2 pt</t>
  </si>
  <si>
    <t>(2,0*2+1,30+0,95+1,70*4)*2,5*2=</t>
  </si>
  <si>
    <t>(1,75+1,30+1,70*4+0,95+1,75)*2,35*2=</t>
  </si>
  <si>
    <t>IZVEDBA FASADNIH IZOLACIJSKIH POŽARNO ODPORNIH  SLOJEV NA PREKLADE NAD OKNI</t>
  </si>
  <si>
    <t xml:space="preserve">Dobava vsega potrebnega materiala z vsemi transporti in z zlaganjem z zaščito in naprava kontaktne fasadne obloge na  nove armirano betonske preklade nad okni (ob novih balkonih in novih nadstreških na vzdolžnih fasadah).  Oblaganje  betonskih preklad nad okni v višini 30-45 cm s požarno odpornimi fasadnimi ploščami iz kamene volne d= 15 cm, izolacija se izvede od okenskih odprtin še na stran z obeh strani cca 30 cm. </t>
  </si>
  <si>
    <t>Nad okni (razen pri kletnih oknih ne, ker je zgoraj betonska plošča) se v pasovih  vgradijo negorljive fasadne izolacijske plošče iz kamene volne d= 15 cm (napr Knaufinsulation FP (PL), Tervol FP-D, Rockwall F ali podobno - po izbranem sistemu), izol. protipožarne plošče v pasu višini 30-45 cm nad okni in še 30 cm vstran od okenskih odprtin, kot protipožarna zaščita po TSG (razred gorljivosti A)</t>
  </si>
  <si>
    <t xml:space="preserve">Pred polaganjem izolacije se površine   premažejo z namensko fasadno emulzijo za beton(npr akrilna emulzija ali prymer za boljšo sprijemljivost). </t>
  </si>
  <si>
    <t xml:space="preserve">Fasadne plošče pritrjevati z leplenjem s cementno akrilnim namenskim lepilom za kameno volno in z dodatnim sidranjem  z namenskimi fasadnimi dolgimi  žeblji (min 3-5 kom / ploščo), ki se  fiksirajo na beton (kot napr PVC uvrtana sistemska pritrdila).  </t>
  </si>
  <si>
    <t xml:space="preserve"> Na  izolacijske  plošče izvesti izravnalni tanki lepilni sloj (2 sloja) v katerega vmes vtisniti  armirno alkalijsko odporno mrežico iz steklenih vlaken in preko izvesti impregnacijski vodoodbojni  prednamaz, vse po izbranem sistemu fasade (kot npr. Termo tervol, Knaufinsulationm Rockwall  ali podobno).V ceni upoštevati vse transporte in pomožna dela, ter vgraditev nosilnih in vogalnih profilov ( nosilni  in ojačilni profili nad okni in drugo! . </t>
  </si>
  <si>
    <t>Fasada požarne odzivnosti po TSG (razred gorljivosti A) , karakteristike toplotne izolacije iz KV lambda 0,036 W/mK,U=0,19 W/m2K</t>
  </si>
  <si>
    <t>Obračun po m2  izolacijskih fasadnih požarno odpornih slojev na prekladah nad okni.</t>
  </si>
  <si>
    <t>Pod izolaciijske sloje se vgradijo škatle  (omarice) za  žaluzije</t>
  </si>
  <si>
    <t xml:space="preserve">L1, D1 </t>
  </si>
  <si>
    <t>2,60*0,45*4*4+2,60*0,25*4*2=</t>
  </si>
  <si>
    <t xml:space="preserve">L2, </t>
  </si>
  <si>
    <t>2,60*0,45*4*2+2,60*0,25*4*2+1,60*0,30*2+4,0*0,30*2=</t>
  </si>
  <si>
    <t>2,60*0,45*5*4+2,60*0,25*5*2+1,60*0,30*2+4,0*0,30*2=</t>
  </si>
  <si>
    <t>IZVEDBA DODATNE IZOLACIJE NA AB VENCIH</t>
  </si>
  <si>
    <t>(osrednji del  in konz. nadstrešek nad vhodom s spodnje strani)</t>
  </si>
  <si>
    <t>Dobava materiala in  naprava  dodatne izolacijske obloge na polkrožne AB vence na nivoju 1. in 2. nadstropja (rob jedilnice) in na konzolni venec (zob) nad vhodom, izoliranje s podnje in bočne strani, vse   kot dodatni ojačan in izolacijski sloj za preprečevanje toplotnih mostov (izoliranje in pločevinaste strešice vencev glej v naslednji postavki). Ven umaknjene vence se s spodnje in bočne strani  dodatno obložijo s trdimi mehansko in vodo odpornimi visoko izolacijskimi stisnjenimi ploščami iz XS  polistirena debeline 8 cm  (lambda 0,020 W/m2K).  Pritrditev izol.  plošč z leplenjem s cementno akrilnim namenskim lepilom (npr Stirofix) in dodatno z namenskimi žeblji v betonske vence. Na  izol. plošče izvesti izravnalni tanki lepilni sloj v katerega vtisniti  armaturno mrežico in preko izvesti impregnacijski vodoodbojni  prednamaz, vse po izbranem sistemu fasade (npr Demit, Rofix, Baumit ali podobno), vogali dodatno ojačani z armirno mrežico. V ceni upoštevati vse transporte in pomožna dela, ter vgraditev vogalnih odkapnih profilov (spodaj na robnem stiku stropa in venca)</t>
  </si>
  <si>
    <t xml:space="preserve"> Stene se obložijo z 8 cm bolj izolativno oblogo iz fasadnih plošč z izboljšano toplotno izolacijsko karakteristiko, kot napr. XS  (8 cm že ustreza za pridobitev subvencije).  Po predlogu ponudnika.</t>
  </si>
  <si>
    <t>Zaključne omete glej v posebni postavki !</t>
  </si>
  <si>
    <t>dodatno izoliranje ravnih AB konzolnih vencev (zobov ) nad vhodom, izoliranje s spodnje in bočne strani, (strešico glej posebej)</t>
  </si>
  <si>
    <t>L2,D2</t>
  </si>
  <si>
    <t>5,0*0,9=</t>
  </si>
  <si>
    <t>dodatno izoliranje ločnih AB konzolnih vencev  na robu jedilnice v 1. N in terase v 2. N, izoliranje s spodnje in bočne strani,  (strešico glej posebej), izolacijske plošče se priretuje pod določenim radijem, na čelu - boku, uporabiti plošče, ki jih je možno kriviti v loku</t>
  </si>
  <si>
    <t>L1</t>
  </si>
  <si>
    <t>11,0*1,10*2=</t>
  </si>
  <si>
    <t>Dobava potrebnega materiala in naprava zaključnih dekorativnih mineralnih tanko slojnih vodoodbojnih  (napr silikatnih)  fasadnih pastoznih  barvnih ometov na obložene-izolirane in rabicirane  fasadne stene vključno s špaletami  in na izolirane balkone s spodnje strani. Izvedba  kompletno z vsemi transporti, napravo namenskih ometnih mešanic, in pomožnimi deli. Na pripravljeno izolirano in armirano površino napjrej izvesti  osnovni lepilni sloj  ometa, preko pa fini zaglajeni  fini tankoslojni  omet  v strukturi, barvi  in zrnavosti  ometa po dogovoru z arhitektom 1,5 mm, barva ometa v masi, barva v svetlem tonu po izboru glede na predstavljene vzorce ali po vzoru glede na obstoječo barvo fasade. Izdelava ometa po izbranem sistemu,Baumit, Rofix Silikat, Baumit StellaporTop ali podobno.   Ob stikih ometov z okenskimi profili, s podometnimi omaricami za žaluzije  ali vodili žaluzij se vgradijo tesnilni dilatacijski tesnilni profili, vsi stiki kitani, kar zajeti v ceni.</t>
  </si>
  <si>
    <t>Obračun po m2 fasadnih ometanih površin vključno s špaletami.</t>
  </si>
  <si>
    <t>Finalni ometi v barvi in strukturi po izboru, glede na predstavljene vzorce (min. 5 vzorcev, barva različna po traktih objekta).  Po dogovoru in glede na predstavljene vzorce !</t>
  </si>
  <si>
    <t xml:space="preserve">naprava zaključnih dekorativnih mineralnih tanko slojnih vodoodbojnih  (napr silikatnih)  fasadnih pastoznih  barvnih ometov na obložene-izolirane in rabicirane  fasadne stene vključno s špaletami , v strukturi, barvi  in zrnavosti  ometa po dogovoru z arhitektom 1,5 mm, barva ometa v masi.  Opcija : vsaka faza objekta v svoji barvi (4 različni toni fasad - po željah investitorja ! </t>
  </si>
  <si>
    <t>7,0+12+120+24=</t>
  </si>
  <si>
    <t>2,35*0,16*2*20+(3,16+1,65*2)*0,16*4=</t>
  </si>
  <si>
    <t>dod osr</t>
  </si>
  <si>
    <t>25 m2  L1 osrednji del venci</t>
  </si>
  <si>
    <t>L2.</t>
  </si>
  <si>
    <t>7,0+64+76,0+18,0+5,0=</t>
  </si>
  <si>
    <t>2,35*0,16*2*12+(3,16+1,65*2)*0,16*4+2,55*0,16*9+1,70*0,16*4=</t>
  </si>
  <si>
    <t>D2.</t>
  </si>
  <si>
    <t>19+172+126+36+5,0=</t>
  </si>
  <si>
    <t>2,35*0,16*2*20+(3,20+1,0*2)*0,16*10+2,55*0,16*12+1,70*0,16*4*2=</t>
  </si>
  <si>
    <t>TN2 - izvedba  zaključnih mineralnih tanko slojnih vodoodbojnih  (napr silikatnih)  fasadnih pastoznih  barvnih ometov na obložene-izolirane in rabicirane  fasadne  konzolne balkonske plošče s spodnjih in bočnih strani , predvidoma v mat beli barvi (nad atriji proti zgoraj ogrevanim prostorom)</t>
  </si>
  <si>
    <t>3,7*1,6*4+3,7*0,2*4=</t>
  </si>
  <si>
    <t>19,0*1,6*2+19,0*0,2*2=</t>
  </si>
  <si>
    <t>IZVEDBA DODATNE IZOLACIJE NA AB LOČNIH VENCIH - STREŠICE S PLOČEVINASTO KRITINO</t>
  </si>
  <si>
    <t>(osrednji del  in konz. nadstrešek nad vhodom, pločevinasta kritina se začasno odstrani in po izvedbi izolacijskega sloja ponovno zmontira - po dogovoru na mestu !)</t>
  </si>
  <si>
    <t>Preložitev obstoječih strešic (pločevinasta kritina  s podkonstrukcijo) in  dobava vsega potrebnega materiala z vsemi transporti in z zlaganjem z zaščito in naprava dodatne izolacijske  obloge na  strešice polkrožnih vencev (jedilnica - osrednj del) in konzolnih vencev (zobov - nadstreškov) nad vhodi.  Previdna odstranitev pločevinastih strešic (brez poškodovanja), odstranitev podkonstrukcije, vse se zloži in začasno uskladišči na primernem mestu, zaradi kasnejše ponovne vgraditve.   Izvede se čiščenje površin, sledi oblaganje  betonskih vencev  s  fasadnimi ploščami, ponovno se izvede podkonstrukcija in pokrivanje vencev s pločevinasto kritino. Izvedba v naslednji sestavi in zaporedju :</t>
  </si>
  <si>
    <t xml:space="preserve"> previdna odstranitev pločevinastih strešic (brez poškodovanja), odstranitev podkonstrukcije, vse se zloži in začasno uskladišči na primernem mestu, zaradi kasnejše ponovne vgraditve</t>
  </si>
  <si>
    <t xml:space="preserve">čiščenje površin, premaz s prajmerjem in oblaganje  betonskih poševnih vencev s trdimi mehansko in vodo odpornimi visoko izolacijskimi stisnjenimi ploščami iz XS  polistirena debeline 8 cm  (lambda 0,020 W/m2K).  Pritrditev izol.  plošč z leplenjem s cementno akrilnim namenskim lepilom (npr Stirofix) in dodatno z namenskimi žeblji v betonske vence. </t>
  </si>
  <si>
    <t>lesena naklonska podkonstrukcija iz impregniranih letev, ki se preko izolacijskega sloja z dolgimi vijaki in vložki fiksirajo na beton (opcija : uporabiti prej odstranjene še dobre  letve), vmes zračni sloj</t>
  </si>
  <si>
    <t>podlaga iz lesenih lepljenih vlagoodpornih  OSB plošč d=15 mm, vijačene v lesene letve</t>
  </si>
  <si>
    <t>ponovna montaža s pritrjevanjem prej odstranjene strešne kritine iz prašno  barvane  pločevine (ponovna vzpostavitev v prvotno stanje), stiki s fasado s tesnilom in dodatno kitani (v kolikor je potrebno se pločevina na novo pobarva - zdaj je rdeča, nova barva usklajena s fasadnimi barvami - po željah investitorja !</t>
  </si>
  <si>
    <t>Kompletna  izvedba za dolgotrajno obdobje brez puščanja, vsa potrebna tesnila in ves pritrdilni material mora biti I. kategorije. Vse izdelati točno po navodilih proizvajalca kritine, z upoštevanjem vsega pomožnega materiala, vseh transportov in pomožnih del. Vertikalni transport cca 6 - 8 m, nakloni strešin sledi obstoječim vencem. Obračun po m2  kompletne izvedbe, obračun v naklonih strehe,</t>
  </si>
  <si>
    <t>NOTRANJE OBLOGE V SOBAH NA KRAJNIH STENAH  in v OSREDNJEM DELU PROTI STOPNIŠČU in JEDILNICI, ter BALKONOM</t>
  </si>
  <si>
    <t>Dobava vsega potrebnega materiala z nakladanjem na mestu nakupa,  s potrebnimi prevozi, z zlaganjem in vertikalnim transportom (cca 4-6 m)  do mesta vgraditve   in izdelava stenskih   termoizolacijskih slojev, ki se jih izvede znotraj v sobah v 1. in  2.  nadstropju samo na stene sob proti zunanjosti (krajne sobe) in proti stopnišču in jedilnici v osrednjem delu, zaradi dodatne toplotne in zvočne izolacije.</t>
  </si>
  <si>
    <t>Dobava in pritrjevanje na stene ali strope  toplotno izolacijskih fasadnih  plošč iz ektrudiranega  polistirena d= 15 cm (kot npr. Fibran xps Etics (GF - I) po sistemu Fibran - Fasade,  URSA XPS - , Stirodur F  ali po izbranem sistemu fasade-predlaga ponudnik   ali podobno - po predlogu strokovnjaka), izolacijske plošče s hrapavo površino zaradi boljšega oprijema z ometom, karakteristike za toplotne prehodnosti  0,039 W/ mK, SIST EN 12667, razred gorljivosti A1,  požarna odpornost B,s1,d0, da se zadosti pogojem požarne varnosti.</t>
  </si>
  <si>
    <t xml:space="preserve"> Na  izolacijske  plošče izvesti izravnalni tanki lepilni sloj v katerega vtisniti  armirno alkalijsko odporno mrežico iz steklenih vlaken in preko izvesti impregnacijski   prednamaz in zaključni fini zaglajen notranji omet (napr . silikatputz)  vse po izbranem sistemu. Fini omet  v strukturi, barvi  in zrnavosti  ometa po dogovoru z arhitektom (1,5-2 mm, barva ometa v masi, barva v svetlem tonu po izboru glede na predstavljene vzorce - npr mat belo). Izdelava ometa po izbranem sistemu, priporočljivo je uporabiti industrijsko pripravljene komponente . V ceni upoštevati vse transporte in pomožna dela . </t>
  </si>
  <si>
    <t>Obračun po m2  izolacijskih obložnih notranjih  slojev oziroma površin (tanka notranja fasada).Obloga zaradi preprečevanja toplotnih mostov , oziroma  dodatna toplotna in zvočna izolacija</t>
  </si>
  <si>
    <t>OPCIJA : notranje obloge se izvede suhomontažno z mineralno volno, med podk. kot obloga pa barvane mavčne plošče - po dogovoru ! Za oblogo se speljejo instalacije !</t>
  </si>
  <si>
    <t>L1, osr,pt</t>
  </si>
  <si>
    <t>3,50*4*2,65=</t>
  </si>
  <si>
    <t>(3,0*2+5,35*2)*2,65=</t>
  </si>
  <si>
    <t>(3,0*2+3,2+5,35)*2,5=</t>
  </si>
  <si>
    <t>L2 pt</t>
  </si>
  <si>
    <t>3,0*4*2,65=</t>
  </si>
  <si>
    <t>(3,0*2+4,5+5,35)*2,65=</t>
  </si>
  <si>
    <t>D1,,pt</t>
  </si>
  <si>
    <t>(4,50*2+3,0+5,2)*2,65=</t>
  </si>
  <si>
    <t>(4,50*2+6,7*2)*2,65=</t>
  </si>
  <si>
    <t>(4,50*2+6,7*2)*2,5=</t>
  </si>
  <si>
    <t>D2,,pt</t>
  </si>
  <si>
    <t>(4,50*2+4,5+5,2)*2,65=</t>
  </si>
  <si>
    <t>(4,50*2+5,2+3,25)*2,65=</t>
  </si>
  <si>
    <t>IZVEDBA FASADNIH IZOLACIJSKIH SLOJEV IN OMETOV PREKO OBSTOJEČIH FASADNIH STEN OBLOŽENIH S FASADNO OPEKO</t>
  </si>
  <si>
    <t>OPOMBA :  izvedba dodatne obloge preko obstoječe fasadne opeke je zajeta posebej v tej postavki, ker je bilo predvideno da se fasadna opeka ohrani, ker je lepa in v dobrem stanju. Problem je le v AB vezeh med fasadno opeko, kjer se pojavlja toplotni most, zato se predlaga nova fasada na vseh površinah s fasadno opeko.  Prdhodno je preveriti, če je prezračevalni sloj  za fasadno opeko zaprt (da je izol. sloj na kontakt!), da ni prezračevanja !</t>
  </si>
  <si>
    <t>F3 - Dobava vsega potrebnega materiala z vsemi transporti in z zlaganjem z zaščito in naprava kontaktne fasadne obloge na  fasadah objekta, kjer je fasadna opeka,  tako da se   nova izolacija  pritrjuje  in lepi na fasadno opeko in na AB vezi med fasadno opeko.  Oblaganje  fasadnih sten  s fasadnimi namenskimi uležanimi   ploščami  EPS - F - 15 d= 15 cm.</t>
  </si>
  <si>
    <t xml:space="preserve"> Oblaganje fasadnih sten  s fasadnimi namenskimi   ploščami d= 15 cm, iz ekspandiranega žlebičenega polistirena (npr. po sistemu DEMIT PLUS ali Rofix -ekspandirane fasadne plošče,  Rofix Stiropor EPS-F 15 za prenovo obst. fasad, izol. plošče fiksirati z leplenjem s cementno akrilnim namenskim lepilom, s katerim se zapolni tudi rege med fasadno opeko in z dodatnim sidranjem  z namenskimi fasadnimi   žeblji, ki se  fiksirajo na opečne obložne  stene.   Po predlogu ponudnika.</t>
  </si>
  <si>
    <t xml:space="preserve">Pred polaganjem izolacije se izvede  čiščenje celotne površine s  pranjem z vodnim curkom pod pritiskom (npr visokotlačni čistilnik), da se odstrani vse nesprijete delce. Po osušitvi celotno površino   premazati z namensko fasadno emulzijo (npr akrilna emulzija ali prymer za boljšo sprijemljivost). </t>
  </si>
  <si>
    <t xml:space="preserve">Fasadne plošče pritrjevati z leplenjem s cementno akrilnim namenskim lepilom za polistirene (napr. Stirofix, z lepilom se zapolni tudi rege med fasadno opeko) in z dodatnim sidranjem  z namenskimi fasadnimi   žeblji (min 5 kom / ploščo), ki se fiksirajo na obložne stene (kot napr PVC uvrtana sistemska pritrdila).  </t>
  </si>
  <si>
    <t>Obračun po m2  izolacijskih fasadnih slojev oziroma površin, ki se izvedejo preko fasadne opeke. Fasada je na stikih z drugimi poravnana, na vogalih se vgradijo nevidni ojačilni profili (podometni)</t>
  </si>
  <si>
    <t>F3 - priprava in izravnava  površin opečnih ravnih   sten, izvedba izolacijskega sloja z EPS  - F  d= 15 cm z leplenjem in dodatnim mehanskim pritrjevanjem in armirnega lepilnega sloja, vključno z nosilnimi profili. Obračun po m2 za ravne fasadne stene</t>
  </si>
  <si>
    <t>L1, osr</t>
  </si>
  <si>
    <t>(2,5+6,0+2,5)*8,5=</t>
  </si>
  <si>
    <t>2,6*6,50*2+4,0*6,5*2+2,0*8,5*2=</t>
  </si>
  <si>
    <t xml:space="preserve">D1 </t>
  </si>
  <si>
    <t>(2,0+3,50)*8,5=</t>
  </si>
  <si>
    <t>2,0*6,5*2+2,0*3,0+3,0*3,0+13,0*1,5+4,0*6,5+5,5*6,5+2,6*6,5*2=</t>
  </si>
  <si>
    <t>F3a - priprava in izravnava  površin opečnih ločnih    sten (polkrožna stena glavnega stopnišča pod določenom radijem (stopniščni silos), izvedba izolacijskega sloja z EPS  - F  d= 15 cm s prirejenimi ozkimi ploščami, ki jih je možno ločno kriviti (OPCIJA : lamele iz kamene volne ala Knaufinsulation FP-PL), izvedba z leplenjem in dodatnim mehanskim pritrjevanjem in armirnega lepilnega sloja, vključno z nosilnimi profili. Obračun po m2 za ločne (polkrožne) fasadne stene stopnišča</t>
  </si>
  <si>
    <t>5,0*9,5=</t>
  </si>
  <si>
    <t xml:space="preserve">naprava zaključnih dekorativnih mineralnih tanko slojnih vodoodbojnih  (napr silikatnih)  fasadnih pastoznih  barvnih ometov na obložene-izolirane in rabicirane  fasadne stene (kjer je bila prej fasadna opeka),  vključno s špaletami , v strukturi, barvi  in zrnavosti  ometa po dogovoru z arhitektom 1,5 mm, barva ometa v masi.  Opcija : omet v barvi obst.  fasadne opeke - po dogovoru </t>
  </si>
  <si>
    <t xml:space="preserve">Dobava materiala in izvedba kvalitetnega vodotesnega tesnenja vseh stikov in dilatacij na fasadah s trajno elastičnimi tasnilnimi  masami (npr TKK tekaflex MS 15). Napr. Tesnenje okenskih okvirjev z ometom, tesnenje ob omaricah za žaluzije,  tesnenje okvirjev v stiku s tlaki,  tesnenje med ometanimi fasadami in fasadnimi  oblogami iz fasadne opeke, tesnenje okenskih polic in pragov, tesnenje balkonskih vrat na stikih s hidroizolacijo, tesnenje ob žlebovih in razna tesnenja stikov. Vodotesna izvedba ! Obračun po m1. </t>
  </si>
  <si>
    <t>L1,</t>
  </si>
  <si>
    <t>3,20*4+2,0*20=</t>
  </si>
  <si>
    <t>L2,</t>
  </si>
  <si>
    <t>3,20*4+2,0*12=</t>
  </si>
  <si>
    <t>Izvedba odprtine (niše) na obeh čelnih fasadah v zatrepu strehe, zaradi prezračevanja neizkoriščenega  podstrešja. V čelnih podstrešnih stenah se prebijejo odprtine, v fasadnem ometu se izvede niše, v katere se vgradi prezračevalne rešetke 70 x 70 cm (zajeti le vgraditev s fiksiranjem skozi ometano fasado na špalete, dočim so same rešetke cenovno ovrednotene v sklopu strojnega projekta). Špalete na izbitih odprtinah se izolira in omeče. Izvedba po komadih.</t>
  </si>
  <si>
    <t xml:space="preserve">1. faza "L1"  kom </t>
  </si>
  <si>
    <t>2. faza "L2"  kom</t>
  </si>
  <si>
    <t>3. faza "D1"  kom</t>
  </si>
  <si>
    <t xml:space="preserve">4. faza "D2"  kom </t>
  </si>
  <si>
    <t xml:space="preserve">Dobava materiala in pleskanje lesenih vidnih napuščnih opažev  z lak-lazuro po izbiri oziroma v tonu po vzoru obstoječega (rjavo). Vse že lakirane površine opažev  pobrusiti,  očistiti   in prepleskati z lak lazuro. </t>
  </si>
  <si>
    <t>11,0*2,0+15,0*1,1=</t>
  </si>
  <si>
    <t>(6,0*2+3,0*2+9,0*2+6,0*2)*0,8=</t>
  </si>
  <si>
    <t>Čiščenje zunanjih površin po zaključku del. nakladanje in prevoz do cca 15 km, vsega odpadnega in nevgrajenega materiala in embalaže od gradbenih in obrtniških  del za fasado iz deponije na gradbišču v stalno deponijo, kompletno s kipanjem in razstiranjem na mestu deponije. Ocena!</t>
  </si>
  <si>
    <t xml:space="preserve">1. faza "L1"  m3 </t>
  </si>
  <si>
    <t>2. faza "L2"  m3</t>
  </si>
  <si>
    <t>3. faza "D1"  m3</t>
  </si>
  <si>
    <t xml:space="preserve">4. faza "D2"  m3 </t>
  </si>
  <si>
    <t>upr. str.</t>
  </si>
  <si>
    <t>neupr. str.</t>
  </si>
  <si>
    <t>FASADA SKUPAJ  (Eur):</t>
  </si>
  <si>
    <t>Navesti strošek za eno podstreho (tretjino zneska), izdela se en varnostni načrt, ki bo veljal za vse tri trakte  podstrehe.Varnostni načrt je stvar dogovora med investitorjem in izvajalcem !</t>
  </si>
  <si>
    <t>OBST. OBJEKTI V DSO  na  BOKALCAH</t>
  </si>
  <si>
    <t>(FASADERSKA  DELA)</t>
  </si>
  <si>
    <t>3.c. - III./ III.  ETAPA - IZOLIRANJE  FASADE MOSTOVŽA</t>
  </si>
  <si>
    <t>ENERGETSKA SANACIJA  MOSTOVŽA</t>
  </si>
  <si>
    <t>IZOLACIJA  FASADSTROPA in ZAKLJUČNI OMETI</t>
  </si>
  <si>
    <t>(povezovalni mostovž med starim objektom in med depandansami)</t>
  </si>
  <si>
    <t>SPLOŠNE  OPOMBE in DOLOČILA  :  kot v popisu za sanacijo fasad za depandanse !</t>
  </si>
  <si>
    <t xml:space="preserve">3.c. /  FASADERSKA  DELA </t>
  </si>
  <si>
    <t>(IZVEDBA IZOLACIJSKE FASADE  MOSTOVŽA)</t>
  </si>
  <si>
    <t>VSE  OPRAVIČENI  STROŠKI</t>
  </si>
  <si>
    <t>VSE  SKUPAJ v Eurih</t>
  </si>
  <si>
    <t xml:space="preserve">Nova izolacijska obloga se pri  objektu v kleti in pritličju izvede na obstoječe ometane  betonske stene preko obstoječega fasadnega ometa, nove fasadne plošče vijačiti preko ometa na obstoječe stene, zato uporabiti daljše sistemske pritrdilne žeblje!  </t>
  </si>
  <si>
    <t>Izolacijski sloj proti strehi se izvede z notranje strani in sicer se odstrani mavčni obešen strop in se na novo izvede izoliranje AB podkonstrukcij podstrešja nato se na novo izvede toplotno izolacijski strop (20 cm izolacije).</t>
  </si>
  <si>
    <t xml:space="preserve">Finalni ometi v barvi in strukturi po izboru, glede na predstavljene vzorce (min. 5 vzorcev), enobarvno. Zaradi debelejšega izolacijskega sloja bo potrebno zamenjati zunanje okenske police. </t>
  </si>
  <si>
    <t xml:space="preserve">Vsa potrebna pripravljalna  dela in transporti pred pričetkom del za energetsko sanacijo fasad povezovalnega mostovža. Armirano betonski mostovž povezuje stari objekt z novejšim objektom z depandansami, pod mostovžem je dvosmerna cesta, ki mora ostatio v funkciji, zato se predlaga, da se začasno zapre pol ceste in se dela izvedejo na eni polovici mostovža, nato se vse prestavi še na drugo stran.  Mostovž je dolžine cca 25,5 m,  širine cca 2,5 m ožji stranski del, širina osrednjega dela je cca 5,5 m, mostovž je cca 5 m nad cesto. </t>
  </si>
  <si>
    <t xml:space="preserve">Zavarovanje  in organizacija začasnega gradbišča, v dveh ločenih delih, zaradi prevoznosti ceste (polovica) z vsemi potrebnimi znaki in označbami za gradbišče za začasno prometno ureditev. Del gradbišča se začasno  ogradi z montažno gradbiščno prestavljivo ograjo, po izvedbi del se vse prestavi na drugo stran. </t>
  </si>
  <si>
    <t>Ureditev   z vsemi pomožnimi objekti in elementi  za potrebe gradbišča, s pripravo delovnega območja, s postavitvijo  vseh predpisanih oznak za gradbišče (prometni znaki za začasen prometni režim, gradbiščna tabla, informacijska tabla), ureditev začasne deponije za sortiranje različnega materiala, ureditev platoja za skladiščenje materiala, z zaščitnimi celtnami za material, ki ne sme biti izpostavljen vremenskim neprilikam in drugo.</t>
  </si>
  <si>
    <t xml:space="preserve">pavšal  (komplet) </t>
  </si>
  <si>
    <t>Dobava potrebnega  materiala s transportom iz baze z zlaganjem na deponiji na gradbišču, naprava (postavljanje s sidranjem), amortizacija in demontaža (po končanih delih) fasadnih stolpnih  sistemskih odrov iz stojk (punt) in pohodnih plošč, fasadni odri  višine    cca  6 do 8 m, stolpni odri se postavijo z obeh strani mostovža v širine 1,00 m,  ker pa se izolira tudi plošča mostovža s spodnje strani (strop) se odra povežeta s prestavljivim odrom pod stropom v širini cca 4-6 m. Oder se predvidoma izvede v dveh delih zaradi prevoznosti ceste, najprej pol, potem se prestavi.</t>
  </si>
  <si>
    <t>Amortizacija odra cca 2x20 dni, vse izvršeno z upoštevanjem vseh varnostnih predpisov in oznak. Izvedba kompletno z vsemi deli, čiščenjem in zlaganjem sestavnih elementov  po končanih delih, s transportom nazaj v bazo, na uporabljenih površinah se vzpostavi  prvotno stanje. Po celem obodu odra napeti zaščitno folijo, kar zajeti v ceni.</t>
  </si>
  <si>
    <t>V sklopu fasadnega odra se nad cesto  izvede zaščitni lovilni oder iz desk in folije,  ki preprečuje padanje materiala in je kot zaščita  oseb v prehodu.</t>
  </si>
  <si>
    <t>Obračun po m2 vertikalne projekcije stolpnih odrov z obeh strani mostovža in po m2 horizontalne projekcije odra pod mostovžem, kot lovilni in delovni oder za obdelavo stropa mostovža.  Količine so za celoten mostovž, oder pa se na mestu prestavlja in prilagaja glede na napredovanje del.</t>
  </si>
  <si>
    <t>2./a.)</t>
  </si>
  <si>
    <t xml:space="preserve">vertikalne projekcije stolpnih fasadnih odrov z obeh strani celotnega mostovža, fasadni odri  višine    cca  6 do 8 m, odri se postavijo z obeh strani mostovža v širini 1,00 m, v sklopu odra se izvedejo tudi montažne stopnice za zunanji dostop </t>
  </si>
  <si>
    <t xml:space="preserve">  m2 </t>
  </si>
  <si>
    <t>oder</t>
  </si>
  <si>
    <t>25,0*7,0*2=</t>
  </si>
  <si>
    <t>2./b.)</t>
  </si>
  <si>
    <t>horizontalna projekcija odra pod mostovžem, kot lovilni in delovni oder za obdelavo stropa mostovža.</t>
  </si>
  <si>
    <t>25,0*5,0=</t>
  </si>
  <si>
    <t>Začasna zaščita vseh  oken mostovža na fasadni strani,  zaščita pred poškodovanjem  in zamazanjem med prenovo fasade s prileplenjem zaščitne folije. Po zaključenih fasaderskih delih se folija odstrani in zloži, okna  in police se očisti</t>
  </si>
  <si>
    <t xml:space="preserve">Začasna prestavitev odtočnih cevi  s fasadnih sten v področju mostovža (pod mostovžem se cevi ohranijo in povežejo s prestavljenimi cevmi). Odtočne cevi  iz pločevine se začasno prestavijo, odstranijo se distančna pritrdila, dobavijo in na fasadne stene se fiksirajo nova daljša distančna pritrdila, ki bodo segala preko nove fasadne izolacije navzven (izol. sloj 10 cm) , po izgotovljeni fasadi se ponovno cevi fiksirajo po istih trasah le pomaknjeno navzven. Odtočne cevi (predvidoma fi 15 cm) dolžine cca 7,5-9,0 m.  </t>
  </si>
  <si>
    <t>Prestavljene odtočne cevi se pod mostovžem odreže in  s kolenom priključi na obst.  cevi.  Na obstoječe odtočne cevi se s strani priključijo novi žlebovi z napuščev strehe, priključek z izrezom in privaritvijo nove cevi z žlebov napuščev.  Mesto priključka se določi na mestu.</t>
  </si>
  <si>
    <t>Odtočne cevi se začasno prestavijo in fiksirajo na fasadni oder, pri tem izvesti tako, da v slučaju dežja voda ne moči fasade !  Ponovno montažo cenovno ovrednotiti v tej  postavki, priklop odtočnih cevi in žlebov se ponovno zvari in dodatno kita (vodotesna izvedba).  4 KOM</t>
  </si>
  <si>
    <t>Obračun po kompletni izvedbi.</t>
  </si>
  <si>
    <t xml:space="preserve">komplet </t>
  </si>
  <si>
    <t>Servisiranje  in čiščenje obstoječih peskolovov po predelavi  odtočnih cevi. Betonski pokrovi se odstranijo,  peskolovi se očistijo, priklopi in odtoki se preverijo in ponovno tesnijo,  morebitne razpoke se  poflika, ponovno se montirajo pokrovi. Obračun po komadih.</t>
  </si>
  <si>
    <t xml:space="preserve">Previdna začasna demontaža žaluzij (brez poškodovanja) , zaradi izoliranja špalet (preprečevanje toplotnih mostov). Žaluzije se demontira, lamele se z odrezom skrajšajo na novo dolžino (na špaletah dodatna izolacija 3 cm), distančniki za vodila se podaljšajo s privijačenjem ploščatih želez na obstoječe (da segajo preko novega izolacijskega sloja). </t>
  </si>
  <si>
    <t>Po izvedbi fasade in montažo okenskih polic se  vodila in žaluzije ponovno zmontirajo, žaluzije (lamele)  se predhodno očistijo, dvižni mehanizem se servisira in podmaže. Izvedba za brezhibno delovanje žaluzij.  Obračun po m2 predelave in čiščenja žaluzij, morebitne poškodovane lamele se zamenjajo. Izvedba pri devetih oknih različnih velikosti</t>
  </si>
  <si>
    <t>ok stan</t>
  </si>
  <si>
    <t>4,0*1,9*6+4,7*1,9*2+1,6*2,65=</t>
  </si>
  <si>
    <t>Odstranitev okenskih polic pri oknih mostovža  iz barvane  pocinkane pločevine, police se odstrani zaradi izvedbe izolacijske fasade.  Vse se zloži na deponiji na gradbišču in pripravi za sprotni transport v kleparsko ali okensko delavnico. Obračun po m1 odstranitve polic r. š. cca 30 cm.</t>
  </si>
  <si>
    <t>Pločevinaste police so bile vgrajene pred nekaj leti (ob zamenjavi oken)  so v dobrem stanju, odstranjevanje previdno brez poškodovanja zaradi možnosti ponovne vgraditve na drugem mestu ali odprodaja (Opcija: dogovor z izvajalcem za zamenjavo polic  po sistemu "staro za novo", da odstranjene police vzame v ceno !</t>
  </si>
  <si>
    <t>OPOMBA : nove širše police glej v posebni postavki !  Notranje police se ohranijo !</t>
  </si>
  <si>
    <t>7./ a.)</t>
  </si>
  <si>
    <t>police pri oknih z vertikalnim parapetom, police razvite širine cca 15 - 20  cm</t>
  </si>
  <si>
    <t>pol</t>
  </si>
  <si>
    <t>4,0*2+4,75*2+1,6=</t>
  </si>
  <si>
    <t>7./ b.)</t>
  </si>
  <si>
    <t xml:space="preserve">police pri oknih s poševnim parapetom, police razvite širine cca 60-70 cm </t>
  </si>
  <si>
    <t>5,25*2+5,75*2=</t>
  </si>
  <si>
    <t>IZVEDBA DODATNE IZOLACIJE NA AB NOSILCIH, STENAH,  POŠEVNIH PARAPETIH in NA PLOŠČO (strop mostovža)</t>
  </si>
  <si>
    <t>Dobava vsega potrebnega materiala in  naprava  dodatne izolacijske obloge na  AB vidne fasadne podkonstrukcije mostovža, to je izoliranje nosilcev nad okni (pod napušči), sten, poševnih parapetov in  izoliranje plošče mostovža s spodnje  strani (strop nad cesto), vse   kot dodatni ojačan in izolacijski sloj za preprečevanje toplotnih mostov. AB konstrukcije  se z zunanje (fasadne) strani  dodatno obloži  s trdimi mehansko in vodo odpornimi visoko izolacijskimi stisnjenimi ploščami iz XS  polistirena debeline 10 ali 8 cm  ( npr,.Weber Therm plus ultra 020 /U za to izolacijo je 0.20 W/m2K, opcija Baumit XS fasadni sistem  ali podobno).  Pritrditev izol.  plošč z leplenjem s cementno akrilnim namenskim lepilom (npr Stirofix) in dodatno z namenskimi žeblji v betonske očiščene in impregnirane konstrukcije (min 5x / izol. ploščo). Na  izol. plošče izvesti izravnalni tanki lepilni sloj v katerega vtisniti  armaturno mrežico in preko izvesti impregnacijski vodoodbojni  prednamaz, vse po izbranem sistemu fasade (npr Demit, Rofix, Baumit ali podobno), vogali dodatno ojačani s sistemskimi kotniki in z armirno mrežico. V ceni upoštevati vse transporte in pomožna dela, ter vgraditev vogalnih odkapnih profilov (spodaj na robnem stiku stropa in parapetov)</t>
  </si>
  <si>
    <t xml:space="preserve"> Stene se obložijo z bolj izolativno oblogo iz fasadnih plošč z izboljšano toplotno izolacijsko karakteristiko, kot napr. XS  (8 cm že ustreza za pridobitev subvencije).  Po predlogu ponudnika.</t>
  </si>
  <si>
    <t xml:space="preserve">Pred polaganjem izolacije se  celotno površino  betonov  premazati z namensko fasadno emulzijo, ki je primerna za betonske površine (npr akrilna emulzija ali prymer za boljšo sprijemljivost). </t>
  </si>
  <si>
    <t>8/a.)</t>
  </si>
  <si>
    <t xml:space="preserve">m.F2 dodatno izoliranje ravnih vertikalnih AB  konstrukcij  mostovža (nosilci, stene) z izolativno oblogo iz fasadnih plošč debeline 10  cm z izboljšano toplotno izolacijsko karakteristiko, kot napr. XS </t>
  </si>
  <si>
    <t>(4,0*6+4,75*2+1,6)*0,65=</t>
  </si>
  <si>
    <t>stene</t>
  </si>
  <si>
    <t>1,55*3,7*4+0,75*2,5*4+1,75*2,5*2+0,5*2,5*4+1,38*3,7*2=</t>
  </si>
  <si>
    <t>8./b.)</t>
  </si>
  <si>
    <t xml:space="preserve">m.F3 dodatno izoliranje  poševnih AB  parapetov mostovža  z izolativno oblogo iz fasadnih plošč debeline 8  cm z izboljšano toplotno izolacijsko karakteristiko, kot napr. XS </t>
  </si>
  <si>
    <t>(5,60+6,20)*2*1,20=</t>
  </si>
  <si>
    <t>8./ c.)</t>
  </si>
  <si>
    <t>m.TP1  dodatno izoliranje ravne  AB  plošče mostovža (strop nad cesto, (proti zgoraj ogrevanim prostorom) z izolativno oblogo iz fasadnih plošč debeline 10  cm z izboljšano toplotno izolacijsko karakteristiko, kot napr. XS , plošče lepiti in mehansko pritrjevati na AB strop (5x/iz. ploščo), na robnih stikih s parapeti vgraditi pvc sistemske fasadne odkapnike</t>
  </si>
  <si>
    <t>8./ d.)</t>
  </si>
  <si>
    <t xml:space="preserve">dodatno izoliranje zunanjih špalet  in čel sten  razširjenega dela mostovža z izolativno oblogo iz fasadnih plošč debeline 4  cm z izboljšano toplotno izolacijsko karakteristiko, kot napr. XS </t>
  </si>
  <si>
    <t>(4,0*6+1,6+4,7*2)*0,15+3,7*0,6*4+0,2*3,7*4+0,2*3,7*4=</t>
  </si>
  <si>
    <t>IZVEDBA FASADNIH IZOLACIJSKIH SLOJEV IN OMETOV NA OBST. OMETANE ZIDANE PARAPETE (preko obst. ometa)</t>
  </si>
  <si>
    <t xml:space="preserve">m.F1 - Dobava vsega potrebnega materiala z vsemi transporti in z zlaganjem z zaščito in naprava kontaktne fasadne obloge na zidane parapete mostovža,  nova izolacija se pritrjuje  preko obstoječega  ometa (2 cm) na fasadne pozidane parapete (opeka).  </t>
  </si>
  <si>
    <t xml:space="preserve"> Oblaganje fasadnih pozidanih in ometanih parapetov trdimi mehansko in vodo odpornimi visoko izolacijskimi stisnjenimi ploščami iz XS  polistirena debeline 8 cm  ( npr,.Weber Therm plus ultra 020 /U za to izolacijo je 0.20 W/m2K, opcija Baumit XS fasadni sistem  ali podobno)., izol. plošče fiksirati z leplenjem s cementno akrilnim namenskim lepilom in z dodatnim sidranjem  z namenskimi fasadnimi dolgimi  žeblji, ki se preko obst. ometa fiksirajo na opečne stene, sloj poravnan z izol. oblogo na betonskih stenah.   Po predlogu ponudnika.</t>
  </si>
  <si>
    <t xml:space="preserve">Fasadne plošče pritrjevati z leplenjem s cementno akrilnim namenskim lepilom za polistirene (napr. Stirofix) in in z dodatnim sidranjem  z namenskimi fasadnimi dolgimi  žeblji (min 5 kom / ploščo), ki se preko obst. ometa  fiksirajo na parapete (kot napr PVC uvrtana sistemska pritrdila).  </t>
  </si>
  <si>
    <t xml:space="preserve"> Na  izolacijske  plošče izvesti izravnalni tanki lepilni sloj (2 zaporedna sloja) vmes vtisniti  armirno alkalijsko odporno mrežico iz steklenih vlaken in preko izvesti impregnacijski vodoodbojni  prednamaz, vse po izbranih smernicah za izvedbo fasadnih sistemov. V ceni upoštevati vse transporte in pomožna dela, ter vgraditev nosilnih in vogalnih in odkapnih profilov . </t>
  </si>
  <si>
    <t>Obračun po m2  izolacijskih fasadnih slojev.</t>
  </si>
  <si>
    <t>OPOMBA: zaključni sloj iz  finega ometa je zajeta v posebni postavki  !</t>
  </si>
  <si>
    <t>(4,75+4,0)*2*1,2=</t>
  </si>
  <si>
    <t>Dobava potrebnega materiala in naprava zaključnih dekorativnih mineralnih tanko slojnih vodoodbojnih  (napr silikatnih)  fasadnih   barvnih ometov na obložene-izolirane in rabicirane  fasadne stene, nosilce, plošče in parapete  vključno s špaletami. Izvedba  kompletno z vsemi transporti, napravo namenskih ometnih mešanic, in pomožnimi deli. Na pripravljeno izolirano in armirano površino napjrej izvesti  osnovni lepilni sloj  ometa, preko pa fini zaglajeni  tankoslojni  omet  v strukturi, barvi  in zrnavosti  ometa po dogovoru z arhitektom 1,5 mm, barva ometa v masi, barva v svetlem enotnem  tonu po izboru glede na predstavljene vzorce ali po vzoru glede na obstoječo barvo fasade. Izdelava ometa po izbranem sistemu,Baumit, Rofix Silikat, Baumit StellaporTop ali podobno.   Ob stikih ometov z okenskimi profili, s podometnimi omaricami za žaluzije  ali vodili žaluzij se vgradijo tesnilni dilatacijski tesnilni profili, vsi stiki kitani, kar zajeti v ceni.</t>
  </si>
  <si>
    <t>Finalni ometi v barvi in strukturi po izboru, glede na predstavljene vzorce (min. 5 vzorcev, barva enotna).  Po dogovoru in glede na predstavljene vzorce !</t>
  </si>
  <si>
    <t>78+28+75+22+21=</t>
  </si>
  <si>
    <t>Dobava vsega potrebnega materiala z vsemi transporti in izvedba toplotno izolacijskega polnila, ki se izvede v praznih prostorih (koritih), med zidanimi parapeti in poševnimi parapeti (venci), izolacijsko polnilo zapolni ves prazen prostor, zgoraj se sloj zaključi z okensko polico (ta je zajeta v posebni postavki).  Polnilo napr. v vrečah z nasipanjem kot napr Stiroporne kroglice, Perlit, lahko Farmacell izolacijsko polnilo ali podobno. Pred nasipanjem v korito namestiti parno oviro. Obračun po m3 izolacijskega  polnila.</t>
  </si>
  <si>
    <t>0,60*0,30*5,2*2+0,6*0,3*5,75*2=</t>
  </si>
  <si>
    <t xml:space="preserve">Izmere na objektu, priprava in izdelava v delavnici, dobava s transportom in montaža zunanjih okenskih pločevinastih polic. Gre za zamenjavo prej odstranjenih preozkih polic, dobavi in zmontira se nove širše police v enakem materialu in barvi po vzoru prej odstranjenih.  Police izvedene s prašno barvano alu  pločevino (napr. d= 2 mm, svetlo sive barve), na zunanji strani police zapognjene za odkap. Stik polic in okenskih okvirjev kitan s TIO kitom, ob špaletah PVC zaključki. Obračun po m1. Police v barvi kot obstoječe oziroma v barvi okenskih okvirjev  (RAL svetlo sivi). Police v rahlem padcu proti zunanjemu robu, kjer pokrijejo fasadno oblogo, preko katere  so police zapognjene navzdol, spodaj izveden odkap. </t>
  </si>
  <si>
    <t>12./ a.)</t>
  </si>
  <si>
    <t>police pri oknih z vertikalnim parapetom, police razvite širine cca 20 - 25  cm, police se s silikonom lepijo na obstoječe očiščene parapete</t>
  </si>
  <si>
    <t>12./ b.)</t>
  </si>
  <si>
    <t xml:space="preserve">police pri oknih s poševnim parapetom, pločevinaste police razvite širine cca 65-75 cm, nad izolacijsko polnilo se na obstoječe parapete fiksira podloga iz vlago odpornih lesenih podložnih plošč (napr OSB - 3 plošče, d= 2 cm š= cca 60 cm), vijačene na parapete, preko se napne rezervna kritina iz folije, na podlogo pa se fiksirajo pločevinaste police </t>
  </si>
  <si>
    <t xml:space="preserve">Izdelava, dobava in montaža polkrožnih  visečih  žlebov, ki se dodatno montirajo  ob kapeh  strme strehe mostovža (strmi napušči), izdelanih iz   prašno barvane ALU  pločevine debeline (npr. 0,8 mm, r. š. cca 40 cm, napr. grafitno sivo oziroma po vzoru kot so obstoječi kleparski izdelki). Žlebovi se pritrdijo na sistemske prašno barvane kljuke (grafitno sivo), ki se fiksirajo na špirovce.  Obračun po m1 izdelanih in montiranih koritastih oblikovanih žlebov, min padec (0,05 %) proti odtočni cevi. </t>
  </si>
  <si>
    <t>OPOMBA:  v žlebovih kabli za ogrevanje v zimskem času - glej elektro instalacije !</t>
  </si>
  <si>
    <t xml:space="preserve">Ker  je sedaj napušč prekratek  se na obstoječo konstrukcijo    pritrdi dodaten odtočni žleb  in spelje v 4 odtoke  iz zgornjih žlebov. Z žlebovi  bomo  razširili streho in preprečili  močenje fasade </t>
  </si>
  <si>
    <t>Izdelava, dobava in montaža priključkov novih žlebov na obstoječe vert. odtočne cevi  za odvod meteorne vode. Priključki iz žlebov na odtočne cevi se izvedejo s povezovalnimi cevmi, ki se uvrtajo in lotajo na obst. cevi, zg. v žlebovih mrežica. Priključne  so izdelani iz  alu pločevino (npr. deb. 0,7 mm), po vzoru kot so obstoječi kleparski izdelki . V ceni upoštevati vodotesno priključitev na odtočno cev in žleb. Obračun po komadu.</t>
  </si>
  <si>
    <t>Dobava materiala in izvedba kvalitetnega vodotesnega tesnenja vseh stikov in dilatacij na fasadah s trajno elastičnimi tasnilnimi  masami (npr TKK tekaflex MS 15). Napr. Tesnenje okenskih okvirjev z ometom, tesnenje ob omaricah za žaluzije,  , tesnenje okenskih polic  tesnenje ob žlebovih in razna tesnenja stikov. Vodotesna izvedba ! Obračun po m1. Ocena !</t>
  </si>
  <si>
    <t xml:space="preserve">m1 </t>
  </si>
  <si>
    <t>ZAMENJAVA NOTRANJEGA STROPA</t>
  </si>
  <si>
    <t>(slabo izolacijski strop nad veznim hodnikom mostovža se nadomesti z novim bolj izolacijskim)</t>
  </si>
  <si>
    <t>Odstranitev (demontaža) notranjih obešenih tehničnih monolitnih   mavčnih slabo izoliranih  stropov nad veznim hodnikom.   Strope se odstrani zaradi izvedbe debelejšega izolacijskega sloja (energetska sanacija), zaradi servisiranja in delne zamenjave instalacij nad stropom, zaradi razpeljave novih instalacij  in nove razsvetlave - vgreznjene varčne LED luči - glej el. instal).   Izvede se  demontaža stropnih mavčnih mineralnih plošč, odstrani se izolacijski sloj (predvidoma mineralna volna d= 10 cm),  delno se odstrani  podkonstrukcija stropa (napr. zarjaveli kovinski profili), del še uporabne in dovolj dobre podkonstrukcije se ohrani in kasneje dopolni.</t>
  </si>
  <si>
    <t>Obračun po m2 odstranitve (demontaže) tehničnih  stropov, stropi na višini cca 2,5 m od tal, v ceni upoštevati uporabo preničnih delovnih odrov.</t>
  </si>
  <si>
    <t xml:space="preserve"> m2 </t>
  </si>
  <si>
    <t>Dodatno izoliranje AB nosilcev z notranje strani na podstrešju (nad obešenim stropom), zaradi preprečevanja toplotnih mostov z izolativno oblogo iz fasadnih plošč debeline 4  cm z izboljšano toplotno izolacijsko karakteristiko, kot napr. XS - glej podrobni opis pri fasaderskih delih. Plošče se lepi na betonske očiščene nosilce  in mehansko pritrdi na notranje vert. stranice nosilcev in na spodnje ploskve. Površine ne bodo vidne in se finalno ne obdelujejo. Izvedba izoliranja nosilcev pred izvedbo obešenih stropov.</t>
  </si>
  <si>
    <t>25,0*0,65*2+2,2*2*0,65*8+2,2*0,35*4=</t>
  </si>
  <si>
    <t>Dobava potrebnega  materiala in izdelava novega termoizolacijskega mavčnega obešenega ravnega stropa  nad veznim hodnikom (pod dvokapno streho), strop se izvede na isti višini od tal, kot je bil prej odstranjen strop (2,5 m). Izvedba  v naslednji sestavi od zgoraj navzdol:</t>
  </si>
  <si>
    <t>zračni sloj podstrešja</t>
  </si>
  <si>
    <t>paropropustna zaščitna folija položena nad izolacijski sloj, ki je hkrati rezervna kritina (napr Tyvec Solid, Ursa Seco ali podobno), folija lepljena na preklopih</t>
  </si>
  <si>
    <t xml:space="preserve">toplotna izolacija izvedena med podkonstrukcijo stropa, izolacijski sloj  iz lahke negorljive mineralne volne tipa WL-w v skupni debelini 20 cm,  (npr. URSA Signorol SF 35, Isover-Piano, Termotervol Trio, Knaufinsulation, LIF  ali podobna kvaliteta), napr. 2 sloja po 10 cm z zamaknjenimi stiki </t>
  </si>
  <si>
    <t>podkonstrukcija iz pocinkanih sistemskih profilov  za obešanje in vijačenje stropne obloge iz dvojnih mavčnih plošč, podkonstrukcija se fiksira na obstoječe nosilne konstrukcije strehe nad mostovžem.   Dobavi in pritrdi se vso potrebno podkonstrukcijo za obešanje in  pritrjevanje tehničnega stropa (obešalna teleskopska podkonstrukcija vijačena na strešne nosilce ali špirovce in hor. profili za pritrjevanje mavčnih plošč</t>
  </si>
  <si>
    <t>parna zapora (npr TYVEC VCL, Delta-Fol Reflex, Tondach fol ali podobna kvaliteta), folija zalepljena z butilnim dvostranskim lepilnim trakom na preklopih, prebojih in po obodu</t>
  </si>
  <si>
    <t xml:space="preserve">f.) </t>
  </si>
  <si>
    <t xml:space="preserve">mavčne požarnoodporne  plošče v dveh slojih z zamaknjenimi stiki d= 2x1,25 cm, vijačene na izravnalne pocinkane profile. Stiki plošč bandažirani, površine pripravljene za slikarska dela (npr Knauf GKF Fireboard), </t>
  </si>
  <si>
    <t>V strop so vgrajena  svetlobna telesa po načrtu elektro instalacij, ventilacije (po strojnem načrtu) in javljalci požara po požarnem načrtu.  Za dostop do inštalacijskih vozlišč vgraditi serijska revizijska vratca ustreznih velikosti po zahtevah načrtov inštalacij. Stiki plošč bandažirani, površine pripravljene za slikarska dela. V stikih s stenami se izvede senčna fuga</t>
  </si>
  <si>
    <t>Obračun po m2 dejanske površine. M.TS1</t>
  </si>
  <si>
    <t>Dobava potrebnega  materiala in izdelava novega termoizolacijskega mavčnega  ravnega stropa  nad krajnim delom veznega hodnika nad klančino (pod ravno izolirano streho), strop se izvede kontaktno na betonski strop (pod ravno betonsko ploščo). Izvedba  v naslednji sestavi od zgoraj navzdol: pod stropno ploščo izvesti</t>
  </si>
  <si>
    <t>toplotna izolacija izvedena med podkonstrukcijo stropa, izolacijski sloj  iz  negorljive trde  mineralne volne  debeline 10 cm,  (npr. URSA FP, Termotervol Trio, Knaufinsulation   ali podobna kvaliteta), plošče se vstavi med podkonstrukcijo stropa in se še dodatno z namenskimi žeblji z vložki  fiksirajo na betonski strop  (5x na ploščo)</t>
  </si>
  <si>
    <t>podkonstrukcija iz pocinkanih sistemskih profilov (CW / UD 100)  za vijačenje stropne obloge iz dvojnih mavčnih plošč, podkonstrukcija iz profilov višine 10 cm, se direktno privijači na betonski strop (vmes filc), profili v enakomernih distancah (raster).</t>
  </si>
  <si>
    <t xml:space="preserve">mavčne požarnoodporne  plošče v dveh slojih z zamaknjenimi stiki d= 2x1,25 cm (možno 1x 1,5 cm), vijačene na podk. Iz  pocinkanih profilov. Stiki plošč bandažirani, površine pripravljene za slikarska dela (npr Knauf GKF Fireboard), </t>
  </si>
  <si>
    <t>Obračun po m2 dejanske površine.  m.TS 2</t>
  </si>
  <si>
    <t>Naprava pravokotnih ali kvadratnih izrezov  v mavčnih stropnih ploščah za vgradnjo obešenih  linijskih in točkovnih posameznih  poglobljenih varčnih  svetilk in osvetljevalcev, javljalcev požara, prezračevalnih rešetk, zvočnikov in drugo. Razporeditev po načrtu. Ocena !</t>
  </si>
  <si>
    <t>Dobava in montaža tipskih revizijskih vratic v stropih. dim 40x40 ali 20 x 20 cm (po instal. načrtih)</t>
  </si>
  <si>
    <t xml:space="preserve"> kom </t>
  </si>
  <si>
    <t>Dobava materiala in dodatno izoliranje notranjih okenskih špalet  z izolativno oblogo iz fasadnih plošč debeline 4  cm z izboljšano toplotno izolacijsko karakteristiko, kot napr. XS.   Vert. In zgornje špalete širine do 20 cm, izol. plošče lepiti in še mehansko pritrjevati s sistemskimi pvc žeblji.</t>
  </si>
  <si>
    <t xml:space="preserve"> Na  izolacijske  plošče izvesti izravnalni tanki lepilni sloj v katerega vtisniti  armirno  mrežico in preko izvesti  zaključni fini zaglajen notranji omet (napr . silikatputz)  vse po izbranem sistemu.  Izdelava ometa po izbranem sistemu, priporočljivo je uporabiti industrijsko pripravljene komponente . V ceni upoštevati vse transporte in pomožna dela . </t>
  </si>
  <si>
    <t>Obračun po m2  izolacijskih obložnih notranjih  slojev oziroma površin (tanka notranja fasada). Obloga zaradi preprečevanja toplotnih mostov , oziroma  dodatna toplotna in zvočna izolacija. Stiki z okenskimi profili kitani</t>
  </si>
  <si>
    <t>Dobava potrebnega materiala in ponovno slikanje obstoječih že prej večkrat slikanih fino ometanih notranjih  sten veznega hodnika in slikanje na novo ometanih špalet pri oknih. Slikanje s predhodno pripravo površin  z disperzijsko  pralno barvo za notranje javne površine (kot. npr. Color ali Spectra pralne barve). Obstoječe  opleske  na posameznih poškodovanih mestih popraviti s stensko izravnalno maso, celotno površino  obrusiti, očistiti in impregnirati z emulzijo in  slikati s pralno barvo za notranje površine v tonu po izbiri projektanta. Barva pralna odporna na abrazijo in na čiščenje z dezinfekcijskimi sredstvi. Stik  sten s stropi s senčno fugo. Obračun po m2 obnove obstoječih stenskih površin s ponovnim slikanjem.</t>
  </si>
  <si>
    <t>Dobava materiala in slikanje novih mavčnih že bandažiranih monolitnih  ravnih vidnih stropov nad veznim hodnikom   s poldisperzijsko svetlo   barvo za notranje mavčne površine v  tonu po izbiri projektanta.  Celo  površino 2x kitati, obrusiti,  očistiti in impregnirati z razredčeno barvo in slikati s poldisperzijsko barvo.  (napr Knauf ali Jupol), mat belo</t>
  </si>
  <si>
    <t>FASADA MOSTA  SKUPAJ  (Eur):</t>
  </si>
  <si>
    <t>ENERGETSKA SANACIJA FASAD OBJEKTA z DEPANDANSAMI</t>
  </si>
  <si>
    <t xml:space="preserve">SKUPNA REKAPITULACIJA G + O  DEL </t>
  </si>
  <si>
    <t>SKUPAJ  4./A.+B.)  (Eur):</t>
  </si>
  <si>
    <t>zgornje letve, ki so hkrati oblikovani ročaji za oprijem,  montirane na stene cca 90 cm nad tlemi, 4 cm od stene, montirano na distančnikih, ki se vijačijo na stene Opcija  lesen profiliran lakiran ročaj</t>
  </si>
  <si>
    <t>Keramika po izboru, glede na predstavljene vzorce  ali po vzoru keramike v obstoječih že prenovljenih sanitarijah in  po željah investitorja, ki potrdi predstavljene vzorce ! Priporočena nabavna cena keramike okrog 25 eurov/m2.</t>
  </si>
  <si>
    <t xml:space="preserve">Talna  keramika v kopalnici : keramika manjših dimenzij (10x10 ali 12.5 x 12.5 )  z  nizko stensko obrobo   istega proizvajalca in enake barve. Keramika  z R 11 B, proti drsna  in kislino odporna  s fugami,ki so predvidene   pri proizvajalcu.
Tip Basis 2+  se izidejo na raster 30 cm , tip  Rovere pa na 25cm.talni keramiki je treba prilagoditi tudi   velikost  stenskih 
</t>
  </si>
  <si>
    <t>Dobava vsega potrebnega materiala in naprava talnih nedrsečih oblog  v kopalnicah ob sobah in v sanitarijah za obiske in novi kopalnici ob pedikuri. Izvedba tlakov s keramičnimi nedrsečimi  ploščicami 1. kvalitete (npr. nedrseče ploščice R  11 B,  primerne za kopalnice - sanitarije v domu starejših, kot napr. po sistemu Buchtal, Marazzi ali podobna kvaliteta ). Ploščice polagati v fino lepilno vodotesno cementno akrilatno lepilo (kot npr. po sistemu Mapei, Kema   ali podobno) in fuge zaliti z vodo  nepropustno barvno fugirno maso (napr. Mapei  ultracolor, kerapoxy. Položeni tlak morajo biti  v padcu proti talnim sifonom, vse fuge ravne in vsporedne, sekati se morajo pod kotom 90 stopinj. Ne sme biti nobenih madežev in razpok. Tla morajo biti barvno enakomerna. V kopalnicah se v tlakih izvede poglobitev za kad pod tuši s sredinskim odtokom, prehod ketramike v poglobitev brez robov. Obračun po m2 obložene površine.</t>
  </si>
  <si>
    <t>Krilo izdelano iz okvirja, v katerega je vstavljeno polnilo, ki ga je možno obojestransko demontirati. kot vrata z izrezom, stik prekrit z obeh strani z letvico.«</t>
  </si>
  <si>
    <t>Držalo za milo, kompletno z montažnim in pritrdilnim materialom po izbiri arhitekta. Javno naročilo!</t>
  </si>
  <si>
    <t xml:space="preserve">Stensko inox zložljivo držalo 70 cm za vgradnjo na element za opore in držala, kompletno z montažnim in tesnilnim materialom. </t>
  </si>
  <si>
    <t xml:space="preserve">Polička etažera, s keramično poličko, z medeninasto pokromano ograjico in konzolami za pridtrditev na steno, dimenzij 600/140mm, kompletno z montažnim in pritrdilnim materialom, po izbiri arhitekta.                                                       </t>
  </si>
  <si>
    <t>Inox držalo dolžine 60 cm za vgradnjo na betonski ali opečnat zid, kompletno z montažnim in tesnilnim materialom.</t>
  </si>
  <si>
    <t>Držalo inox dolžine 60 cm za vgradnjo na betonski ali opečnat zid, kompletno z montažnim in tesnilnim materialom.</t>
  </si>
  <si>
    <t>Stensko inox  zložljivo držalo 70 cm za vgradnjo na element za opore in držala, kompletno z montažnim in tesnilnim materialom.</t>
  </si>
  <si>
    <t>Posebno stensko inox držalo za ogledalo, z možnostjo nastavitve ogledala, z ročico za premik lege ogledala, za stensko montažo, kompletno z montažnim in pritrdilnim materialom ter varnostnim ogledalom 60x40cm, d=6mm.</t>
  </si>
  <si>
    <t>SKUPAJ (BREZ ddv)</t>
  </si>
  <si>
    <t>VSE  NEUPRAVIČENI STROŠKI  !  Brez DDV</t>
  </si>
  <si>
    <t>OPOMBA : v kolikor se bodo dela izvajala skupaj s prenovo depandans se prizna le enkratna organizacija gradbišča  - po dogovoru z nadzornim in investitorjem! Zajeto v popisu za prenovo depandans, predvidoma se dela sledijo brez prekinitve !</t>
  </si>
  <si>
    <t>Navesti strošek za eno fazo (četrtino zneska), izdela se en varnostni načrt, ki bo veljal za vse 4 faze. Stvar dogovora med investitorjem in izvajalcem ! Po dogovoru !</t>
  </si>
  <si>
    <t xml:space="preserve">Z okni  dobaviti in zmontirati zunanje žaluzije iz prašno barvanih alu težkih lamel, sive   barve š= 8  cm, (npr. Krpan, Aton T80 ali podobno, v sivi barvi), ki se zgoraj zložjo v izolirano mini omarico ( škatla). Žaluzije  z elektronskim krmiljenjem na tipko  po predlogu proizvajalca oken, žaluzije z vso opremo, avtomatiko, vodili in omarico, vse za brezhibno dolgotrajno delovanje.
 OPOMBA:   Okenske police so zajete posebej!
</t>
  </si>
  <si>
    <r>
      <rPr>
        <b/>
        <sz val="10"/>
        <color indexed="8"/>
        <rFont val="Arial CE"/>
        <charset val="238"/>
      </rPr>
      <t>Okno O1 - 316/165 cm</t>
    </r>
    <r>
      <rPr>
        <sz val="10"/>
        <color indexed="8"/>
        <rFont val="Arial CE"/>
        <charset val="238"/>
      </rPr>
      <t xml:space="preserve"> (zid. odp. 320/167 cm) </t>
    </r>
    <r>
      <rPr>
        <sz val="10"/>
        <color indexed="8"/>
        <rFont val="Arial CE"/>
        <family val="2"/>
        <charset val="238"/>
      </rPr>
      <t xml:space="preserve"> v zunanji steni debeli 25 cm  v  bivalnih sobah na zahod , to so okna  v sobah z ohranjenim parapetom v pritličju. 
Okno trikrilno,  odpira se le  srednje krilo (in ne več krajno kot prej), (p=85 cm), obe krajni krili fiksni, srednje krilo  s kombiniranim  odpiranjem, montirane zunanje  žaluzije z avt. el.  krmiljenjem </t>
    </r>
  </si>
  <si>
    <r>
      <rPr>
        <b/>
        <sz val="10"/>
        <color indexed="8"/>
        <rFont val="Arial CE"/>
        <charset val="238"/>
      </rPr>
      <t>O7  -  balkonska vrata  122 / 205 + 51 N cm</t>
    </r>
    <r>
      <rPr>
        <sz val="10"/>
        <color indexed="8"/>
        <rFont val="Arial CE"/>
        <family val="2"/>
        <charset val="238"/>
      </rPr>
      <t xml:space="preserve"> (zid. odp. 126 / 260 cm), p= 0 cm, min. prag , enokrilnokrilna balkonska vrata  s krilnim   odpiranjem, nad vrati nadsvetloba z odpiranjem s pomočjo ročice na ventus po spodnji osi,  pri vratih  dobaviti  in zmontirati enodelne PVC notranje  žaluzije z ročnim upravljanjem, kljuka na ključavnico.  </t>
    </r>
  </si>
  <si>
    <r>
      <rPr>
        <b/>
        <sz val="10"/>
        <color indexed="8"/>
        <rFont val="Arial CE"/>
        <charset val="238"/>
      </rPr>
      <t>O24  -  okno  236 / 141 cm</t>
    </r>
    <r>
      <rPr>
        <sz val="10"/>
        <color indexed="8"/>
        <rFont val="Arial CE"/>
        <family val="2"/>
        <charset val="238"/>
      </rPr>
      <t xml:space="preserve"> (zid. odp. 240 /145 cm), p= 145 cm, (pralnica - klet), dvokrilno simetrično okno, obe krili   s kombiniranim   odpiranjem,   dobaviti  in zmontirati dvodelne PVC notranje  žaluzije z ročnim upravljanjem</t>
    </r>
  </si>
  <si>
    <r>
      <rPr>
        <b/>
        <sz val="10"/>
        <color indexed="8"/>
        <rFont val="Arial CE"/>
        <charset val="238"/>
      </rPr>
      <t>O25  -  okno  122 / 96 cm</t>
    </r>
    <r>
      <rPr>
        <sz val="10"/>
        <color indexed="8"/>
        <rFont val="Arial CE"/>
        <family val="2"/>
        <charset val="238"/>
      </rPr>
      <t xml:space="preserve"> (zid. odp. 125 /100 cm), p= 186 cm, (likalnica), dvokrilno simetrično okno, obe krili   s kombiniranim   odpiranjem,   dobaviti  in zmontirati dvodelne PVC notranje  žaluzije z ročnim upravljanjem</t>
    </r>
  </si>
  <si>
    <r>
      <rPr>
        <b/>
        <sz val="10"/>
        <color indexed="8"/>
        <rFont val="Arial CE"/>
        <charset val="238"/>
      </rPr>
      <t>O26  -  okno  97 / 96 cm</t>
    </r>
    <r>
      <rPr>
        <sz val="10"/>
        <color indexed="8"/>
        <rFont val="Arial CE"/>
        <family val="2"/>
        <charset val="238"/>
      </rPr>
      <t xml:space="preserve"> (zid. odp. 101 /100 cm), p= 186 cm, (likalnica), enokrilno okno,  krilo   s kombiniranim   odpiranjem,   dobaviti  in zmontirati  PVC notranje  žaluzije z ročnim upravljanjem</t>
    </r>
  </si>
  <si>
    <r>
      <rPr>
        <b/>
        <sz val="10"/>
        <rFont val="Arial CE"/>
        <charset val="238"/>
      </rPr>
      <t xml:space="preserve">SS1  1100 /244 </t>
    </r>
    <r>
      <rPr>
        <sz val="10"/>
        <rFont val="Arial CE"/>
        <charset val="238"/>
      </rPr>
      <t>steklena stena v loku  deljena na  13 kom  v jedilnici pritličja, sestavljena iz fiksnih polj , v obeh krajnih poljih je eno krilno okno  (cca 40/160 cm) s kombiniranim odpiranjem, v sklopu stene  dvoja    enokrilna  zasteklena balkonska   vrata cca   110/250 cm, vrata imajo kljuko na zaklepanje z notranje strani</t>
    </r>
  </si>
  <si>
    <t>Izdelava pršnega prostora iz kopalniške talne in stenske keramike po izbiri arhitekta, komplet s stensko mešalno baterijo z ročno prho, kotnima regulirnima ventiloma DN15, kompletno z montažnim, tesnilnim, pritrdilnim in povezovalnim materialom, s priključkoma za armaturo.</t>
  </si>
  <si>
    <t xml:space="preserve">Vključno z zaveso za zastiranje po izbiri arhitekta ter s cevnim stenskim inox nosilcem kompletno z montažo in drobnim materialom </t>
  </si>
  <si>
    <t>Vključeno INOX držalo za v tuš prostor z držalom za tuš glavo.</t>
  </si>
  <si>
    <t>Vključeno inox držalo za v tuš prostor z držalom za tuš glavo.</t>
  </si>
  <si>
    <t>Navesti strošek za eno fazo (četrtino zneska), izdela se en izkaz požarne varnosti, ki bo veljal za vse 4 faze.</t>
  </si>
  <si>
    <r>
      <rPr>
        <b/>
        <sz val="10"/>
        <color indexed="8"/>
        <rFont val="Arial CE"/>
        <charset val="238"/>
      </rPr>
      <t>O27  -  okno  316 / 96 cm</t>
    </r>
    <r>
      <rPr>
        <sz val="10"/>
        <color indexed="8"/>
        <rFont val="Arial CE"/>
        <family val="2"/>
        <charset val="238"/>
      </rPr>
      <t xml:space="preserve"> (zid. odp. 320 /100 cm), p= 186 cm, (shrambe, pralnica - klet), dvokrilno nesimetrično okno, manjše  krilo   s kombiniranim   odpiranjem, večje krilo z odpiranje na ventus (kip) po spodnji osi,   dobaviti  in zmontirati dvodelne PVC notranje  žaluzije z ročnim upravljanjem</t>
    </r>
  </si>
  <si>
    <t>POPUST (EUR)</t>
  </si>
  <si>
    <t>SKUPAJ S POPUSTOM</t>
  </si>
  <si>
    <t>SPLOŠNA DOLOČILA
Izvajalec mora pri ponudbi upoštevati ter pri izvedbi zagotavljati, ter v  enotni ceni upoštevati:
&gt;vsa potrebna pripravljalna dela
&gt;vsa potrebna merjenja
&gt;vse potrebne transporte do mesta vgrajevanja
&gt;skladiščenje materiala na gradbišču
&gt;vse potrebno delo do končnega izdelka
&gt;vsa potrebna pomožna sredstva na objektu kot so lestve, odri
&gt;usklajevanje z osnovnim načrtom in posvetovanje s projektantom oziroma nadzornim in upravnikom
&gt;plačilo komunalnih prispevkov za stalno deponijo
&gt;preizkušanje kvalitete materiala, ki se vgrajuje in dokazovanje kvalitete z atesti
&gt;popravilo eventualne škode povzročene ostalim izvajalcem
&gt;čiščenje in odvoz odvečnega materiala v stalno deponijo                             &gt;varnostni načrt</t>
  </si>
  <si>
    <t>Tlaki se izvedejo po zgledu terase v pritličju (sanacija v 2016)</t>
  </si>
  <si>
    <t>Dobava materiala in izdelava protiprašnih začasnih  zaves proti prostorom, ki se ne prenavljajo in ostanejo v funkciji, zavese da se prepreči prašenje med rušitvenimi in prenovitvenimi deli. Začasne zavese se izvedejo iz mavčno kartonskih plošč. Obračun po m2.</t>
  </si>
  <si>
    <t>Objekt bo v času izvedbe rušitvenih del  v drugih traktih v  funkciji (naseljen) zato paziti, da se v času del ne zamaže ali zapraši drugih prostorov, zato se na hodnikih v vseh etažah izvede začasne protiprašne zavese iz mavčno kartonskih plošč. Nekatere kopalnice se ohranijo in se jih med deli zaklene, da se prepreči dostop v njih in do morebitnega zamazanja in poškodovanja!</t>
  </si>
  <si>
    <t>Objekt bo v času izvedbe rušitvenih del  v drugih prostorih in etažah v  funkciji (naseljen) zato paziti, da se v času del ne zamaže ali zapraši drugih prostorov, zato se na hodnikih v vseh etažah izvede začasne protiprašne zavese iz mavčno kartonskih plošč.</t>
  </si>
  <si>
    <t>REKAPITULACIJA S SANACIJSKIMI, NEPREDVIDENIMI IN POMOŽNIMI DELI</t>
  </si>
  <si>
    <t>2. E "1. faza L1"  kom</t>
  </si>
  <si>
    <t>in  ZA RAZNE NEPREDVIDENA in DROBNA OBRT. DELA (10%)</t>
  </si>
  <si>
    <t>in  ZA RAZNE NEPREDVIDENA in DROBNA OBRT. DELA (5%)</t>
  </si>
  <si>
    <t xml:space="preserve">RUŠITVENA DELA  </t>
  </si>
  <si>
    <t xml:space="preserve"> OSTALA GRADBENA DELA </t>
  </si>
  <si>
    <t xml:space="preserve">SUHOMONTAŽNE MAVČNE STENE in STROPI </t>
  </si>
  <si>
    <t xml:space="preserve">MIZARSKA DELA </t>
  </si>
  <si>
    <t xml:space="preserve">OKNA in STENE  V  PVC   PROFILIH </t>
  </si>
  <si>
    <t xml:space="preserve">OKNA in STENE  V  ALU    PROFILIH  </t>
  </si>
  <si>
    <r>
      <t xml:space="preserve">KERAMIČARSKA DELA </t>
    </r>
    <r>
      <rPr>
        <sz val="11"/>
        <color indexed="8"/>
        <rFont val="Arial CE"/>
        <charset val="238"/>
      </rPr>
      <t xml:space="preserve"> </t>
    </r>
  </si>
  <si>
    <t>PVC TALNE  OBLOGE</t>
  </si>
  <si>
    <t xml:space="preserve">NOVE STEKLENE OGRAJE NA  TERASI </t>
  </si>
  <si>
    <r>
      <t xml:space="preserve">JAŠEK  za PERILO in PREZ. CEV </t>
    </r>
    <r>
      <rPr>
        <sz val="11"/>
        <color indexed="8"/>
        <rFont val="Arial CE"/>
        <charset val="238"/>
      </rPr>
      <t xml:space="preserve"> </t>
    </r>
  </si>
  <si>
    <t xml:space="preserve">SLIKO - PLESKARSKA DELA </t>
  </si>
  <si>
    <r>
      <t xml:space="preserve">LESENI TLAKI BALKONOV  in ATRIJEV </t>
    </r>
    <r>
      <rPr>
        <sz val="11"/>
        <color indexed="8"/>
        <rFont val="Arial CE"/>
        <charset val="238"/>
      </rPr>
      <t xml:space="preserve"> </t>
    </r>
  </si>
  <si>
    <t>PROJEKTNA DOKUMENTACIJA</t>
  </si>
  <si>
    <t>Opis:
Izdelava PID projektne dokumentacije za posamezne sklope pogodbnega predračuna</t>
  </si>
  <si>
    <t>Izdelava projekta izvedenih del (PID) - sklop 1A G+O
Gradbena in obrtniška dela, odkop po obodu objekta in izvedba temeljev pod novimi balkoni na Z strani</t>
  </si>
  <si>
    <t>Izdelava projekta izvedenih del (PID) - sklop 1B KAN
Prestavitev fek + meteo. Kanalizacije</t>
  </si>
  <si>
    <t>Izdelava projekta izvedenih del (PID) - sklop 1C ZU
Zunanja ureditev</t>
  </si>
  <si>
    <t>Izdelava projekta izvedenih del (PID) - sklop 2 G+O
Izdradnja podkonstrukcij za balkone - 2- etapa</t>
  </si>
  <si>
    <t>Izdelava projekta izvedenih del (PID) - sklop 4 G+O
Prenova notranjih prostorov po fazah</t>
  </si>
  <si>
    <t>Izdelava projekta izvedenih del (PID) - sklop 5 STR in D
Prenova notranjih prostorov po fazah - SI</t>
  </si>
  <si>
    <t>Izdelava projekta izvedenih del (PID) - sklop 6. EL in D
Prenova notranjih prostorov po fazah - EI</t>
  </si>
  <si>
    <t>Izdelava projekta izvedenih del (PID) - sklop 7 G+O
Prezračevanje in hlajenje pralnice</t>
  </si>
  <si>
    <t>Izdelava projekta izvedenih del (PID) - sklop 7a STR in PR
Prezračevanje in hlajenje pralnice - SI</t>
  </si>
  <si>
    <t>Izdelava projekta izvedenih del (PID) - sklop 7B EL in PR
Prezračevanje in hlajenje pralnice - EI</t>
  </si>
  <si>
    <t>Izdelava projekta izvedenih del (PID) - sklop 8 G+O
Prezračevanje in hlajenje kuhinje</t>
  </si>
  <si>
    <t>Izdelava projekta izvedenih del (PID) - sklop 8a STR in kuh
Prezračevanje in hlajenje kuhinje - SI</t>
  </si>
  <si>
    <t>Izdelava projekta izvedenih del (PID) - sklop 8B EL in KUH
Prezračevanje in hlajenje kuhinje - EI</t>
  </si>
  <si>
    <t>9.  PROJEKTNA DOKUMENTACIJA:</t>
  </si>
  <si>
    <t>SKUPAJ PROJEKTNA DOKUMENTACIJA:</t>
  </si>
  <si>
    <t>OPOMBA: Investicija se bo izvajala po fazah, ki si bodo sledile zaporedno, skladno s tehnično dokumentacijo!</t>
  </si>
  <si>
    <t>DDV  9,5 % (osnova 1a, 1b in 2 - 8, s popustom)</t>
  </si>
  <si>
    <t>DDV  22 % (osnova 1c in 9, s popustom)</t>
  </si>
  <si>
    <t>ustreza kot npr.: KORADO tip VK</t>
  </si>
  <si>
    <t>ustreza kot npr.: RADEL tip MONCER</t>
  </si>
  <si>
    <t>ustreza kot npr.: DANFOSS tip RA-N DN15</t>
  </si>
  <si>
    <t>ustreza kot npr.: DANFOSS DN15</t>
  </si>
  <si>
    <t>ustreza kot npr.: DANFOSS tip RAE-K 5134</t>
  </si>
  <si>
    <t>ustreza kot npr.: DANFOSS tip RAE 5154</t>
  </si>
  <si>
    <t>Kot npr. Uponor Unipipe MLC cev za napeljavo talnega oz. radiatorskega ogrevanja. Difizijsko tesna večplastna cev (sestavljena iz: PE-RT - vezni sloj - vzdolžno prekrivno varjen aluminij - vezni sloj - PE-RT) primerna za ploskovno ogrevanje/hlajenje. Normalno vnetljivo, klasifikacija materiala B2 skladno s standardom DIN 4102. Maksimalna temperatura: 95°C, maksimalni trajni obratovalni tlak: 10 barov pri trajni obratovalni temperaturi 70°C, testirana odpornost proti pretrganju: 50 let, varnostni faktor 1,5, z vsem pritrdilnim in tesnilnim materialom:</t>
  </si>
  <si>
    <t>PREZRAČEVALNA NAPRAVA
kot npr. Topvex TR06 EL
Q=3000m3/h 
Pa=300Pa
Pel=2 x 1101W / 400V (el.motor)
Pel=6300W / 400V (el.grelec)
m=335kg
Vel: VxŠxD, 1380x1000x1700mm
kompleten z glavnim stikalom in pritrdilnim, tesnilnim, prehodnim in povezovalnim materialom, ožičenjem,. ali enakovrednih karakteristik velikosti:</t>
  </si>
  <si>
    <t>PL-19 EI90-S E15/500x450mm
MOTORNI POGON kot npr. Belimo BLF 24 T</t>
  </si>
  <si>
    <t>PL-19 EI90-S E15/400x300mm
MOTORNI POGON kot npr. Belimo BLF 24 T</t>
  </si>
  <si>
    <t>Dovodna-odvodna aluminijasta zaščitna rešetka za vgradnjo v prezračevalni kanala, kompletno z montažnim materialom - kot npr. IMP KLIMA d.o.o., v ralu barve po navodilih arhitektke, ali enakovrednih karakteristik velikosti:</t>
  </si>
  <si>
    <t>Dušilna loputa za nastavljanje pretočnih količin zraka za vgradnjo v kanal, sestavljena iz ohišja in lamele ter mehanizmom za nastavljanje kota tamel. Lopute je možno zunanje izolirati, dobavitelja kot npr. IMP KLIMA d.o.o. ali enakovrednih karakteristik velikosti:</t>
  </si>
  <si>
    <t>Kompaktna klimatska naprava
kot npr. Compair 2000
Q=2000m3/h
Pel=2 x 1350W/230V/50Hz
Iel=2 x 6,7A
vel.: VxŠxD 1450x1055x1850mm
priključki 935x550mm
kompleten z glavnim stikalom in pritrdilnim, tesnilnim, prehodnim in povezovalnim materialom, ožičenjem,. ali enakovrednih karakteristik velikosti: Compair 2000</t>
  </si>
  <si>
    <t>Dušilec zvoka, kompletno z vsem pritrdilnim, montažnim in tesnilnim materialom, proizvajalca kot npr. IMP KLIMA d.o.o., ali enakovrednih karakteristik velikosti:</t>
  </si>
  <si>
    <t>Požarni ventil, za vgradnjo na prehodih iz ene požarne cone (celice) v drugo. Prirejena je za vgradnjo v okrogle prezračevalne kanale, kompletno z vsem montažnim, pritrdilnim materialom, (v skladu s požarno študijo):
Vsi požarni ventili morajo imeti enako požarno odpornost kot mejni material skozi katerega gredo – najmanj El 90-S, dobavitelja kot npr. Systemair ali enakrovredno.</t>
  </si>
  <si>
    <t>Dovodna-odvodna fasadna zaščitna rešetka iz pocinkane pločevine, kompletno z montažnim materialom in zaščito pred mrčesom- kot npr. IMP KLIMA d.o.o., ali enakovrednih karakteristik velikosti:</t>
  </si>
  <si>
    <t>Prezračevalni ventili za dovod ali odvod zraka, za montažo kanal kompletno z elementom za regulacijo količine ter montažnim materialom – kot npr. IMP KLIMA, d.o.o., ali enakovrednih karakteristik velikosti:</t>
  </si>
  <si>
    <t>Dobava in montaža predizolirane bakrene cevi (debelina izolacije 9 mm) za plin ali tekočino za povezavo dveh enot split sistema. Visoko kvalitetna bakrena cev z odličnimi mehanskimi karakteristikami. Izolacija je visokofleksibilna, iz polietilena (Tubolit) in z odporno belo, polietilensko-kopolimerno oblogo, kot npr.:</t>
  </si>
  <si>
    <t>Dobava in vgradnja podometnega sifona za odtok kondenza kot npr. proizvajalca LIV POSTOJNA koda: 5-150-130, kateri se vgradi v zid v priloženo plastično ohišje s pokrovom. S pomočjo kroglice v notranjosti se funkcija sifonu ne spremeni tudi, ko se voda posuši. Sifonu je priloženo plastično ohišje s pokrovom za vgradnjo v steno in mora biti vgrajeno v pokončnem položaju. Pri vzidavanju je potrebno uporabiti zaščitni kartonski pokrov.</t>
  </si>
  <si>
    <t>Dobava in montaža predizolirane bakrene cevi (debelina izolacije 9 mm) za plin ali tekočino za povezavo dveh enot split sistema. Visoko kvalitetna bakrena cev z odličnimi mehanskimi karakteristikami. Izolacija je visokofleksibilna, iz polietilena (Tubolit) in z odporno belo, polietilensko-kopolimerno oblogo, kot npr.</t>
  </si>
  <si>
    <t>tip: Geberit Duofix ali enakovredno.</t>
  </si>
  <si>
    <r>
      <t xml:space="preserve">- pisoarne školjke (kot npr. Felix 26000) iz sanitarne keramike bele barve - stenske izvedbe, ravnega prepustnega ventila za vzidavo 1/2", rozete, kromirane zvezne cevke in kromirane rozete, kromiranega "S" sifona </t>
    </r>
    <r>
      <rPr>
        <sz val="10"/>
        <rFont val="Symbol"/>
        <family val="1"/>
        <charset val="2"/>
      </rPr>
      <t>Ć</t>
    </r>
    <r>
      <rPr>
        <sz val="10"/>
        <rFont val="Arial"/>
        <family val="2"/>
        <charset val="238"/>
      </rPr>
      <t>50 (A99021), kompletno s pripadajočim montažnim materialom,</t>
    </r>
  </si>
  <si>
    <t>- pregradna stena iz keramike 70x40cm (kot npr. Kolo Nova Pro 60201), za vgradnjo na zid, kompletno s pripadajočim montažnim materialom,</t>
  </si>
  <si>
    <t>npr. kot UPONOR ali enakovredno, tip: kot npr. MCL</t>
  </si>
  <si>
    <t>npr. kot Armacell ali enakovredno, tip: kot npr. AC, za cev:</t>
  </si>
  <si>
    <t>- aktivirno tipko kot npr. Geberit Delta 21 za splakovanje.</t>
  </si>
  <si>
    <t>tip: Geberit Duofix ali enakovredno</t>
  </si>
  <si>
    <t>tip: CleanLine ali enakovredno</t>
  </si>
  <si>
    <t>tip: Uniflex ali enakovredno</t>
  </si>
  <si>
    <t>tip kot npr. EX 150</t>
  </si>
  <si>
    <t>3 potni mešalni ventil tip kot npr. VMV DN40</t>
  </si>
  <si>
    <t>kot npr. Enerkon, tip:</t>
  </si>
  <si>
    <t>Stropni difuzor iz jeklene pločevine in v barvi rala RAL9010 oz. ustrezne barve. Sestavljen iz perforirane maske in priključka s strani. kompletno z regulacijsko loputo, komoro in montažnim materialom -  kot npr. Energija inženiring d.o.o., ali enakovrednih karakteristik velikosti: Priključki: 2x priključek fi 250 mm z regulacijsko loputo</t>
  </si>
  <si>
    <t>Fleksibilni priklučki za odvodne in dovodne difuzorje okroglega preseka Dobavitelj: kot npr. Energija inženiring d.o.o, ali enakovrednih karakteristik velikosti s toplotno izolacijo:</t>
  </si>
  <si>
    <t>Dušilna loputa za nastavljanje pretočnih količin zraka za vgradnjo v kanal, sestavljena iz ohišja in lamele ter mehanizmom za nastavljanje kota tamel. Lopute je možno zunanje izolirati, kot npr. dobavitelja  Energija inženiring d.o.o, ali enakovrednih karakteristik velikosti:</t>
  </si>
  <si>
    <t>Izenačevalna vratna rešetka, kompletno z vsem pritrdilnim, montažnim in tesnilnim materialom, proizvajalca kot npr. Energija inženiring d.o.o. ali enakovrednih karakteristik velikosti: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</si>
</sst>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 #,##0.00\ &quot;SIT&quot;_-;\-* #,##0.00\ &quot;SIT&quot;_-;_-* &quot;-&quot;??\ &quot;SIT&quot;_-;_-@_-"/>
    <numFmt numFmtId="165" formatCode="_-* #,##0.00\ _S_I_T_-;\-* #,##0.00\ _S_I_T_-;_-* &quot;-&quot;??\ _S_I_T_-;_-@_-"/>
    <numFmt numFmtId="166" formatCode="#,##0.0"/>
    <numFmt numFmtId="167" formatCode="#,##0.00\ [$€-1]"/>
    <numFmt numFmtId="168" formatCode="0.00;[Red]0.00"/>
    <numFmt numFmtId="169" formatCode="#,##0.00\ _S_I_T"/>
  </numFmts>
  <fonts count="101">
    <font>
      <sz val="10"/>
      <name val="Arial CE"/>
      <charset val="238"/>
    </font>
    <font>
      <sz val="10"/>
      <name val="Arial CE"/>
      <charset val="238"/>
    </font>
    <font>
      <sz val="10"/>
      <color indexed="8"/>
      <name val="Arial CE"/>
      <charset val="238"/>
    </font>
    <font>
      <sz val="10"/>
      <name val="Arial CE"/>
      <charset val="238"/>
    </font>
    <font>
      <b/>
      <sz val="10"/>
      <name val="Arial CE"/>
      <family val="2"/>
      <charset val="238"/>
    </font>
    <font>
      <b/>
      <sz val="11"/>
      <name val="Arial CE"/>
      <family val="2"/>
      <charset val="238"/>
    </font>
    <font>
      <sz val="11"/>
      <color indexed="8"/>
      <name val="Arial CE"/>
      <family val="2"/>
      <charset val="238"/>
    </font>
    <font>
      <sz val="11"/>
      <name val="Arial CE"/>
      <family val="2"/>
      <charset val="238"/>
    </font>
    <font>
      <b/>
      <sz val="10"/>
      <color indexed="8"/>
      <name val="Arial CE"/>
      <family val="2"/>
      <charset val="238"/>
    </font>
    <font>
      <sz val="10"/>
      <color indexed="8"/>
      <name val="Arial CE"/>
      <family val="2"/>
      <charset val="238"/>
    </font>
    <font>
      <sz val="10"/>
      <name val="Arial CE"/>
      <family val="2"/>
      <charset val="238"/>
    </font>
    <font>
      <b/>
      <sz val="11"/>
      <color indexed="8"/>
      <name val="Arial CE"/>
      <family val="2"/>
      <charset val="238"/>
    </font>
    <font>
      <sz val="10"/>
      <color indexed="12"/>
      <name val="Arial CE"/>
      <family val="2"/>
      <charset val="238"/>
    </font>
    <font>
      <i/>
      <sz val="10"/>
      <name val="Arial CE"/>
      <family val="2"/>
      <charset val="238"/>
    </font>
    <font>
      <i/>
      <sz val="10"/>
      <name val="Times New Roman"/>
      <family val="1"/>
    </font>
    <font>
      <i/>
      <sz val="10"/>
      <color indexed="8"/>
      <name val="Times New Roman"/>
      <family val="1"/>
    </font>
    <font>
      <i/>
      <sz val="10"/>
      <name val="Times New Roman"/>
      <family val="1"/>
      <charset val="238"/>
    </font>
    <font>
      <sz val="12"/>
      <color indexed="8"/>
      <name val="Arial CE"/>
      <family val="2"/>
      <charset val="238"/>
    </font>
    <font>
      <b/>
      <sz val="12"/>
      <color indexed="8"/>
      <name val="Arial CE"/>
      <family val="2"/>
      <charset val="238"/>
    </font>
    <font>
      <b/>
      <sz val="12"/>
      <name val="Arial CE"/>
      <family val="2"/>
      <charset val="238"/>
    </font>
    <font>
      <sz val="12"/>
      <name val="Arial CE"/>
      <family val="2"/>
      <charset val="238"/>
    </font>
    <font>
      <sz val="8"/>
      <name val="Arial CE"/>
      <charset val="238"/>
    </font>
    <font>
      <sz val="10"/>
      <color indexed="12"/>
      <name val="Arial CE"/>
      <charset val="238"/>
    </font>
    <font>
      <b/>
      <sz val="10"/>
      <name val="Arial CE"/>
      <charset val="238"/>
    </font>
    <font>
      <b/>
      <sz val="11"/>
      <color indexed="8"/>
      <name val="Arial CE"/>
      <charset val="238"/>
    </font>
    <font>
      <sz val="11"/>
      <color indexed="8"/>
      <name val="Arial CE"/>
      <charset val="238"/>
    </font>
    <font>
      <b/>
      <sz val="10"/>
      <color indexed="8"/>
      <name val="Arial CE"/>
      <charset val="238"/>
    </font>
    <font>
      <b/>
      <sz val="11"/>
      <name val="Arial CE"/>
      <charset val="238"/>
    </font>
    <font>
      <sz val="10"/>
      <name val="Arial"/>
      <family val="2"/>
      <charset val="238"/>
    </font>
    <font>
      <sz val="11"/>
      <name val="Arial CE"/>
      <charset val="238"/>
    </font>
    <font>
      <sz val="10"/>
      <name val="Arial CE"/>
      <charset val="238"/>
    </font>
    <font>
      <sz val="10"/>
      <color indexed="10"/>
      <name val="Arial CE"/>
      <family val="2"/>
      <charset val="238"/>
    </font>
    <font>
      <sz val="9"/>
      <name val="Arial CE"/>
      <family val="2"/>
      <charset val="238"/>
    </font>
    <font>
      <sz val="9"/>
      <color indexed="8"/>
      <name val="Arial CE"/>
      <family val="2"/>
      <charset val="238"/>
    </font>
    <font>
      <sz val="10"/>
      <color indexed="10"/>
      <name val="Arial CE"/>
      <charset val="238"/>
    </font>
    <font>
      <sz val="11"/>
      <color indexed="8"/>
      <name val="Calibri"/>
      <family val="2"/>
      <charset val="238"/>
    </font>
    <font>
      <b/>
      <sz val="10"/>
      <name val="Arial"/>
      <family val="2"/>
      <charset val="238"/>
    </font>
    <font>
      <sz val="10"/>
      <name val="Arial"/>
      <charset val="238"/>
    </font>
    <font>
      <b/>
      <sz val="10"/>
      <name val="Arial"/>
      <family val="2"/>
    </font>
    <font>
      <sz val="10"/>
      <name val="Arial"/>
      <family val="2"/>
    </font>
    <font>
      <sz val="11"/>
      <name val="Arial Narrow"/>
      <family val="2"/>
      <charset val="238"/>
    </font>
    <font>
      <sz val="10"/>
      <name val="Symbol"/>
      <family val="1"/>
      <charset val="2"/>
    </font>
    <font>
      <vertAlign val="superscript"/>
      <sz val="10"/>
      <color indexed="8"/>
      <name val="Arial CE"/>
      <family val="2"/>
      <charset val="238"/>
    </font>
    <font>
      <sz val="10"/>
      <color indexed="8"/>
      <name val="Arial"/>
      <family val="2"/>
    </font>
    <font>
      <sz val="10"/>
      <color indexed="9"/>
      <name val="Arial"/>
      <charset val="238"/>
    </font>
    <font>
      <sz val="10"/>
      <color indexed="10"/>
      <name val="Arial"/>
      <family val="2"/>
      <charset val="238"/>
    </font>
    <font>
      <sz val="12"/>
      <color indexed="10"/>
      <name val="Arial CE"/>
      <charset val="238"/>
    </font>
    <font>
      <vertAlign val="superscript"/>
      <sz val="10"/>
      <name val="Arial"/>
      <family val="2"/>
      <charset val="238"/>
    </font>
    <font>
      <sz val="12"/>
      <name val="Arial CE"/>
      <charset val="238"/>
    </font>
    <font>
      <sz val="12"/>
      <name val="Times New Roman"/>
      <family val="1"/>
    </font>
    <font>
      <sz val="12"/>
      <color indexed="10"/>
      <name val="Times New Roman"/>
      <family val="1"/>
    </font>
    <font>
      <sz val="11"/>
      <name val="Calibri"/>
      <family val="2"/>
      <charset val="238"/>
    </font>
    <font>
      <sz val="10"/>
      <color indexed="9"/>
      <name val="Arial"/>
      <family val="2"/>
      <charset val="238"/>
    </font>
    <font>
      <i/>
      <sz val="9"/>
      <name val="Times New Roman"/>
      <family val="1"/>
      <charset val="238"/>
    </font>
    <font>
      <i/>
      <sz val="9"/>
      <name val="Times New Roman"/>
      <family val="1"/>
    </font>
    <font>
      <i/>
      <sz val="9"/>
      <name val="Arial CE"/>
      <family val="2"/>
      <charset val="238"/>
    </font>
    <font>
      <i/>
      <sz val="9"/>
      <color indexed="8"/>
      <name val="Times New Roman"/>
      <family val="1"/>
    </font>
    <font>
      <sz val="11"/>
      <name val="Arial"/>
      <family val="2"/>
      <charset val="238"/>
    </font>
    <font>
      <b/>
      <sz val="11"/>
      <name val="Arial"/>
      <family val="2"/>
      <charset val="238"/>
    </font>
    <font>
      <i/>
      <sz val="8"/>
      <name val="Arial CE"/>
      <family val="2"/>
      <charset val="238"/>
    </font>
    <font>
      <i/>
      <sz val="8"/>
      <name val="Times New Roman"/>
      <family val="1"/>
    </font>
    <font>
      <b/>
      <sz val="11"/>
      <name val="Arial"/>
      <family val="2"/>
    </font>
    <font>
      <sz val="11"/>
      <name val="Arial"/>
      <family val="2"/>
    </font>
    <font>
      <sz val="10"/>
      <color indexed="8"/>
      <name val="Arial"/>
      <family val="2"/>
      <charset val="238"/>
    </font>
    <font>
      <sz val="12"/>
      <name val="Courier New"/>
      <family val="1"/>
      <charset val="238"/>
    </font>
    <font>
      <sz val="10"/>
      <name val="Calibri"/>
      <family val="2"/>
      <charset val="238"/>
    </font>
    <font>
      <b/>
      <sz val="10"/>
      <name val="Arial Narrow"/>
      <family val="2"/>
    </font>
    <font>
      <sz val="10"/>
      <name val="Arial CE"/>
      <family val="2"/>
    </font>
    <font>
      <vertAlign val="superscript"/>
      <sz val="10"/>
      <name val="Calibri"/>
      <family val="2"/>
      <charset val="238"/>
    </font>
    <font>
      <vertAlign val="subscript"/>
      <sz val="10"/>
      <name val="Calibri"/>
      <family val="2"/>
      <charset val="238"/>
    </font>
    <font>
      <vertAlign val="subscript"/>
      <sz val="10"/>
      <name val="Arial"/>
      <family val="2"/>
      <charset val="238"/>
    </font>
    <font>
      <sz val="10"/>
      <color indexed="8"/>
      <name val="Calibri"/>
      <family val="2"/>
      <charset val="238"/>
    </font>
    <font>
      <sz val="9"/>
      <color indexed="8"/>
      <name val="Arial CE"/>
      <charset val="238"/>
    </font>
    <font>
      <sz val="10"/>
      <name val="Times New Roman"/>
      <family val="1"/>
      <charset val="238"/>
    </font>
    <font>
      <b/>
      <sz val="8"/>
      <name val="Arial CE"/>
      <charset val="238"/>
    </font>
    <font>
      <sz val="9"/>
      <name val="FuturaTEE"/>
      <charset val="238"/>
    </font>
    <font>
      <b/>
      <sz val="12"/>
      <color indexed="8"/>
      <name val="Calibri"/>
      <family val="2"/>
      <charset val="238"/>
    </font>
    <font>
      <sz val="9"/>
      <name val="Arial CE"/>
      <charset val="238"/>
    </font>
    <font>
      <b/>
      <sz val="12"/>
      <name val="Tahoma"/>
      <family val="2"/>
      <charset val="238"/>
    </font>
    <font>
      <sz val="11"/>
      <color theme="1"/>
      <name val="Calibri"/>
      <family val="2"/>
      <charset val="238"/>
      <scheme val="minor"/>
    </font>
    <font>
      <b/>
      <sz val="11"/>
      <color theme="1"/>
      <name val="Calibri"/>
      <family val="2"/>
      <charset val="238"/>
      <scheme val="minor"/>
    </font>
    <font>
      <sz val="11"/>
      <color theme="1"/>
      <name val="Arial"/>
      <family val="2"/>
      <charset val="238"/>
    </font>
    <font>
      <b/>
      <sz val="14"/>
      <color theme="1"/>
      <name val="Arial"/>
      <family val="2"/>
      <charset val="238"/>
    </font>
    <font>
      <sz val="11"/>
      <color theme="1"/>
      <name val="Times New Roman"/>
      <family val="1"/>
      <charset val="238"/>
    </font>
    <font>
      <b/>
      <sz val="12"/>
      <color theme="1"/>
      <name val="Arial"/>
      <family val="2"/>
      <charset val="238"/>
    </font>
    <font>
      <b/>
      <sz val="11"/>
      <color theme="1"/>
      <name val="Times New Roman"/>
      <family val="1"/>
      <charset val="238"/>
    </font>
    <font>
      <b/>
      <sz val="12"/>
      <color theme="1"/>
      <name val="Times New Roman"/>
      <family val="1"/>
      <charset val="238"/>
    </font>
    <font>
      <b/>
      <sz val="11"/>
      <color theme="1"/>
      <name val="Arial"/>
      <family val="2"/>
      <charset val="238"/>
    </font>
    <font>
      <sz val="12"/>
      <color theme="1"/>
      <name val="Times New Roman"/>
      <family val="1"/>
      <charset val="238"/>
    </font>
    <font>
      <b/>
      <sz val="11"/>
      <color theme="0" tint="-0.34998626667073579"/>
      <name val="Arial"/>
      <family val="2"/>
      <charset val="238"/>
    </font>
    <font>
      <sz val="10"/>
      <color theme="1"/>
      <name val="Arial"/>
      <family val="2"/>
      <charset val="238"/>
    </font>
    <font>
      <b/>
      <sz val="10"/>
      <color theme="1"/>
      <name val="Arial"/>
      <family val="2"/>
      <charset val="238"/>
    </font>
    <font>
      <sz val="10"/>
      <color theme="1"/>
      <name val="Times New Roman"/>
      <family val="1"/>
      <charset val="238"/>
    </font>
    <font>
      <sz val="12"/>
      <color theme="1"/>
      <name val="Arial"/>
      <family val="2"/>
      <charset val="238"/>
    </font>
    <font>
      <sz val="10"/>
      <color theme="1"/>
      <name val="Calibri"/>
      <family val="2"/>
      <charset val="238"/>
    </font>
    <font>
      <sz val="11"/>
      <name val="Calibri"/>
      <family val="2"/>
      <charset val="238"/>
      <scheme val="minor"/>
    </font>
    <font>
      <sz val="10"/>
      <color rgb="FFFF0000"/>
      <name val="Arial"/>
      <family val="2"/>
      <charset val="238"/>
    </font>
    <font>
      <sz val="10"/>
      <name val="Calibri"/>
      <family val="2"/>
      <charset val="238"/>
      <scheme val="minor"/>
    </font>
    <font>
      <sz val="10"/>
      <color theme="1"/>
      <name val="Arial CE"/>
      <charset val="238"/>
    </font>
    <font>
      <b/>
      <sz val="10"/>
      <color theme="1"/>
      <name val="Arial CE"/>
      <charset val="238"/>
    </font>
    <font>
      <sz val="11"/>
      <color rgb="FFFF0000"/>
      <name val="Arial CE"/>
      <charset val="238"/>
    </font>
  </fonts>
  <fills count="6">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8" tint="0.59999389629810485"/>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double">
        <color indexed="64"/>
      </bottom>
      <diagonal/>
    </border>
  </borders>
  <cellStyleXfs count="11">
    <xf numFmtId="0" fontId="0" fillId="0" borderId="0"/>
    <xf numFmtId="0" fontId="79" fillId="0" borderId="0"/>
    <xf numFmtId="0" fontId="64" fillId="0" borderId="0"/>
    <xf numFmtId="0" fontId="28" fillId="0" borderId="0"/>
    <xf numFmtId="0" fontId="67" fillId="0" borderId="0"/>
    <xf numFmtId="0" fontId="28" fillId="0" borderId="0"/>
    <xf numFmtId="0" fontId="67" fillId="0" borderId="0"/>
    <xf numFmtId="0" fontId="28" fillId="0" borderId="0"/>
    <xf numFmtId="0" fontId="10" fillId="0" borderId="0"/>
    <xf numFmtId="164" fontId="1" fillId="0" borderId="0" applyFont="0" applyFill="0" applyBorder="0" applyAlignment="0" applyProtection="0"/>
    <xf numFmtId="165" fontId="1" fillId="0" borderId="0" applyFont="0" applyFill="0" applyBorder="0" applyAlignment="0" applyProtection="0"/>
  </cellStyleXfs>
  <cellXfs count="1727">
    <xf numFmtId="0" fontId="0" fillId="0" borderId="0" xfId="0"/>
    <xf numFmtId="0" fontId="0" fillId="0" borderId="0" xfId="0" applyAlignment="1">
      <alignment vertical="top"/>
    </xf>
    <xf numFmtId="4" fontId="2" fillId="0" borderId="0" xfId="0" applyNumberFormat="1" applyFont="1" applyAlignment="1">
      <alignment horizontal="right" vertical="top"/>
    </xf>
    <xf numFmtId="4" fontId="0" fillId="0" borderId="0" xfId="0" applyNumberFormat="1" applyAlignment="1">
      <alignment horizontal="right" vertical="top"/>
    </xf>
    <xf numFmtId="49" fontId="3" fillId="0" borderId="0" xfId="0" applyNumberFormat="1" applyFont="1" applyAlignment="1">
      <alignment horizontal="left" vertical="top" wrapText="1" indent="1"/>
    </xf>
    <xf numFmtId="49" fontId="0" fillId="0" borderId="0" xfId="0" applyNumberFormat="1" applyAlignment="1">
      <alignment horizontal="center" vertical="top" wrapText="1"/>
    </xf>
    <xf numFmtId="4" fontId="6" fillId="0" borderId="0" xfId="0" applyNumberFormat="1" applyFont="1" applyAlignment="1">
      <alignment horizontal="right" vertical="top"/>
    </xf>
    <xf numFmtId="49" fontId="8" fillId="0" borderId="0" xfId="0" applyNumberFormat="1" applyFont="1" applyAlignment="1">
      <alignment horizontal="center" vertical="top" wrapText="1"/>
    </xf>
    <xf numFmtId="2" fontId="8" fillId="0" borderId="0" xfId="0" applyNumberFormat="1" applyFont="1" applyAlignment="1">
      <alignment horizontal="left" vertical="top" wrapText="1" indent="1"/>
    </xf>
    <xf numFmtId="4" fontId="8" fillId="0" borderId="0" xfId="0" applyNumberFormat="1" applyFont="1" applyAlignment="1">
      <alignment horizontal="left" vertical="top" indent="1"/>
    </xf>
    <xf numFmtId="4" fontId="4" fillId="0" borderId="0" xfId="0" applyNumberFormat="1" applyFont="1" applyAlignment="1">
      <alignment horizontal="right" vertical="top"/>
    </xf>
    <xf numFmtId="49" fontId="8" fillId="0" borderId="0" xfId="0" applyNumberFormat="1" applyFont="1" applyAlignment="1">
      <alignment horizontal="left" vertical="top" wrapText="1" indent="1"/>
    </xf>
    <xf numFmtId="49" fontId="9" fillId="0" borderId="0" xfId="0" applyNumberFormat="1" applyFont="1" applyAlignment="1">
      <alignment horizontal="center" vertical="top" wrapText="1"/>
    </xf>
    <xf numFmtId="4" fontId="9" fillId="0" borderId="0" xfId="0" applyNumberFormat="1" applyFont="1" applyAlignment="1">
      <alignment horizontal="right" vertical="top"/>
    </xf>
    <xf numFmtId="0" fontId="9" fillId="0" borderId="0" xfId="0" applyFont="1" applyAlignment="1">
      <alignment vertical="top"/>
    </xf>
    <xf numFmtId="0" fontId="0" fillId="0" borderId="0" xfId="0" applyAlignment="1">
      <alignment horizontal="center" vertical="top"/>
    </xf>
    <xf numFmtId="2" fontId="9" fillId="0" borderId="0" xfId="0" applyNumberFormat="1" applyFont="1" applyAlignment="1">
      <alignment horizontal="left" vertical="top" wrapText="1" indent="1"/>
    </xf>
    <xf numFmtId="49" fontId="9" fillId="0" borderId="0" xfId="0" applyNumberFormat="1" applyFont="1" applyAlignment="1">
      <alignment horizontal="left" vertical="top" wrapText="1" indent="1"/>
    </xf>
    <xf numFmtId="4" fontId="9" fillId="0" borderId="0" xfId="0" applyNumberFormat="1" applyFont="1" applyAlignment="1">
      <alignment horizontal="center" vertical="top"/>
    </xf>
    <xf numFmtId="2" fontId="9" fillId="0" borderId="0" xfId="0" applyNumberFormat="1" applyFont="1" applyAlignment="1">
      <alignment horizontal="center" vertical="top" wrapText="1"/>
    </xf>
    <xf numFmtId="4" fontId="2" fillId="0" borderId="1" xfId="0" applyNumberFormat="1" applyFont="1" applyBorder="1" applyAlignment="1">
      <alignment horizontal="right" vertical="top"/>
    </xf>
    <xf numFmtId="4" fontId="8" fillId="0" borderId="0" xfId="0" applyNumberFormat="1" applyFont="1" applyAlignment="1">
      <alignment horizontal="right" vertical="top"/>
    </xf>
    <xf numFmtId="0" fontId="4" fillId="0" borderId="0" xfId="0" applyFont="1" applyAlignment="1">
      <alignment vertical="top"/>
    </xf>
    <xf numFmtId="49" fontId="6" fillId="0" borderId="0" xfId="0" applyNumberFormat="1" applyFont="1" applyAlignment="1">
      <alignment horizontal="center" vertical="top" wrapText="1"/>
    </xf>
    <xf numFmtId="49" fontId="11" fillId="0" borderId="0" xfId="0" applyNumberFormat="1" applyFont="1" applyAlignment="1">
      <alignment horizontal="left" vertical="top" wrapText="1" indent="1"/>
    </xf>
    <xf numFmtId="4" fontId="11" fillId="0" borderId="0" xfId="0" applyNumberFormat="1" applyFont="1" applyAlignment="1">
      <alignment horizontal="right" vertical="top"/>
    </xf>
    <xf numFmtId="0" fontId="7" fillId="0" borderId="0" xfId="0" applyFont="1" applyAlignment="1">
      <alignment vertical="top"/>
    </xf>
    <xf numFmtId="4" fontId="2" fillId="0" borderId="0" xfId="0" applyNumberFormat="1" applyFont="1" applyAlignment="1">
      <alignment horizontal="center" vertical="top"/>
    </xf>
    <xf numFmtId="49" fontId="1" fillId="0" borderId="0" xfId="0" applyNumberFormat="1" applyFont="1" applyAlignment="1">
      <alignment horizontal="left" vertical="top" wrapText="1" indent="1"/>
    </xf>
    <xf numFmtId="2" fontId="1" fillId="0" borderId="0" xfId="0" applyNumberFormat="1" applyFont="1" applyAlignment="1">
      <alignment horizontal="left" vertical="top" wrapText="1" indent="1"/>
    </xf>
    <xf numFmtId="49" fontId="9" fillId="0" borderId="0" xfId="0" applyNumberFormat="1" applyFont="1" applyAlignment="1">
      <alignment horizontal="right" vertical="top" wrapText="1"/>
    </xf>
    <xf numFmtId="2" fontId="9" fillId="0" borderId="0" xfId="0" applyNumberFormat="1" applyFont="1" applyAlignment="1">
      <alignment horizontal="right" vertical="top" wrapText="1"/>
    </xf>
    <xf numFmtId="49" fontId="0" fillId="0" borderId="0" xfId="0" applyNumberFormat="1" applyAlignment="1">
      <alignment horizontal="right" vertical="top" wrapText="1"/>
    </xf>
    <xf numFmtId="2" fontId="0" fillId="0" borderId="0" xfId="0" applyNumberFormat="1" applyAlignment="1">
      <alignment horizontal="right" vertical="top" wrapText="1"/>
    </xf>
    <xf numFmtId="49" fontId="9" fillId="0" borderId="0" xfId="0" applyNumberFormat="1" applyFont="1" applyBorder="1" applyAlignment="1">
      <alignment horizontal="center" vertical="top" wrapText="1"/>
    </xf>
    <xf numFmtId="2" fontId="9" fillId="0" borderId="0" xfId="0" applyNumberFormat="1" applyFont="1" applyBorder="1" applyAlignment="1">
      <alignment horizontal="left" vertical="top" wrapText="1" indent="1"/>
    </xf>
    <xf numFmtId="4" fontId="9" fillId="0" borderId="0" xfId="0" applyNumberFormat="1" applyFont="1" applyBorder="1" applyAlignment="1">
      <alignment horizontal="right" vertical="top"/>
    </xf>
    <xf numFmtId="4" fontId="2" fillId="0" borderId="0" xfId="0" applyNumberFormat="1" applyFont="1" applyBorder="1" applyAlignment="1">
      <alignment horizontal="right" vertical="top"/>
    </xf>
    <xf numFmtId="2" fontId="1" fillId="0" borderId="0" xfId="0" applyNumberFormat="1" applyFont="1" applyAlignment="1">
      <alignment horizontal="right" vertical="top" wrapText="1"/>
    </xf>
    <xf numFmtId="2" fontId="4" fillId="0" borderId="0" xfId="0" applyNumberFormat="1" applyFont="1" applyAlignment="1">
      <alignment horizontal="left" vertical="top" wrapText="1" indent="1"/>
    </xf>
    <xf numFmtId="0" fontId="13" fillId="0" borderId="2" xfId="0" applyFont="1" applyBorder="1" applyAlignment="1">
      <alignment vertical="top"/>
    </xf>
    <xf numFmtId="49" fontId="14" fillId="0" borderId="2" xfId="0" applyNumberFormat="1" applyFont="1" applyBorder="1" applyAlignment="1">
      <alignment horizontal="left" vertical="top" wrapText="1"/>
    </xf>
    <xf numFmtId="0" fontId="7" fillId="0" borderId="0" xfId="0" applyFont="1"/>
    <xf numFmtId="4" fontId="6" fillId="0" borderId="0" xfId="0" applyNumberFormat="1" applyFont="1" applyAlignment="1">
      <alignment horizontal="center" vertical="top"/>
    </xf>
    <xf numFmtId="4" fontId="7" fillId="0" borderId="0" xfId="0" applyNumberFormat="1" applyFont="1" applyAlignment="1">
      <alignment horizontal="right" vertical="top"/>
    </xf>
    <xf numFmtId="2" fontId="11" fillId="0" borderId="0" xfId="0" applyNumberFormat="1" applyFont="1" applyAlignment="1">
      <alignment horizontal="left" vertical="top" wrapText="1" indent="1"/>
    </xf>
    <xf numFmtId="49" fontId="16" fillId="0" borderId="2" xfId="0" applyNumberFormat="1" applyFont="1" applyBorder="1" applyAlignment="1">
      <alignment horizontal="center" vertical="top" wrapText="1"/>
    </xf>
    <xf numFmtId="2" fontId="6" fillId="0" borderId="0" xfId="0" applyNumberFormat="1" applyFont="1" applyAlignment="1">
      <alignment horizontal="left" vertical="top" wrapText="1" indent="1"/>
    </xf>
    <xf numFmtId="49" fontId="11" fillId="0" borderId="0" xfId="0" applyNumberFormat="1" applyFont="1" applyAlignment="1">
      <alignment horizontal="center" vertical="top" wrapText="1"/>
    </xf>
    <xf numFmtId="0" fontId="7" fillId="0" borderId="0" xfId="0" applyFont="1" applyAlignment="1">
      <alignment horizontal="center" vertical="top"/>
    </xf>
    <xf numFmtId="49" fontId="11" fillId="0" borderId="0" xfId="0" applyNumberFormat="1" applyFont="1" applyAlignment="1">
      <alignment horizontal="right" vertical="top" wrapText="1"/>
    </xf>
    <xf numFmtId="2" fontId="6" fillId="0" borderId="0" xfId="0" applyNumberFormat="1" applyFont="1" applyAlignment="1">
      <alignment horizontal="center" vertical="top" wrapText="1"/>
    </xf>
    <xf numFmtId="4" fontId="11" fillId="0" borderId="0" xfId="0" applyNumberFormat="1" applyFont="1" applyAlignment="1">
      <alignment horizontal="left" vertical="top" indent="1"/>
    </xf>
    <xf numFmtId="0" fontId="5" fillId="0" borderId="0" xfId="0" applyFont="1" applyAlignment="1">
      <alignment vertical="top"/>
    </xf>
    <xf numFmtId="49" fontId="10" fillId="0" borderId="0" xfId="0" applyNumberFormat="1" applyFont="1" applyBorder="1" applyAlignment="1">
      <alignment horizontal="center" vertical="top" wrapText="1"/>
    </xf>
    <xf numFmtId="49" fontId="14" fillId="0" borderId="0" xfId="0" applyNumberFormat="1" applyFont="1" applyBorder="1" applyAlignment="1">
      <alignment horizontal="left" vertical="top" wrapText="1"/>
    </xf>
    <xf numFmtId="4" fontId="15" fillId="0" borderId="0" xfId="0" applyNumberFormat="1" applyFont="1" applyBorder="1" applyAlignment="1">
      <alignment horizontal="center" vertical="top"/>
    </xf>
    <xf numFmtId="4" fontId="14" fillId="0" borderId="0" xfId="0" applyNumberFormat="1" applyFont="1" applyBorder="1" applyAlignment="1">
      <alignment horizontal="left" vertical="top"/>
    </xf>
    <xf numFmtId="0" fontId="13" fillId="0" borderId="0" xfId="0" applyFont="1" applyBorder="1" applyAlignment="1">
      <alignment vertical="top"/>
    </xf>
    <xf numFmtId="4" fontId="0" fillId="0" borderId="1" xfId="0" applyNumberFormat="1" applyBorder="1" applyAlignment="1">
      <alignment horizontal="right" vertical="top"/>
    </xf>
    <xf numFmtId="4" fontId="5" fillId="0" borderId="0" xfId="0" applyNumberFormat="1" applyFont="1" applyAlignment="1">
      <alignment horizontal="right" vertical="top"/>
    </xf>
    <xf numFmtId="0" fontId="5" fillId="0" borderId="0" xfId="0" applyFont="1"/>
    <xf numFmtId="49" fontId="17" fillId="0" borderId="0" xfId="0" applyNumberFormat="1" applyFont="1" applyAlignment="1">
      <alignment horizontal="center" vertical="top" wrapText="1"/>
    </xf>
    <xf numFmtId="2" fontId="18" fillId="0" borderId="0" xfId="0" applyNumberFormat="1" applyFont="1" applyAlignment="1">
      <alignment horizontal="left" vertical="top" wrapText="1" indent="1"/>
    </xf>
    <xf numFmtId="4" fontId="17" fillId="0" borderId="0" xfId="0" applyNumberFormat="1" applyFont="1" applyAlignment="1">
      <alignment horizontal="center" vertical="top"/>
    </xf>
    <xf numFmtId="4" fontId="17" fillId="0" borderId="0" xfId="0" applyNumberFormat="1" applyFont="1" applyAlignment="1">
      <alignment horizontal="right" vertical="top"/>
    </xf>
    <xf numFmtId="4" fontId="19" fillId="0" borderId="0" xfId="0" applyNumberFormat="1" applyFont="1" applyAlignment="1">
      <alignment horizontal="right" vertical="top"/>
    </xf>
    <xf numFmtId="0" fontId="20" fillId="0" borderId="0" xfId="0" applyFont="1" applyAlignment="1">
      <alignment vertical="top"/>
    </xf>
    <xf numFmtId="4" fontId="4" fillId="0" borderId="0" xfId="0" applyNumberFormat="1" applyFont="1" applyAlignment="1">
      <alignment vertical="top"/>
    </xf>
    <xf numFmtId="2" fontId="1" fillId="0" borderId="1" xfId="0" applyNumberFormat="1" applyFont="1" applyBorder="1" applyAlignment="1">
      <alignment horizontal="left" vertical="top" wrapText="1" indent="1"/>
    </xf>
    <xf numFmtId="4" fontId="2" fillId="0" borderId="1" xfId="0" applyNumberFormat="1" applyFont="1" applyBorder="1" applyAlignment="1">
      <alignment horizontal="center" vertical="top"/>
    </xf>
    <xf numFmtId="0" fontId="4" fillId="0" borderId="0" xfId="0" applyFont="1" applyAlignment="1">
      <alignment horizontal="left" vertical="top" indent="1"/>
    </xf>
    <xf numFmtId="4" fontId="0" fillId="0" borderId="0" xfId="0" applyNumberFormat="1" applyBorder="1" applyAlignment="1">
      <alignment horizontal="right" vertical="top"/>
    </xf>
    <xf numFmtId="0" fontId="4" fillId="0" borderId="0" xfId="0" applyFont="1" applyAlignment="1">
      <alignment horizontal="center" vertical="top"/>
    </xf>
    <xf numFmtId="2" fontId="0" fillId="0" borderId="0" xfId="0" applyNumberFormat="1" applyAlignment="1">
      <alignment horizontal="left" vertical="top" wrapText="1" indent="1"/>
    </xf>
    <xf numFmtId="17" fontId="5" fillId="0" borderId="0" xfId="0" applyNumberFormat="1" applyFont="1" applyAlignment="1">
      <alignment horizontal="left"/>
    </xf>
    <xf numFmtId="0" fontId="10" fillId="0" borderId="0" xfId="0" applyFont="1" applyAlignment="1">
      <alignment vertical="top"/>
    </xf>
    <xf numFmtId="49" fontId="0" fillId="0" borderId="0" xfId="0" applyNumberFormat="1" applyBorder="1" applyAlignment="1">
      <alignment horizontal="center" vertical="top" wrapText="1"/>
    </xf>
    <xf numFmtId="4" fontId="2" fillId="0" borderId="0" xfId="0" applyNumberFormat="1" applyFont="1" applyBorder="1" applyAlignment="1">
      <alignment horizontal="center" vertical="top"/>
    </xf>
    <xf numFmtId="4" fontId="2" fillId="0" borderId="0" xfId="0" applyNumberFormat="1" applyFont="1" applyAlignment="1">
      <alignment horizontal="left" vertical="top" indent="1"/>
    </xf>
    <xf numFmtId="4" fontId="0" fillId="0" borderId="0" xfId="0" applyNumberFormat="1" applyAlignment="1">
      <alignment horizontal="left" vertical="top" indent="1"/>
    </xf>
    <xf numFmtId="49" fontId="1" fillId="0" borderId="0" xfId="0" applyNumberFormat="1" applyFont="1" applyAlignment="1">
      <alignment horizontal="center" vertical="top" wrapText="1"/>
    </xf>
    <xf numFmtId="49" fontId="22" fillId="0" borderId="0" xfId="0" applyNumberFormat="1" applyFont="1" applyAlignment="1">
      <alignment horizontal="center" vertical="top" wrapText="1"/>
    </xf>
    <xf numFmtId="4" fontId="23" fillId="0" borderId="0" xfId="0" applyNumberFormat="1" applyFont="1" applyAlignment="1">
      <alignment horizontal="right" vertical="top"/>
    </xf>
    <xf numFmtId="0" fontId="5" fillId="0" borderId="0" xfId="0" applyFont="1" applyAlignment="1">
      <alignment horizontal="left" indent="1"/>
    </xf>
    <xf numFmtId="2" fontId="26" fillId="0" borderId="0" xfId="0" applyNumberFormat="1" applyFont="1" applyAlignment="1">
      <alignment horizontal="left" vertical="top" wrapText="1" indent="1"/>
    </xf>
    <xf numFmtId="0" fontId="3" fillId="0" borderId="0" xfId="0" applyFont="1" applyAlignment="1">
      <alignment vertical="top"/>
    </xf>
    <xf numFmtId="2" fontId="2" fillId="0" borderId="0" xfId="0" applyNumberFormat="1" applyFont="1" applyAlignment="1">
      <alignment horizontal="left" vertical="top" wrapText="1" indent="1"/>
    </xf>
    <xf numFmtId="4" fontId="27" fillId="0" borderId="0" xfId="0" applyNumberFormat="1" applyFont="1" applyAlignment="1">
      <alignment horizontal="right" vertical="top"/>
    </xf>
    <xf numFmtId="2" fontId="24" fillId="0" borderId="0" xfId="0" applyNumberFormat="1" applyFont="1" applyAlignment="1">
      <alignment horizontal="left" vertical="top" wrapText="1" indent="1"/>
    </xf>
    <xf numFmtId="4" fontId="24" fillId="0" borderId="0" xfId="0" applyNumberFormat="1" applyFont="1" applyAlignment="1">
      <alignment horizontal="center" vertical="top"/>
    </xf>
    <xf numFmtId="4" fontId="24" fillId="0" borderId="0" xfId="0" applyNumberFormat="1" applyFont="1" applyAlignment="1">
      <alignment horizontal="right" vertical="top"/>
    </xf>
    <xf numFmtId="0" fontId="27" fillId="0" borderId="0" xfId="0" applyFont="1" applyAlignment="1">
      <alignment vertical="top"/>
    </xf>
    <xf numFmtId="4" fontId="10" fillId="0" borderId="0" xfId="0" applyNumberFormat="1" applyFont="1" applyAlignment="1">
      <alignment horizontal="right" vertical="top"/>
    </xf>
    <xf numFmtId="4" fontId="1" fillId="0" borderId="0" xfId="0" applyNumberFormat="1" applyFont="1" applyAlignment="1">
      <alignment horizontal="right" vertical="top"/>
    </xf>
    <xf numFmtId="0" fontId="1" fillId="0" borderId="0" xfId="0" applyFont="1" applyAlignment="1">
      <alignment vertical="top"/>
    </xf>
    <xf numFmtId="49" fontId="2" fillId="0" borderId="0" xfId="0" applyNumberFormat="1" applyFont="1" applyAlignment="1">
      <alignment horizontal="center" vertical="top" wrapText="1"/>
    </xf>
    <xf numFmtId="2" fontId="10" fillId="0" borderId="0" xfId="0" applyNumberFormat="1" applyFont="1" applyAlignment="1">
      <alignment horizontal="left" vertical="top" wrapText="1" indent="1"/>
    </xf>
    <xf numFmtId="49" fontId="2" fillId="0" borderId="0" xfId="0" applyNumberFormat="1" applyFont="1" applyAlignment="1">
      <alignment horizontal="left" vertical="top" wrapText="1" indent="1"/>
    </xf>
    <xf numFmtId="2" fontId="25" fillId="0" borderId="0" xfId="0" applyNumberFormat="1" applyFont="1" applyAlignment="1">
      <alignment horizontal="left" vertical="top" wrapText="1" indent="1"/>
    </xf>
    <xf numFmtId="49" fontId="25" fillId="0" borderId="0" xfId="0" applyNumberFormat="1" applyFont="1" applyAlignment="1">
      <alignment horizontal="left" vertical="top" wrapText="1" indent="1"/>
    </xf>
    <xf numFmtId="4" fontId="11" fillId="0" borderId="0" xfId="0" applyNumberFormat="1" applyFont="1" applyAlignment="1">
      <alignment horizontal="left" vertical="top"/>
    </xf>
    <xf numFmtId="4" fontId="15" fillId="0" borderId="2" xfId="0" applyNumberFormat="1" applyFont="1" applyBorder="1" applyAlignment="1">
      <alignment horizontal="right" vertical="top"/>
    </xf>
    <xf numFmtId="0" fontId="29" fillId="0" borderId="0" xfId="0" applyFont="1" applyAlignment="1">
      <alignment horizontal="left" indent="1"/>
    </xf>
    <xf numFmtId="0" fontId="27" fillId="0" borderId="0" xfId="0" applyFont="1"/>
    <xf numFmtId="49" fontId="2" fillId="0" borderId="0" xfId="0" applyNumberFormat="1" applyFont="1" applyAlignment="1">
      <alignment horizontal="left" vertical="top" wrapText="1"/>
    </xf>
    <xf numFmtId="0" fontId="23" fillId="0" borderId="0" xfId="0" applyFont="1" applyAlignment="1">
      <alignment horizontal="left" indent="1"/>
    </xf>
    <xf numFmtId="4" fontId="26" fillId="0" borderId="0" xfId="0" applyNumberFormat="1" applyFont="1" applyAlignment="1">
      <alignment horizontal="right" vertical="top"/>
    </xf>
    <xf numFmtId="0" fontId="23" fillId="0" borderId="0" xfId="0" applyFont="1" applyAlignment="1">
      <alignment vertical="top"/>
    </xf>
    <xf numFmtId="49" fontId="4" fillId="0" borderId="0" xfId="0" applyNumberFormat="1" applyFont="1" applyAlignment="1">
      <alignment horizontal="left" vertical="top" wrapText="1" indent="1"/>
    </xf>
    <xf numFmtId="4" fontId="10" fillId="0" borderId="1" xfId="0" applyNumberFormat="1" applyFont="1" applyBorder="1" applyAlignment="1">
      <alignment horizontal="right" vertical="top"/>
    </xf>
    <xf numFmtId="49" fontId="25" fillId="0" borderId="0" xfId="0" applyNumberFormat="1" applyFont="1" applyAlignment="1">
      <alignment horizontal="left" vertical="top" wrapText="1"/>
    </xf>
    <xf numFmtId="0" fontId="27" fillId="0" borderId="0" xfId="0" applyFont="1" applyAlignment="1">
      <alignment horizontal="left" indent="1"/>
    </xf>
    <xf numFmtId="4" fontId="24" fillId="0" borderId="0" xfId="0" applyNumberFormat="1" applyFont="1" applyAlignment="1">
      <alignment vertical="top"/>
    </xf>
    <xf numFmtId="4" fontId="9" fillId="0" borderId="0" xfId="0" applyNumberFormat="1" applyFont="1" applyAlignment="1">
      <alignment horizontal="left" vertical="top" indent="1"/>
    </xf>
    <xf numFmtId="49" fontId="10" fillId="0" borderId="0" xfId="0" applyNumberFormat="1" applyFont="1" applyAlignment="1">
      <alignment horizontal="center" vertical="top" wrapText="1"/>
    </xf>
    <xf numFmtId="0" fontId="29" fillId="0" borderId="0" xfId="0" applyFont="1" applyAlignment="1">
      <alignment vertical="top"/>
    </xf>
    <xf numFmtId="2" fontId="0" fillId="0" borderId="0" xfId="0" applyNumberFormat="1" applyBorder="1" applyAlignment="1">
      <alignment horizontal="left" vertical="top" wrapText="1" indent="1"/>
    </xf>
    <xf numFmtId="49" fontId="23" fillId="0" borderId="0" xfId="0" applyNumberFormat="1" applyFont="1" applyAlignment="1">
      <alignment horizontal="left" vertical="top" wrapText="1" indent="1"/>
    </xf>
    <xf numFmtId="0" fontId="30" fillId="0" borderId="0" xfId="0" applyFont="1" applyAlignment="1">
      <alignment vertical="top"/>
    </xf>
    <xf numFmtId="49" fontId="10" fillId="0" borderId="1" xfId="0" applyNumberFormat="1" applyFont="1" applyBorder="1" applyAlignment="1">
      <alignment horizontal="center" vertical="top" wrapText="1"/>
    </xf>
    <xf numFmtId="2" fontId="9" fillId="0" borderId="0" xfId="0" applyNumberFormat="1" applyFont="1" applyAlignment="1">
      <alignment horizontal="left" vertical="top" wrapText="1"/>
    </xf>
    <xf numFmtId="4" fontId="14" fillId="0" borderId="2" xfId="0" applyNumberFormat="1" applyFont="1" applyBorder="1" applyAlignment="1">
      <alignment horizontal="center" vertical="top"/>
    </xf>
    <xf numFmtId="4" fontId="23" fillId="0" borderId="0" xfId="0" applyNumberFormat="1" applyFont="1" applyBorder="1" applyAlignment="1">
      <alignment horizontal="right" vertical="top"/>
    </xf>
    <xf numFmtId="0" fontId="0" fillId="0" borderId="0" xfId="0" applyFont="1" applyAlignment="1">
      <alignment horizontal="left" indent="1"/>
    </xf>
    <xf numFmtId="4" fontId="26" fillId="0" borderId="0" xfId="0" applyNumberFormat="1" applyFont="1" applyAlignment="1">
      <alignment vertical="top"/>
    </xf>
    <xf numFmtId="49" fontId="0" fillId="0" borderId="0" xfId="0" applyNumberFormat="1" applyFont="1" applyAlignment="1">
      <alignment horizontal="left" vertical="top" wrapText="1" indent="1"/>
    </xf>
    <xf numFmtId="2" fontId="0" fillId="0" borderId="0" xfId="0" applyNumberFormat="1" applyFont="1" applyAlignment="1">
      <alignment horizontal="left" vertical="top" wrapText="1" indent="1"/>
    </xf>
    <xf numFmtId="2" fontId="3" fillId="0" borderId="0" xfId="0" applyNumberFormat="1" applyFont="1" applyAlignment="1">
      <alignment horizontal="left" vertical="top" wrapText="1" indent="1"/>
    </xf>
    <xf numFmtId="0" fontId="31" fillId="0" borderId="0" xfId="0" applyFont="1" applyAlignment="1">
      <alignment vertical="top"/>
    </xf>
    <xf numFmtId="2" fontId="22" fillId="0" borderId="0" xfId="0" applyNumberFormat="1" applyFont="1" applyAlignment="1">
      <alignment horizontal="center" vertical="top" wrapText="1"/>
    </xf>
    <xf numFmtId="4" fontId="22" fillId="0" borderId="0" xfId="0" applyNumberFormat="1" applyFont="1" applyAlignment="1">
      <alignment horizontal="center" vertical="top"/>
    </xf>
    <xf numFmtId="4" fontId="22" fillId="0" borderId="0" xfId="0" applyNumberFormat="1" applyFont="1" applyAlignment="1">
      <alignment horizontal="right" vertical="top"/>
    </xf>
    <xf numFmtId="4" fontId="0" fillId="0" borderId="0" xfId="0" applyNumberFormat="1" applyFont="1" applyAlignment="1">
      <alignment horizontal="right" vertical="top"/>
    </xf>
    <xf numFmtId="0" fontId="22" fillId="0" borderId="0" xfId="0" applyFont="1" applyAlignment="1">
      <alignment vertical="top"/>
    </xf>
    <xf numFmtId="0" fontId="0" fillId="0" borderId="0" xfId="0" applyFont="1" applyAlignment="1">
      <alignment vertical="top"/>
    </xf>
    <xf numFmtId="0" fontId="23" fillId="0" borderId="0" xfId="0" applyFont="1"/>
    <xf numFmtId="0" fontId="32" fillId="0" borderId="0" xfId="0" applyFont="1" applyAlignment="1">
      <alignment vertical="top"/>
    </xf>
    <xf numFmtId="0" fontId="12" fillId="0" borderId="0" xfId="0" applyFont="1" applyAlignment="1">
      <alignment vertical="top"/>
    </xf>
    <xf numFmtId="2" fontId="0" fillId="0" borderId="0" xfId="0" applyNumberFormat="1" applyAlignment="1">
      <alignment vertical="top"/>
    </xf>
    <xf numFmtId="49" fontId="10" fillId="0" borderId="0" xfId="8" applyNumberFormat="1" applyFont="1" applyAlignment="1">
      <alignment horizontal="center" vertical="top" wrapText="1"/>
    </xf>
    <xf numFmtId="4" fontId="34" fillId="0" borderId="0" xfId="8" applyNumberFormat="1" applyFont="1" applyAlignment="1">
      <alignment horizontal="right" vertical="top"/>
    </xf>
    <xf numFmtId="0" fontId="34" fillId="0" borderId="0" xfId="8" applyFont="1" applyAlignment="1">
      <alignment vertical="top"/>
    </xf>
    <xf numFmtId="2" fontId="3" fillId="0" borderId="0" xfId="0" applyNumberFormat="1" applyFont="1" applyBorder="1" applyAlignment="1">
      <alignment horizontal="left" vertical="top" wrapText="1" indent="1"/>
    </xf>
    <xf numFmtId="0" fontId="9" fillId="0" borderId="0" xfId="0" applyFont="1" applyAlignment="1">
      <alignment vertical="top" wrapText="1"/>
    </xf>
    <xf numFmtId="44" fontId="37" fillId="0" borderId="0" xfId="0" applyNumberFormat="1" applyFont="1" applyAlignment="1"/>
    <xf numFmtId="0" fontId="0" fillId="0" borderId="0" xfId="0" applyAlignment="1"/>
    <xf numFmtId="0" fontId="28" fillId="0" borderId="0" xfId="0" applyFont="1" applyAlignment="1">
      <alignment horizontal="justify" vertical="top" wrapText="1"/>
    </xf>
    <xf numFmtId="44" fontId="28" fillId="0" borderId="0" xfId="0" applyNumberFormat="1" applyFont="1" applyAlignment="1"/>
    <xf numFmtId="0" fontId="0" fillId="0" borderId="0" xfId="0" applyAlignment="1">
      <alignment horizontal="left"/>
    </xf>
    <xf numFmtId="0" fontId="38" fillId="0" borderId="0" xfId="0" applyFont="1" applyAlignment="1">
      <alignment horizontal="justify" vertical="top" wrapText="1"/>
    </xf>
    <xf numFmtId="0" fontId="39" fillId="0" borderId="0" xfId="0" applyFont="1" applyBorder="1" applyAlignment="1">
      <alignment horizontal="justify" vertical="top" wrapText="1"/>
    </xf>
    <xf numFmtId="0" fontId="39" fillId="0" borderId="0" xfId="0" applyFont="1" applyAlignment="1">
      <alignment horizontal="justify" vertical="top" wrapText="1"/>
    </xf>
    <xf numFmtId="1" fontId="39" fillId="0" borderId="0" xfId="0" applyNumberFormat="1" applyFont="1" applyAlignment="1">
      <alignment horizontal="justify" vertical="top" wrapText="1"/>
    </xf>
    <xf numFmtId="0" fontId="38" fillId="0" borderId="0" xfId="0" applyNumberFormat="1" applyFont="1" applyAlignment="1">
      <alignment horizontal="justify" vertical="top" wrapText="1"/>
    </xf>
    <xf numFmtId="0" fontId="38" fillId="0" borderId="3" xfId="0" applyFont="1" applyBorder="1" applyAlignment="1">
      <alignment horizontal="justify" vertical="top" wrapText="1"/>
    </xf>
    <xf numFmtId="0" fontId="39" fillId="0" borderId="3" xfId="0" applyFont="1" applyBorder="1" applyAlignment="1">
      <alignment horizontal="justify" vertical="top" wrapText="1"/>
    </xf>
    <xf numFmtId="4" fontId="10" fillId="0" borderId="3" xfId="0" applyNumberFormat="1" applyFont="1" applyBorder="1" applyAlignment="1">
      <alignment horizontal="right" vertical="top"/>
    </xf>
    <xf numFmtId="0" fontId="38" fillId="0" borderId="0" xfId="0" applyFont="1" applyBorder="1" applyAlignment="1">
      <alignment horizontal="justify" vertical="top" wrapText="1"/>
    </xf>
    <xf numFmtId="0" fontId="39" fillId="0" borderId="4" xfId="0" applyFont="1" applyBorder="1" applyAlignment="1">
      <alignment horizontal="justify" vertical="top" wrapText="1"/>
    </xf>
    <xf numFmtId="0" fontId="36" fillId="0" borderId="0" xfId="0" applyFont="1" applyBorder="1" applyAlignment="1" applyProtection="1">
      <alignment horizontal="justify" vertical="top" wrapText="1"/>
      <protection locked="0"/>
    </xf>
    <xf numFmtId="0" fontId="36" fillId="0" borderId="0" xfId="0" applyFont="1" applyBorder="1" applyAlignment="1">
      <alignment horizontal="justify" vertical="top" wrapText="1"/>
    </xf>
    <xf numFmtId="0" fontId="40" fillId="0" borderId="0" xfId="0" applyFont="1" applyAlignment="1"/>
    <xf numFmtId="0" fontId="0" fillId="0" borderId="0" xfId="0" applyFont="1" applyAlignment="1">
      <alignment horizontal="justify" vertical="top"/>
    </xf>
    <xf numFmtId="0" fontId="0" fillId="0" borderId="0" xfId="0" applyAlignment="1">
      <alignment horizontal="justify" vertical="top"/>
    </xf>
    <xf numFmtId="0" fontId="28" fillId="0" borderId="0" xfId="0" applyFont="1" applyAlignment="1">
      <alignment horizontal="justify" vertical="top"/>
    </xf>
    <xf numFmtId="0" fontId="40" fillId="0" borderId="0" xfId="0" applyFont="1" applyBorder="1"/>
    <xf numFmtId="0" fontId="39" fillId="0" borderId="5" xfId="0" applyFont="1" applyBorder="1" applyAlignment="1">
      <alignment horizontal="justify" vertical="top" wrapText="1"/>
    </xf>
    <xf numFmtId="0" fontId="36" fillId="0" borderId="3" xfId="0" applyFont="1" applyBorder="1" applyAlignment="1" applyProtection="1">
      <alignment horizontal="justify" vertical="top" wrapText="1"/>
      <protection locked="0"/>
    </xf>
    <xf numFmtId="0" fontId="28" fillId="0" borderId="0" xfId="0" applyFont="1" applyBorder="1" applyAlignment="1">
      <alignment horizontal="justify" vertical="top" wrapText="1"/>
    </xf>
    <xf numFmtId="0" fontId="28" fillId="0" borderId="0" xfId="0" applyFont="1" applyAlignment="1">
      <alignment horizontal="right" wrapText="1"/>
    </xf>
    <xf numFmtId="0" fontId="28" fillId="0" borderId="0" xfId="0" applyFont="1" applyAlignment="1"/>
    <xf numFmtId="0" fontId="0" fillId="0" borderId="0" xfId="0" applyAlignment="1">
      <alignment horizontal="center"/>
    </xf>
    <xf numFmtId="0" fontId="28" fillId="0" borderId="3" xfId="0" applyFont="1" applyBorder="1" applyAlignment="1">
      <alignment horizontal="center" vertical="top" wrapText="1"/>
    </xf>
    <xf numFmtId="0" fontId="37" fillId="0" borderId="0" xfId="0" applyFont="1" applyAlignment="1"/>
    <xf numFmtId="0" fontId="28" fillId="0" borderId="0" xfId="0" applyFont="1" applyFill="1" applyAlignment="1"/>
    <xf numFmtId="0" fontId="37" fillId="0" borderId="0" xfId="0" applyFont="1" applyFill="1" applyAlignment="1"/>
    <xf numFmtId="0" fontId="0" fillId="0" borderId="0" xfId="0" applyProtection="1"/>
    <xf numFmtId="0" fontId="49" fillId="0" borderId="0" xfId="0" applyFont="1" applyProtection="1">
      <protection locked="0"/>
    </xf>
    <xf numFmtId="0" fontId="51" fillId="0" borderId="0" xfId="0" applyFont="1" applyFill="1"/>
    <xf numFmtId="0" fontId="51" fillId="0" borderId="0" xfId="0" applyFont="1"/>
    <xf numFmtId="0" fontId="36" fillId="0" borderId="5" xfId="0" applyFont="1" applyBorder="1" applyAlignment="1" applyProtection="1">
      <alignment horizontal="justify" vertical="top" wrapText="1"/>
      <protection locked="0"/>
    </xf>
    <xf numFmtId="0" fontId="81" fillId="0" borderId="0" xfId="0" applyFont="1"/>
    <xf numFmtId="0" fontId="82" fillId="0" borderId="0" xfId="0" applyFont="1" applyBorder="1"/>
    <xf numFmtId="0" fontId="83" fillId="0" borderId="0" xfId="0" applyFont="1" applyBorder="1" applyAlignment="1">
      <alignment horizontal="center"/>
    </xf>
    <xf numFmtId="0" fontId="83" fillId="0" borderId="0" xfId="0" applyFont="1"/>
    <xf numFmtId="0" fontId="84" fillId="0" borderId="0" xfId="0" applyFont="1" applyBorder="1"/>
    <xf numFmtId="0" fontId="85" fillId="0" borderId="0" xfId="0" applyFont="1" applyAlignment="1">
      <alignment horizontal="center"/>
    </xf>
    <xf numFmtId="0" fontId="86" fillId="0" borderId="0" xfId="0" applyFont="1" applyBorder="1"/>
    <xf numFmtId="0" fontId="85" fillId="0" borderId="0" xfId="0" applyFont="1" applyBorder="1"/>
    <xf numFmtId="0" fontId="83" fillId="0" borderId="0" xfId="0" applyFont="1" applyBorder="1"/>
    <xf numFmtId="0" fontId="83" fillId="0" borderId="0" xfId="0" applyFont="1" applyAlignment="1">
      <alignment horizontal="center"/>
    </xf>
    <xf numFmtId="0" fontId="81" fillId="0" borderId="0" xfId="0" applyFont="1" applyBorder="1"/>
    <xf numFmtId="0" fontId="87" fillId="0" borderId="0" xfId="0" applyFont="1" applyAlignment="1">
      <alignment horizontal="center"/>
    </xf>
    <xf numFmtId="0" fontId="86" fillId="0" borderId="0" xfId="0" applyFont="1" applyBorder="1" applyAlignment="1">
      <alignment horizontal="justify" vertical="center"/>
    </xf>
    <xf numFmtId="0" fontId="83" fillId="0" borderId="0" xfId="0" applyFont="1" applyBorder="1" applyAlignment="1">
      <alignment horizontal="justify" vertical="center"/>
    </xf>
    <xf numFmtId="0" fontId="83" fillId="0" borderId="0" xfId="0" applyFont="1" applyAlignment="1">
      <alignment horizontal="justify" vertical="center"/>
    </xf>
    <xf numFmtId="0" fontId="79" fillId="0" borderId="0" xfId="1"/>
    <xf numFmtId="0" fontId="83" fillId="0" borderId="0" xfId="1" applyFont="1"/>
    <xf numFmtId="0" fontId="83" fillId="0" borderId="0" xfId="1" applyFont="1" applyAlignment="1">
      <alignment horizontal="center"/>
    </xf>
    <xf numFmtId="0" fontId="83" fillId="0" borderId="0" xfId="1" applyFont="1" applyBorder="1" applyAlignment="1">
      <alignment horizontal="center"/>
    </xf>
    <xf numFmtId="0" fontId="83" fillId="0" borderId="0" xfId="1" applyFont="1" applyBorder="1"/>
    <xf numFmtId="0" fontId="86" fillId="0" borderId="0" xfId="1" applyFont="1" applyBorder="1" applyAlignment="1">
      <alignment horizontal="justify" vertical="center"/>
    </xf>
    <xf numFmtId="0" fontId="85" fillId="0" borderId="0" xfId="1" applyFont="1" applyBorder="1"/>
    <xf numFmtId="0" fontId="82" fillId="0" borderId="0" xfId="1" applyFont="1" applyBorder="1"/>
    <xf numFmtId="0" fontId="86" fillId="0" borderId="0" xfId="1" applyFont="1" applyBorder="1"/>
    <xf numFmtId="0" fontId="87" fillId="0" borderId="0" xfId="1" applyFont="1" applyAlignment="1">
      <alignment horizontal="center"/>
    </xf>
    <xf numFmtId="0" fontId="85" fillId="0" borderId="0" xfId="1" applyFont="1" applyAlignment="1">
      <alignment horizontal="center"/>
    </xf>
    <xf numFmtId="0" fontId="84" fillId="0" borderId="0" xfId="1" applyFont="1" applyBorder="1"/>
    <xf numFmtId="49" fontId="53" fillId="0" borderId="2" xfId="0" applyNumberFormat="1" applyFont="1" applyBorder="1" applyAlignment="1">
      <alignment horizontal="center" vertical="top" wrapText="1"/>
    </xf>
    <xf numFmtId="49" fontId="54" fillId="0" borderId="2" xfId="0" applyNumberFormat="1" applyFont="1" applyBorder="1" applyAlignment="1">
      <alignment horizontal="left" vertical="top" wrapText="1"/>
    </xf>
    <xf numFmtId="0" fontId="55" fillId="0" borderId="2" xfId="0" applyFont="1" applyBorder="1" applyAlignment="1">
      <alignment vertical="top"/>
    </xf>
    <xf numFmtId="4" fontId="56" fillId="0" borderId="2" xfId="0" applyNumberFormat="1" applyFont="1" applyBorder="1" applyAlignment="1">
      <alignment horizontal="center" vertical="top"/>
    </xf>
    <xf numFmtId="4" fontId="54" fillId="0" borderId="2" xfId="0" applyNumberFormat="1" applyFont="1" applyBorder="1" applyAlignment="1">
      <alignment horizontal="left" vertical="top"/>
    </xf>
    <xf numFmtId="0" fontId="1" fillId="0" borderId="0" xfId="0" applyFont="1" applyAlignment="1">
      <alignment horizontal="left" vertical="top"/>
    </xf>
    <xf numFmtId="4" fontId="56" fillId="0" borderId="2" xfId="0" applyNumberFormat="1" applyFont="1" applyBorder="1" applyAlignment="1">
      <alignment horizontal="left" vertical="top"/>
    </xf>
    <xf numFmtId="0" fontId="89" fillId="0" borderId="0" xfId="0" applyFont="1"/>
    <xf numFmtId="168" fontId="0" fillId="0" borderId="0" xfId="0" applyNumberFormat="1"/>
    <xf numFmtId="165" fontId="0" fillId="0" borderId="0" xfId="10" applyFont="1"/>
    <xf numFmtId="0" fontId="57" fillId="0" borderId="0" xfId="0" applyFont="1"/>
    <xf numFmtId="4" fontId="39" fillId="0" borderId="0" xfId="0" applyNumberFormat="1" applyFont="1" applyAlignment="1">
      <alignment horizontal="left" vertical="top" wrapText="1"/>
    </xf>
    <xf numFmtId="4" fontId="38" fillId="0" borderId="0" xfId="0" applyNumberFormat="1" applyFont="1" applyAlignment="1">
      <alignment horizontal="left" vertical="top" wrapText="1"/>
    </xf>
    <xf numFmtId="4" fontId="39" fillId="0" borderId="0" xfId="0" applyNumberFormat="1" applyFont="1" applyAlignment="1">
      <alignment horizontal="right" vertical="top" wrapText="1"/>
    </xf>
    <xf numFmtId="4" fontId="39" fillId="0" borderId="0" xfId="0" applyNumberFormat="1" applyFont="1" applyAlignment="1">
      <alignment vertical="top" wrapText="1"/>
    </xf>
    <xf numFmtId="4" fontId="38" fillId="0" borderId="5" xfId="0" applyNumberFormat="1" applyFont="1" applyBorder="1" applyAlignment="1">
      <alignment horizontal="left" vertical="top"/>
    </xf>
    <xf numFmtId="4" fontId="38" fillId="0" borderId="5" xfId="0" applyNumberFormat="1" applyFont="1" applyBorder="1" applyAlignment="1">
      <alignment horizontal="right" vertical="top"/>
    </xf>
    <xf numFmtId="0" fontId="39" fillId="0" borderId="5" xfId="0" applyFont="1" applyBorder="1"/>
    <xf numFmtId="4" fontId="38" fillId="0" borderId="0" xfId="0" applyNumberFormat="1" applyFont="1" applyAlignment="1">
      <alignment horizontal="left" vertical="top"/>
    </xf>
    <xf numFmtId="4" fontId="38" fillId="0" borderId="0" xfId="0" applyNumberFormat="1" applyFont="1" applyAlignment="1">
      <alignment horizontal="right" vertical="top"/>
    </xf>
    <xf numFmtId="0" fontId="39" fillId="0" borderId="0" xfId="0" applyFont="1" applyBorder="1"/>
    <xf numFmtId="4" fontId="39" fillId="0" borderId="0" xfId="0" applyNumberFormat="1" applyFont="1" applyBorder="1" applyAlignment="1">
      <alignment horizontal="right" vertical="top"/>
    </xf>
    <xf numFmtId="44" fontId="85" fillId="0" borderId="0" xfId="0" applyNumberFormat="1" applyFont="1" applyBorder="1" applyAlignment="1">
      <alignment horizontal="center"/>
    </xf>
    <xf numFmtId="0" fontId="85" fillId="0" borderId="0" xfId="0" applyFont="1" applyBorder="1" applyAlignment="1">
      <alignment horizontal="justify" vertical="center"/>
    </xf>
    <xf numFmtId="2" fontId="85" fillId="0" borderId="0" xfId="0" applyNumberFormat="1" applyFont="1" applyBorder="1" applyAlignment="1">
      <alignment horizontal="center"/>
    </xf>
    <xf numFmtId="0" fontId="90" fillId="0" borderId="0" xfId="0" applyFont="1"/>
    <xf numFmtId="0" fontId="91" fillId="0" borderId="0" xfId="0" applyFont="1" applyBorder="1"/>
    <xf numFmtId="0" fontId="92" fillId="0" borderId="0" xfId="0" applyFont="1" applyBorder="1" applyAlignment="1">
      <alignment horizontal="center"/>
    </xf>
    <xf numFmtId="0" fontId="92" fillId="0" borderId="0" xfId="0" applyFont="1"/>
    <xf numFmtId="0" fontId="87" fillId="0" borderId="0" xfId="0" applyFont="1" applyBorder="1"/>
    <xf numFmtId="0" fontId="93" fillId="0" borderId="0" xfId="0" applyFont="1"/>
    <xf numFmtId="0" fontId="88" fillId="0" borderId="0" xfId="0" applyFont="1" applyBorder="1" applyAlignment="1">
      <alignment horizontal="center"/>
    </xf>
    <xf numFmtId="0" fontId="86" fillId="0" borderId="0" xfId="0" applyFont="1" applyAlignment="1">
      <alignment horizontal="center"/>
    </xf>
    <xf numFmtId="0" fontId="83" fillId="0" borderId="0" xfId="0" applyFont="1" applyAlignment="1">
      <alignment vertical="top"/>
    </xf>
    <xf numFmtId="0" fontId="83" fillId="0" borderId="1" xfId="1" applyFont="1" applyBorder="1"/>
    <xf numFmtId="0" fontId="0" fillId="0" borderId="0" xfId="0" applyBorder="1" applyAlignment="1">
      <alignment vertical="top"/>
    </xf>
    <xf numFmtId="0" fontId="5" fillId="0" borderId="0" xfId="0" applyFont="1" applyAlignment="1">
      <alignment horizontal="center" vertical="top"/>
    </xf>
    <xf numFmtId="4" fontId="10" fillId="0" borderId="0" xfId="0" applyNumberFormat="1" applyFont="1" applyBorder="1" applyAlignment="1">
      <alignment horizontal="right" vertical="top"/>
    </xf>
    <xf numFmtId="4" fontId="15" fillId="0" borderId="2" xfId="0" applyNumberFormat="1" applyFont="1" applyBorder="1" applyAlignment="1">
      <alignment horizontal="left" vertical="top"/>
    </xf>
    <xf numFmtId="4" fontId="15" fillId="0" borderId="2" xfId="0" applyNumberFormat="1" applyFont="1" applyBorder="1" applyAlignment="1">
      <alignment horizontal="center" vertical="top"/>
    </xf>
    <xf numFmtId="0" fontId="10" fillId="0" borderId="0" xfId="0" applyFont="1"/>
    <xf numFmtId="0" fontId="23" fillId="0" borderId="6" xfId="0" applyFont="1" applyBorder="1"/>
    <xf numFmtId="0" fontId="23" fillId="0" borderId="7" xfId="0" applyFont="1" applyBorder="1"/>
    <xf numFmtId="4" fontId="6" fillId="0" borderId="0" xfId="0" applyNumberFormat="1" applyFont="1" applyBorder="1" applyAlignment="1">
      <alignment horizontal="right" vertical="top"/>
    </xf>
    <xf numFmtId="4" fontId="5" fillId="0" borderId="0" xfId="0" applyNumberFormat="1" applyFont="1" applyBorder="1" applyAlignment="1">
      <alignment horizontal="right" vertical="top"/>
    </xf>
    <xf numFmtId="0" fontId="7" fillId="0" borderId="0" xfId="0" applyFont="1" applyBorder="1" applyAlignment="1">
      <alignment vertical="top"/>
    </xf>
    <xf numFmtId="49" fontId="5" fillId="0" borderId="0" xfId="0" applyNumberFormat="1" applyFont="1" applyBorder="1" applyAlignment="1">
      <alignment horizontal="left" vertical="top" wrapText="1" indent="1"/>
    </xf>
    <xf numFmtId="49" fontId="11" fillId="0" borderId="2" xfId="0" applyNumberFormat="1" applyFont="1" applyBorder="1" applyAlignment="1">
      <alignment horizontal="center" vertical="top" wrapText="1"/>
    </xf>
    <xf numFmtId="2" fontId="11" fillId="0" borderId="2" xfId="0" applyNumberFormat="1" applyFont="1" applyBorder="1" applyAlignment="1">
      <alignment horizontal="left" vertical="top" wrapText="1" indent="1"/>
    </xf>
    <xf numFmtId="4" fontId="6" fillId="0" borderId="2" xfId="0" applyNumberFormat="1" applyFont="1" applyBorder="1" applyAlignment="1">
      <alignment horizontal="center" vertical="top"/>
    </xf>
    <xf numFmtId="4" fontId="6" fillId="0" borderId="2" xfId="0" applyNumberFormat="1" applyFont="1" applyBorder="1" applyAlignment="1">
      <alignment horizontal="right" vertical="top"/>
    </xf>
    <xf numFmtId="4" fontId="5" fillId="0" borderId="2" xfId="0" applyNumberFormat="1" applyFont="1" applyBorder="1" applyAlignment="1">
      <alignment horizontal="right" vertical="top"/>
    </xf>
    <xf numFmtId="0" fontId="7" fillId="0" borderId="2" xfId="0" applyFont="1" applyBorder="1" applyAlignment="1">
      <alignment vertical="top"/>
    </xf>
    <xf numFmtId="2" fontId="25" fillId="0" borderId="2" xfId="0" applyNumberFormat="1" applyFont="1" applyBorder="1" applyAlignment="1">
      <alignment horizontal="left" vertical="top" wrapText="1" indent="1"/>
    </xf>
    <xf numFmtId="49" fontId="5" fillId="0" borderId="2" xfId="0" applyNumberFormat="1" applyFont="1" applyBorder="1" applyAlignment="1">
      <alignment horizontal="center" vertical="top" wrapText="1"/>
    </xf>
    <xf numFmtId="49" fontId="5" fillId="0" borderId="2" xfId="0" applyNumberFormat="1" applyFont="1" applyBorder="1" applyAlignment="1">
      <alignment horizontal="left" vertical="top" wrapText="1" indent="1"/>
    </xf>
    <xf numFmtId="49" fontId="5" fillId="0" borderId="6" xfId="0" applyNumberFormat="1" applyFont="1" applyBorder="1" applyAlignment="1">
      <alignment horizontal="left" vertical="top" wrapText="1" indent="1"/>
    </xf>
    <xf numFmtId="4" fontId="6" fillId="0" borderId="6" xfId="0" applyNumberFormat="1" applyFont="1" applyBorder="1" applyAlignment="1">
      <alignment horizontal="right" vertical="top"/>
    </xf>
    <xf numFmtId="2" fontId="11" fillId="0" borderId="8" xfId="0" applyNumberFormat="1" applyFont="1" applyBorder="1" applyAlignment="1">
      <alignment horizontal="left" vertical="top" wrapText="1" indent="1"/>
    </xf>
    <xf numFmtId="4" fontId="6" fillId="0" borderId="8" xfId="0" applyNumberFormat="1" applyFont="1" applyBorder="1" applyAlignment="1">
      <alignment horizontal="center" vertical="top"/>
    </xf>
    <xf numFmtId="4" fontId="6" fillId="0" borderId="8" xfId="0" applyNumberFormat="1" applyFont="1" applyBorder="1" applyAlignment="1">
      <alignment horizontal="right" vertical="top"/>
    </xf>
    <xf numFmtId="4" fontId="7" fillId="0" borderId="8" xfId="0" applyNumberFormat="1" applyFont="1" applyBorder="1" applyAlignment="1">
      <alignment horizontal="right" vertical="top"/>
    </xf>
    <xf numFmtId="0" fontId="7" fillId="0" borderId="8" xfId="0" applyFont="1" applyBorder="1" applyAlignment="1">
      <alignment vertical="top"/>
    </xf>
    <xf numFmtId="4" fontId="27" fillId="0" borderId="2" xfId="0" applyNumberFormat="1" applyFont="1" applyBorder="1" applyAlignment="1">
      <alignment horizontal="right" vertical="top"/>
    </xf>
    <xf numFmtId="2" fontId="18" fillId="0" borderId="2" xfId="0" applyNumberFormat="1" applyFont="1" applyBorder="1" applyAlignment="1">
      <alignment horizontal="left" vertical="top" wrapText="1" indent="1"/>
    </xf>
    <xf numFmtId="4" fontId="24" fillId="0" borderId="2" xfId="0" applyNumberFormat="1" applyFont="1" applyBorder="1" applyAlignment="1">
      <alignment horizontal="right" vertical="top"/>
    </xf>
    <xf numFmtId="49" fontId="24" fillId="0" borderId="2" xfId="0" applyNumberFormat="1" applyFont="1" applyBorder="1" applyAlignment="1">
      <alignment horizontal="center" vertical="top" wrapText="1"/>
    </xf>
    <xf numFmtId="4" fontId="24" fillId="0" borderId="2" xfId="0" applyNumberFormat="1" applyFont="1" applyBorder="1" applyAlignment="1">
      <alignment horizontal="left" vertical="top" indent="1"/>
    </xf>
    <xf numFmtId="49" fontId="9" fillId="0" borderId="2" xfId="0" applyNumberFormat="1" applyFont="1" applyBorder="1" applyAlignment="1">
      <alignment horizontal="center" vertical="top" wrapText="1"/>
    </xf>
    <xf numFmtId="4" fontId="2" fillId="0" borderId="2" xfId="0" applyNumberFormat="1" applyFont="1" applyBorder="1" applyAlignment="1">
      <alignment horizontal="left" vertical="top" indent="1"/>
    </xf>
    <xf numFmtId="4" fontId="11" fillId="0" borderId="2" xfId="0" applyNumberFormat="1" applyFont="1" applyBorder="1" applyAlignment="1">
      <alignment horizontal="right" vertical="top"/>
    </xf>
    <xf numFmtId="4" fontId="7" fillId="0" borderId="2" xfId="0" applyNumberFormat="1" applyFont="1" applyBorder="1" applyAlignment="1">
      <alignment horizontal="right" vertical="top"/>
    </xf>
    <xf numFmtId="49" fontId="27" fillId="0" borderId="2" xfId="0" applyNumberFormat="1" applyFont="1" applyBorder="1" applyAlignment="1">
      <alignment horizontal="center" vertical="top" wrapText="1"/>
    </xf>
    <xf numFmtId="2" fontId="27" fillId="0" borderId="2" xfId="0" applyNumberFormat="1" applyFont="1" applyBorder="1" applyAlignment="1">
      <alignment horizontal="left" vertical="top" wrapText="1" indent="1"/>
    </xf>
    <xf numFmtId="49" fontId="11" fillId="0" borderId="8" xfId="0" applyNumberFormat="1" applyFont="1" applyBorder="1" applyAlignment="1">
      <alignment horizontal="center" vertical="top" wrapText="1"/>
    </xf>
    <xf numFmtId="49" fontId="11" fillId="0" borderId="8" xfId="0" applyNumberFormat="1" applyFont="1" applyBorder="1" applyAlignment="1">
      <alignment horizontal="left" vertical="top" wrapText="1" indent="1"/>
    </xf>
    <xf numFmtId="4" fontId="11" fillId="0" borderId="8" xfId="0" applyNumberFormat="1" applyFont="1" applyBorder="1" applyAlignment="1">
      <alignment horizontal="right" vertical="top"/>
    </xf>
    <xf numFmtId="49" fontId="11" fillId="0" borderId="2" xfId="0" applyNumberFormat="1" applyFont="1" applyBorder="1" applyAlignment="1">
      <alignment horizontal="left" vertical="top" wrapText="1" indent="1"/>
    </xf>
    <xf numFmtId="0" fontId="5" fillId="0" borderId="2" xfId="0" applyFont="1" applyBorder="1" applyAlignment="1">
      <alignment vertical="top"/>
    </xf>
    <xf numFmtId="49" fontId="2" fillId="0" borderId="2" xfId="0" applyNumberFormat="1" applyFont="1" applyBorder="1" applyAlignment="1">
      <alignment horizontal="left" vertical="top" wrapText="1" indent="1"/>
    </xf>
    <xf numFmtId="4" fontId="11" fillId="0" borderId="2" xfId="0" applyNumberFormat="1" applyFont="1" applyBorder="1" applyAlignment="1">
      <alignment horizontal="left" vertical="top" indent="1"/>
    </xf>
    <xf numFmtId="0" fontId="5" fillId="0" borderId="2" xfId="0" applyFont="1" applyBorder="1" applyAlignment="1">
      <alignment horizontal="left" vertical="top" indent="1"/>
    </xf>
    <xf numFmtId="49" fontId="27" fillId="0" borderId="2" xfId="0" applyNumberFormat="1" applyFont="1" applyBorder="1" applyAlignment="1">
      <alignment horizontal="left" vertical="top" wrapText="1" indent="1"/>
    </xf>
    <xf numFmtId="4" fontId="25" fillId="0" borderId="2" xfId="0" applyNumberFormat="1" applyFont="1" applyBorder="1" applyAlignment="1">
      <alignment horizontal="right" vertical="top"/>
    </xf>
    <xf numFmtId="0" fontId="29" fillId="0" borderId="2" xfId="0" applyFont="1" applyBorder="1" applyAlignment="1">
      <alignment vertical="top"/>
    </xf>
    <xf numFmtId="49" fontId="29" fillId="0" borderId="2" xfId="0" applyNumberFormat="1" applyFont="1" applyBorder="1" applyAlignment="1">
      <alignment horizontal="left" vertical="top" wrapText="1" indent="1"/>
    </xf>
    <xf numFmtId="0" fontId="5" fillId="0" borderId="2" xfId="0" applyFont="1" applyBorder="1" applyAlignment="1">
      <alignment horizontal="center" vertical="top"/>
    </xf>
    <xf numFmtId="0" fontId="0" fillId="0" borderId="0" xfId="0" applyAlignment="1">
      <alignment horizontal="right"/>
    </xf>
    <xf numFmtId="4" fontId="29" fillId="0" borderId="0" xfId="0" applyNumberFormat="1" applyFont="1" applyAlignment="1">
      <alignment horizontal="right" vertical="top"/>
    </xf>
    <xf numFmtId="4" fontId="60" fillId="0" borderId="2" xfId="0" applyNumberFormat="1" applyFont="1" applyBorder="1" applyAlignment="1">
      <alignment horizontal="center" vertical="top"/>
    </xf>
    <xf numFmtId="4" fontId="60" fillId="0" borderId="0" xfId="0" applyNumberFormat="1" applyFont="1" applyBorder="1" applyAlignment="1">
      <alignment horizontal="center" vertical="top"/>
    </xf>
    <xf numFmtId="4" fontId="9" fillId="0" borderId="2" xfId="0" applyNumberFormat="1" applyFont="1" applyBorder="1" applyAlignment="1">
      <alignment horizontal="center" vertical="top"/>
    </xf>
    <xf numFmtId="4" fontId="9" fillId="0" borderId="2" xfId="0" applyNumberFormat="1" applyFont="1" applyBorder="1" applyAlignment="1">
      <alignment horizontal="right" vertical="top"/>
    </xf>
    <xf numFmtId="4" fontId="10" fillId="0" borderId="2" xfId="0" applyNumberFormat="1" applyFont="1" applyBorder="1" applyAlignment="1">
      <alignment horizontal="right" vertical="top"/>
    </xf>
    <xf numFmtId="4" fontId="9" fillId="0" borderId="6" xfId="0" applyNumberFormat="1" applyFont="1" applyBorder="1" applyAlignment="1">
      <alignment horizontal="center" vertical="top"/>
    </xf>
    <xf numFmtId="2" fontId="9" fillId="0" borderId="2" xfId="0" applyNumberFormat="1" applyFont="1" applyBorder="1" applyAlignment="1">
      <alignment horizontal="left" vertical="top" wrapText="1" indent="1"/>
    </xf>
    <xf numFmtId="4" fontId="2" fillId="0" borderId="2" xfId="0" applyNumberFormat="1" applyFont="1" applyBorder="1" applyAlignment="1">
      <alignment horizontal="right" vertical="top"/>
    </xf>
    <xf numFmtId="4" fontId="0" fillId="0" borderId="2" xfId="0" applyNumberFormat="1" applyBorder="1" applyAlignment="1">
      <alignment horizontal="right" vertical="top"/>
    </xf>
    <xf numFmtId="0" fontId="0" fillId="0" borderId="2" xfId="0" applyBorder="1" applyAlignment="1">
      <alignment vertical="top"/>
    </xf>
    <xf numFmtId="0" fontId="10" fillId="0" borderId="2" xfId="0" applyFont="1" applyBorder="1" applyAlignment="1">
      <alignment vertical="top"/>
    </xf>
    <xf numFmtId="49" fontId="9" fillId="0" borderId="2" xfId="0" applyNumberFormat="1" applyFont="1" applyBorder="1" applyAlignment="1">
      <alignment horizontal="right" vertical="top" wrapText="1"/>
    </xf>
    <xf numFmtId="2" fontId="9" fillId="0" borderId="2" xfId="0" applyNumberFormat="1" applyFont="1" applyBorder="1" applyAlignment="1">
      <alignment horizontal="right" vertical="top" wrapText="1"/>
    </xf>
    <xf numFmtId="0" fontId="0" fillId="0" borderId="2" xfId="0" applyBorder="1" applyAlignment="1">
      <alignment horizontal="center" vertical="top"/>
    </xf>
    <xf numFmtId="2" fontId="0" fillId="0" borderId="2" xfId="0" applyNumberFormat="1" applyFont="1" applyBorder="1" applyAlignment="1">
      <alignment horizontal="left" vertical="top" wrapText="1" indent="1"/>
    </xf>
    <xf numFmtId="2" fontId="3" fillId="0" borderId="2" xfId="0" applyNumberFormat="1" applyFont="1" applyBorder="1" applyAlignment="1">
      <alignment horizontal="left" vertical="top" wrapText="1" indent="1"/>
    </xf>
    <xf numFmtId="0" fontId="31" fillId="0" borderId="2" xfId="0" applyFont="1" applyBorder="1" applyAlignment="1">
      <alignment vertical="top"/>
    </xf>
    <xf numFmtId="49" fontId="9" fillId="0" borderId="8" xfId="0" applyNumberFormat="1" applyFont="1" applyBorder="1" applyAlignment="1">
      <alignment horizontal="center" vertical="top" wrapText="1"/>
    </xf>
    <xf numFmtId="2" fontId="9" fillId="0" borderId="8" xfId="0" applyNumberFormat="1" applyFont="1" applyBorder="1" applyAlignment="1">
      <alignment horizontal="left" vertical="top" wrapText="1" indent="1"/>
    </xf>
    <xf numFmtId="4" fontId="9" fillId="0" borderId="8" xfId="0" applyNumberFormat="1" applyFont="1" applyBorder="1" applyAlignment="1">
      <alignment horizontal="right" vertical="top"/>
    </xf>
    <xf numFmtId="4" fontId="2" fillId="0" borderId="8" xfId="0" applyNumberFormat="1" applyFont="1" applyBorder="1" applyAlignment="1">
      <alignment horizontal="right" vertical="top"/>
    </xf>
    <xf numFmtId="4" fontId="0" fillId="0" borderId="8" xfId="0" applyNumberFormat="1" applyBorder="1" applyAlignment="1">
      <alignment horizontal="right" vertical="top"/>
    </xf>
    <xf numFmtId="0" fontId="0" fillId="0" borderId="8" xfId="0" applyBorder="1" applyAlignment="1">
      <alignment vertical="top"/>
    </xf>
    <xf numFmtId="4" fontId="9" fillId="0" borderId="6" xfId="0" applyNumberFormat="1" applyFont="1" applyBorder="1" applyAlignment="1">
      <alignment horizontal="right" vertical="top"/>
    </xf>
    <xf numFmtId="4" fontId="10" fillId="0" borderId="6" xfId="0" applyNumberFormat="1" applyFont="1" applyBorder="1" applyAlignment="1">
      <alignment horizontal="right" vertical="top"/>
    </xf>
    <xf numFmtId="2" fontId="9" fillId="0" borderId="2" xfId="0" applyNumberFormat="1" applyFont="1" applyBorder="1" applyAlignment="1">
      <alignment horizontal="center" vertical="top" wrapText="1"/>
    </xf>
    <xf numFmtId="49" fontId="22" fillId="0" borderId="2" xfId="0" applyNumberFormat="1" applyFont="1" applyBorder="1" applyAlignment="1">
      <alignment horizontal="center" vertical="top" wrapText="1"/>
    </xf>
    <xf numFmtId="2" fontId="22" fillId="0" borderId="2" xfId="0" applyNumberFormat="1" applyFont="1" applyBorder="1" applyAlignment="1">
      <alignment horizontal="center" vertical="top" wrapText="1"/>
    </xf>
    <xf numFmtId="4" fontId="22" fillId="0" borderId="2" xfId="0" applyNumberFormat="1" applyFont="1" applyBorder="1" applyAlignment="1">
      <alignment horizontal="center" vertical="top"/>
    </xf>
    <xf numFmtId="4" fontId="22" fillId="0" borderId="2" xfId="0" applyNumberFormat="1" applyFont="1" applyBorder="1" applyAlignment="1">
      <alignment horizontal="right" vertical="top"/>
    </xf>
    <xf numFmtId="4" fontId="0" fillId="0" borderId="2" xfId="0" applyNumberFormat="1" applyFont="1" applyBorder="1" applyAlignment="1">
      <alignment horizontal="right" vertical="top"/>
    </xf>
    <xf numFmtId="0" fontId="22" fillId="0" borderId="2" xfId="0" applyFont="1" applyBorder="1" applyAlignment="1">
      <alignment vertical="top"/>
    </xf>
    <xf numFmtId="49" fontId="1" fillId="0" borderId="2" xfId="0" applyNumberFormat="1" applyFont="1" applyBorder="1" applyAlignment="1">
      <alignment horizontal="left" vertical="top" wrapText="1" indent="1"/>
    </xf>
    <xf numFmtId="49" fontId="0" fillId="0" borderId="2" xfId="0" applyNumberFormat="1" applyBorder="1" applyAlignment="1">
      <alignment horizontal="center" vertical="top" wrapText="1"/>
    </xf>
    <xf numFmtId="2" fontId="1" fillId="0" borderId="2" xfId="0" applyNumberFormat="1" applyFont="1" applyBorder="1" applyAlignment="1">
      <alignment horizontal="left" vertical="top" wrapText="1" indent="1"/>
    </xf>
    <xf numFmtId="4" fontId="2" fillId="0" borderId="2" xfId="0" applyNumberFormat="1" applyFont="1" applyBorder="1" applyAlignment="1">
      <alignment horizontal="center" vertical="top"/>
    </xf>
    <xf numFmtId="2" fontId="12" fillId="0" borderId="2" xfId="0" applyNumberFormat="1" applyFont="1" applyBorder="1" applyAlignment="1">
      <alignment horizontal="center" vertical="top" wrapText="1"/>
    </xf>
    <xf numFmtId="0" fontId="10" fillId="0" borderId="2" xfId="0" applyFont="1" applyBorder="1" applyAlignment="1">
      <alignment horizontal="center" vertical="top"/>
    </xf>
    <xf numFmtId="2" fontId="0" fillId="0" borderId="2" xfId="0" applyNumberFormat="1" applyBorder="1" applyAlignment="1">
      <alignment vertical="top"/>
    </xf>
    <xf numFmtId="49" fontId="2" fillId="0" borderId="2" xfId="0" applyNumberFormat="1" applyFont="1" applyBorder="1" applyAlignment="1">
      <alignment horizontal="center" vertical="top" wrapText="1"/>
    </xf>
    <xf numFmtId="2" fontId="2" fillId="0" borderId="2" xfId="0" applyNumberFormat="1" applyFont="1" applyBorder="1" applyAlignment="1">
      <alignment horizontal="left" vertical="top" wrapText="1" indent="1"/>
    </xf>
    <xf numFmtId="0" fontId="0" fillId="0" borderId="2" xfId="0" applyFont="1" applyBorder="1" applyAlignment="1">
      <alignment vertical="top"/>
    </xf>
    <xf numFmtId="49" fontId="2" fillId="0" borderId="2" xfId="0" applyNumberFormat="1" applyFont="1" applyBorder="1" applyAlignment="1">
      <alignment horizontal="right" vertical="top" wrapText="1"/>
    </xf>
    <xf numFmtId="2" fontId="2" fillId="0" borderId="2" xfId="0" applyNumberFormat="1" applyFont="1" applyBorder="1" applyAlignment="1">
      <alignment horizontal="right" vertical="top" wrapText="1"/>
    </xf>
    <xf numFmtId="0" fontId="12" fillId="0" borderId="2" xfId="0" applyFont="1" applyBorder="1" applyAlignment="1">
      <alignment vertical="top"/>
    </xf>
    <xf numFmtId="49" fontId="12" fillId="0" borderId="2" xfId="0" applyNumberFormat="1" applyFont="1" applyBorder="1" applyAlignment="1">
      <alignment horizontal="center" vertical="top" wrapText="1"/>
    </xf>
    <xf numFmtId="2" fontId="12" fillId="0" borderId="2" xfId="0" applyNumberFormat="1" applyFont="1" applyBorder="1" applyAlignment="1">
      <alignment horizontal="left" vertical="top" wrapText="1" indent="1"/>
    </xf>
    <xf numFmtId="4" fontId="12" fillId="0" borderId="2" xfId="0" applyNumberFormat="1" applyFont="1" applyBorder="1" applyAlignment="1">
      <alignment horizontal="right" vertical="top"/>
    </xf>
    <xf numFmtId="49" fontId="12" fillId="0" borderId="2" xfId="0" quotePrefix="1" applyNumberFormat="1" applyFont="1" applyBorder="1" applyAlignment="1">
      <alignment horizontal="center" vertical="top" wrapText="1"/>
    </xf>
    <xf numFmtId="2" fontId="9" fillId="0" borderId="2" xfId="0" applyNumberFormat="1" applyFont="1" applyBorder="1" applyAlignment="1">
      <alignment horizontal="justify" vertical="top" wrapText="1"/>
    </xf>
    <xf numFmtId="2" fontId="10" fillId="0" borderId="2" xfId="0" applyNumberFormat="1" applyFont="1" applyBorder="1" applyAlignment="1">
      <alignment horizontal="left" vertical="top" wrapText="1" indent="1"/>
    </xf>
    <xf numFmtId="49" fontId="10" fillId="0" borderId="2" xfId="0" applyNumberFormat="1" applyFont="1" applyBorder="1" applyAlignment="1">
      <alignment horizontal="center" vertical="top" wrapText="1"/>
    </xf>
    <xf numFmtId="49" fontId="10" fillId="0" borderId="2" xfId="0" applyNumberFormat="1" applyFont="1" applyBorder="1" applyAlignment="1">
      <alignment horizontal="right" vertical="top" wrapText="1"/>
    </xf>
    <xf numFmtId="2" fontId="10" fillId="0" borderId="2" xfId="0" applyNumberFormat="1" applyFont="1" applyBorder="1" applyAlignment="1">
      <alignment horizontal="right" vertical="top" wrapText="1"/>
    </xf>
    <xf numFmtId="2" fontId="0" fillId="0" borderId="2" xfId="0" applyNumberFormat="1" applyBorder="1" applyAlignment="1">
      <alignment horizontal="left" vertical="top" wrapText="1" indent="1"/>
    </xf>
    <xf numFmtId="49" fontId="0" fillId="0" borderId="9" xfId="0" applyNumberFormat="1" applyBorder="1" applyAlignment="1">
      <alignment horizontal="center" vertical="top" wrapText="1"/>
    </xf>
    <xf numFmtId="2" fontId="1" fillId="0" borderId="9" xfId="0" applyNumberFormat="1" applyFont="1" applyBorder="1" applyAlignment="1">
      <alignment horizontal="left" vertical="top" wrapText="1" indent="1"/>
    </xf>
    <xf numFmtId="4" fontId="2" fillId="0" borderId="9" xfId="0" applyNumberFormat="1" applyFont="1" applyBorder="1" applyAlignment="1">
      <alignment horizontal="right" vertical="top"/>
    </xf>
    <xf numFmtId="4" fontId="0" fillId="0" borderId="9" xfId="0" applyNumberFormat="1" applyBorder="1" applyAlignment="1">
      <alignment horizontal="right" vertical="top"/>
    </xf>
    <xf numFmtId="0" fontId="0" fillId="0" borderId="9" xfId="0" applyBorder="1" applyAlignment="1">
      <alignment vertical="top"/>
    </xf>
    <xf numFmtId="0" fontId="32" fillId="0" borderId="2" xfId="0" applyFont="1" applyBorder="1" applyAlignment="1">
      <alignment vertical="top"/>
    </xf>
    <xf numFmtId="2" fontId="32" fillId="0" borderId="2" xfId="0" applyNumberFormat="1" applyFont="1" applyBorder="1" applyAlignment="1">
      <alignment horizontal="left" vertical="top" wrapText="1" indent="1"/>
    </xf>
    <xf numFmtId="2" fontId="32" fillId="0" borderId="2" xfId="0" applyNumberFormat="1" applyFont="1" applyBorder="1" applyAlignment="1">
      <alignment horizontal="right" vertical="top" wrapText="1"/>
    </xf>
    <xf numFmtId="4" fontId="33" fillId="0" borderId="2" xfId="0" applyNumberFormat="1" applyFont="1" applyBorder="1" applyAlignment="1">
      <alignment horizontal="right" vertical="top"/>
    </xf>
    <xf numFmtId="4" fontId="32" fillId="0" borderId="2" xfId="0" applyNumberFormat="1" applyFont="1" applyBorder="1" applyAlignment="1">
      <alignment horizontal="right" vertical="top"/>
    </xf>
    <xf numFmtId="0" fontId="3" fillId="0" borderId="2" xfId="0" applyFont="1" applyBorder="1" applyAlignment="1">
      <alignment vertical="top"/>
    </xf>
    <xf numFmtId="49" fontId="0" fillId="0" borderId="8" xfId="0" applyNumberFormat="1" applyBorder="1" applyAlignment="1">
      <alignment horizontal="center" vertical="top" wrapText="1"/>
    </xf>
    <xf numFmtId="2" fontId="1" fillId="0" borderId="8" xfId="0" applyNumberFormat="1" applyFont="1" applyBorder="1" applyAlignment="1">
      <alignment horizontal="left" vertical="top" wrapText="1" indent="1"/>
    </xf>
    <xf numFmtId="4" fontId="2" fillId="0" borderId="8" xfId="0" applyNumberFormat="1" applyFont="1" applyBorder="1" applyAlignment="1">
      <alignment horizontal="center" vertical="top"/>
    </xf>
    <xf numFmtId="4" fontId="21" fillId="0" borderId="2" xfId="0" applyNumberFormat="1" applyFont="1" applyBorder="1" applyAlignment="1">
      <alignment horizontal="center" vertical="top"/>
    </xf>
    <xf numFmtId="0" fontId="21" fillId="0" borderId="0" xfId="0" applyFont="1" applyBorder="1"/>
    <xf numFmtId="0" fontId="1" fillId="0" borderId="2" xfId="0" applyFont="1" applyBorder="1" applyAlignment="1">
      <alignment vertical="top"/>
    </xf>
    <xf numFmtId="4" fontId="1" fillId="0" borderId="2" xfId="0" applyNumberFormat="1" applyFont="1" applyBorder="1" applyAlignment="1">
      <alignment horizontal="right" vertical="top"/>
    </xf>
    <xf numFmtId="49" fontId="0" fillId="0" borderId="2" xfId="0" applyNumberFormat="1" applyBorder="1" applyAlignment="1">
      <alignment horizontal="right" vertical="top" wrapText="1"/>
    </xf>
    <xf numFmtId="2" fontId="1" fillId="0" borderId="2" xfId="0" applyNumberFormat="1" applyFont="1" applyBorder="1" applyAlignment="1">
      <alignment horizontal="right" vertical="top" wrapText="1"/>
    </xf>
    <xf numFmtId="49" fontId="0" fillId="0" borderId="2" xfId="0" applyNumberFormat="1" applyFont="1" applyBorder="1" applyAlignment="1">
      <alignment horizontal="center" vertical="top" wrapText="1"/>
    </xf>
    <xf numFmtId="4" fontId="1" fillId="0" borderId="2" xfId="0" applyNumberFormat="1" applyFont="1" applyBorder="1" applyAlignment="1">
      <alignment horizontal="center" vertical="top"/>
    </xf>
    <xf numFmtId="49" fontId="1" fillId="0" borderId="2" xfId="0" applyNumberFormat="1" applyFont="1" applyBorder="1" applyAlignment="1">
      <alignment horizontal="center" vertical="top" wrapText="1"/>
    </xf>
    <xf numFmtId="49" fontId="1" fillId="0" borderId="2" xfId="0" applyNumberFormat="1" applyFont="1" applyBorder="1" applyAlignment="1">
      <alignment horizontal="right" vertical="top" wrapText="1"/>
    </xf>
    <xf numFmtId="0" fontId="0" fillId="0" borderId="2" xfId="0" applyFont="1" applyBorder="1" applyAlignment="1">
      <alignment horizontal="center" vertical="top"/>
    </xf>
    <xf numFmtId="0" fontId="4" fillId="0" borderId="8" xfId="0" applyFont="1" applyBorder="1" applyAlignment="1">
      <alignment vertical="top"/>
    </xf>
    <xf numFmtId="4" fontId="21" fillId="0" borderId="6" xfId="0" applyNumberFormat="1" applyFont="1" applyBorder="1" applyAlignment="1">
      <alignment horizontal="center" vertical="top"/>
    </xf>
    <xf numFmtId="4" fontId="8" fillId="0" borderId="2" xfId="0" applyNumberFormat="1" applyFont="1" applyBorder="1" applyAlignment="1">
      <alignment horizontal="right" vertical="top"/>
    </xf>
    <xf numFmtId="2" fontId="3" fillId="0" borderId="8" xfId="0" applyNumberFormat="1" applyFont="1" applyBorder="1" applyAlignment="1">
      <alignment horizontal="left" vertical="top" wrapText="1" indent="1"/>
    </xf>
    <xf numFmtId="2" fontId="4" fillId="0" borderId="2" xfId="0" applyNumberFormat="1" applyFont="1" applyBorder="1" applyAlignment="1">
      <alignment horizontal="left" vertical="top" wrapText="1" indent="1"/>
    </xf>
    <xf numFmtId="4" fontId="23" fillId="0" borderId="2" xfId="0" applyNumberFormat="1" applyFont="1" applyBorder="1" applyAlignment="1">
      <alignment horizontal="right" vertical="top"/>
    </xf>
    <xf numFmtId="2" fontId="5" fillId="0" borderId="2" xfId="0" applyNumberFormat="1" applyFont="1" applyBorder="1" applyAlignment="1">
      <alignment horizontal="left" vertical="top" wrapText="1" indent="1"/>
    </xf>
    <xf numFmtId="0" fontId="1" fillId="0" borderId="8" xfId="0" applyFont="1" applyBorder="1" applyAlignment="1">
      <alignment vertical="top"/>
    </xf>
    <xf numFmtId="0" fontId="30" fillId="0" borderId="2" xfId="0" applyFont="1" applyBorder="1" applyAlignment="1">
      <alignment vertical="top"/>
    </xf>
    <xf numFmtId="49" fontId="26" fillId="0" borderId="2" xfId="0" applyNumberFormat="1" applyFont="1" applyBorder="1" applyAlignment="1">
      <alignment horizontal="center" vertical="top" wrapText="1"/>
    </xf>
    <xf numFmtId="49" fontId="23" fillId="0" borderId="2" xfId="0" applyNumberFormat="1" applyFont="1" applyBorder="1" applyAlignment="1">
      <alignment horizontal="left" vertical="top" wrapText="1" indent="1"/>
    </xf>
    <xf numFmtId="49" fontId="8" fillId="0" borderId="2" xfId="0" applyNumberFormat="1" applyFont="1" applyBorder="1" applyAlignment="1">
      <alignment horizontal="center" vertical="top" wrapText="1"/>
    </xf>
    <xf numFmtId="0" fontId="9" fillId="0" borderId="2" xfId="0" applyFont="1" applyBorder="1" applyAlignment="1">
      <alignment vertical="top" wrapText="1"/>
    </xf>
    <xf numFmtId="4" fontId="2" fillId="0" borderId="10" xfId="0" applyNumberFormat="1" applyFont="1" applyBorder="1" applyAlignment="1">
      <alignment horizontal="right" vertical="top"/>
    </xf>
    <xf numFmtId="2" fontId="9" fillId="0" borderId="0" xfId="0" applyNumberFormat="1" applyFont="1" applyBorder="1" applyAlignment="1">
      <alignment horizontal="right" vertical="top" wrapText="1"/>
    </xf>
    <xf numFmtId="2" fontId="0" fillId="0" borderId="8" xfId="0" applyNumberFormat="1" applyBorder="1" applyAlignment="1">
      <alignment horizontal="left" vertical="top" wrapText="1" indent="1"/>
    </xf>
    <xf numFmtId="49" fontId="0" fillId="0" borderId="7" xfId="0" applyNumberFormat="1" applyBorder="1" applyAlignment="1">
      <alignment horizontal="center" vertical="top" wrapText="1"/>
    </xf>
    <xf numFmtId="2" fontId="4" fillId="0" borderId="0" xfId="0" applyNumberFormat="1" applyFont="1" applyBorder="1" applyAlignment="1">
      <alignment horizontal="left" vertical="top" wrapText="1" indent="1"/>
    </xf>
    <xf numFmtId="49" fontId="8" fillId="0" borderId="0" xfId="0" applyNumberFormat="1" applyFont="1" applyBorder="1" applyAlignment="1">
      <alignment horizontal="center" vertical="top" wrapText="1"/>
    </xf>
    <xf numFmtId="49" fontId="26" fillId="0" borderId="0" xfId="0" applyNumberFormat="1" applyFont="1" applyBorder="1" applyAlignment="1">
      <alignment horizontal="left" vertical="top" wrapText="1" indent="1"/>
    </xf>
    <xf numFmtId="4" fontId="4" fillId="0" borderId="0" xfId="0" applyNumberFormat="1" applyFont="1" applyBorder="1" applyAlignment="1">
      <alignment horizontal="right" vertical="top"/>
    </xf>
    <xf numFmtId="0" fontId="10" fillId="0" borderId="0" xfId="0" applyFont="1" applyBorder="1" applyAlignment="1">
      <alignment vertical="top"/>
    </xf>
    <xf numFmtId="49" fontId="9" fillId="0" borderId="0" xfId="0" applyNumberFormat="1" applyFont="1" applyBorder="1" applyAlignment="1">
      <alignment horizontal="right" vertical="top" wrapText="1"/>
    </xf>
    <xf numFmtId="49" fontId="9" fillId="0" borderId="8" xfId="0" applyNumberFormat="1" applyFont="1" applyBorder="1" applyAlignment="1">
      <alignment horizontal="right" vertical="top" wrapText="1"/>
    </xf>
    <xf numFmtId="2" fontId="9" fillId="0" borderId="8" xfId="0" applyNumberFormat="1" applyFont="1" applyBorder="1" applyAlignment="1">
      <alignment horizontal="right" vertical="top" wrapText="1"/>
    </xf>
    <xf numFmtId="2" fontId="0" fillId="0" borderId="2" xfId="0" applyNumberFormat="1" applyFont="1" applyBorder="1"/>
    <xf numFmtId="2" fontId="9" fillId="0" borderId="10" xfId="0" applyNumberFormat="1" applyFont="1" applyBorder="1" applyAlignment="1">
      <alignment horizontal="right" vertical="top" wrapText="1"/>
    </xf>
    <xf numFmtId="4" fontId="9" fillId="0" borderId="10" xfId="0" applyNumberFormat="1" applyFont="1" applyBorder="1" applyAlignment="1">
      <alignment horizontal="right" vertical="top"/>
    </xf>
    <xf numFmtId="4" fontId="0" fillId="0" borderId="10" xfId="0" applyNumberFormat="1" applyBorder="1" applyAlignment="1">
      <alignment horizontal="right" vertical="top"/>
    </xf>
    <xf numFmtId="49" fontId="9" fillId="0" borderId="11" xfId="0" applyNumberFormat="1" applyFont="1" applyBorder="1" applyAlignment="1">
      <alignment horizontal="right" vertical="top" wrapText="1"/>
    </xf>
    <xf numFmtId="2" fontId="9" fillId="0" borderId="11" xfId="0" applyNumberFormat="1" applyFont="1" applyBorder="1" applyAlignment="1">
      <alignment horizontal="right" vertical="top" wrapText="1"/>
    </xf>
    <xf numFmtId="4" fontId="2" fillId="0" borderId="11" xfId="0" applyNumberFormat="1" applyFont="1" applyBorder="1" applyAlignment="1">
      <alignment horizontal="right" vertical="top"/>
    </xf>
    <xf numFmtId="4" fontId="0" fillId="0" borderId="11" xfId="0" applyNumberFormat="1" applyBorder="1" applyAlignment="1">
      <alignment horizontal="right" vertical="top"/>
    </xf>
    <xf numFmtId="2" fontId="0" fillId="0" borderId="10" xfId="0" applyNumberFormat="1" applyBorder="1" applyAlignment="1">
      <alignment vertical="top"/>
    </xf>
    <xf numFmtId="4" fontId="10" fillId="0" borderId="10" xfId="0" applyNumberFormat="1" applyFont="1" applyBorder="1" applyAlignment="1">
      <alignment horizontal="right" vertical="top"/>
    </xf>
    <xf numFmtId="4" fontId="1" fillId="0" borderId="10" xfId="0" applyNumberFormat="1" applyFont="1" applyBorder="1" applyAlignment="1">
      <alignment horizontal="right" vertical="top"/>
    </xf>
    <xf numFmtId="4" fontId="27" fillId="0" borderId="2" xfId="0" applyNumberFormat="1" applyFont="1" applyBorder="1" applyAlignment="1">
      <alignment vertical="top"/>
    </xf>
    <xf numFmtId="4" fontId="5" fillId="0" borderId="2" xfId="0" applyNumberFormat="1" applyFont="1" applyBorder="1" applyAlignment="1">
      <alignment vertical="top"/>
    </xf>
    <xf numFmtId="0" fontId="10" fillId="0" borderId="10" xfId="0" applyFont="1" applyBorder="1" applyAlignment="1">
      <alignment vertical="top"/>
    </xf>
    <xf numFmtId="49" fontId="9" fillId="0" borderId="10" xfId="0" applyNumberFormat="1" applyFont="1" applyBorder="1" applyAlignment="1">
      <alignment horizontal="right" vertical="top" wrapText="1"/>
    </xf>
    <xf numFmtId="4" fontId="21" fillId="0" borderId="10" xfId="0" applyNumberFormat="1" applyFont="1" applyBorder="1" applyAlignment="1">
      <alignment horizontal="center" vertical="top"/>
    </xf>
    <xf numFmtId="0" fontId="10" fillId="0" borderId="11" xfId="0" applyFont="1" applyBorder="1" applyAlignment="1">
      <alignment vertical="top"/>
    </xf>
    <xf numFmtId="4" fontId="9" fillId="0" borderId="11" xfId="0" applyNumberFormat="1" applyFont="1" applyBorder="1" applyAlignment="1">
      <alignment horizontal="right" vertical="top"/>
    </xf>
    <xf numFmtId="4" fontId="10" fillId="0" borderId="11" xfId="0" applyNumberFormat="1" applyFont="1" applyBorder="1" applyAlignment="1">
      <alignment horizontal="right" vertical="top"/>
    </xf>
    <xf numFmtId="2" fontId="0" fillId="0" borderId="0" xfId="0" applyNumberFormat="1" applyFont="1" applyBorder="1" applyAlignment="1">
      <alignment horizontal="left" vertical="top" wrapText="1" indent="1"/>
    </xf>
    <xf numFmtId="4" fontId="39" fillId="0" borderId="2" xfId="0" quotePrefix="1" applyNumberFormat="1" applyFont="1" applyBorder="1" applyAlignment="1">
      <alignment horizontal="left" vertical="top"/>
    </xf>
    <xf numFmtId="0" fontId="38" fillId="0" borderId="2" xfId="0" applyFont="1" applyBorder="1" applyAlignment="1">
      <alignment horizontal="justify" vertical="top" wrapText="1"/>
    </xf>
    <xf numFmtId="4" fontId="39" fillId="0" borderId="2" xfId="0" applyNumberFormat="1" applyFont="1" applyBorder="1" applyAlignment="1">
      <alignment horizontal="right" vertical="top"/>
    </xf>
    <xf numFmtId="4" fontId="36" fillId="0" borderId="2" xfId="0" applyNumberFormat="1" applyFont="1" applyBorder="1" applyAlignment="1">
      <alignment horizontal="right" vertical="top"/>
    </xf>
    <xf numFmtId="0" fontId="39" fillId="0" borderId="2" xfId="0" applyFont="1" applyBorder="1"/>
    <xf numFmtId="4" fontId="39" fillId="0" borderId="2" xfId="0" applyNumberFormat="1" applyFont="1" applyBorder="1" applyAlignment="1">
      <alignment horizontal="left" vertical="top"/>
    </xf>
    <xf numFmtId="0" fontId="36" fillId="0" borderId="9" xfId="0" applyFont="1" applyBorder="1" applyAlignment="1">
      <alignment horizontal="justify" vertical="top" wrapText="1"/>
    </xf>
    <xf numFmtId="4" fontId="39" fillId="0" borderId="9" xfId="0" applyNumberFormat="1" applyFont="1" applyBorder="1" applyAlignment="1">
      <alignment horizontal="right" vertical="top"/>
    </xf>
    <xf numFmtId="0" fontId="39" fillId="0" borderId="9" xfId="0" applyFont="1" applyBorder="1"/>
    <xf numFmtId="4" fontId="38" fillId="0" borderId="0" xfId="0" applyNumberFormat="1" applyFont="1" applyBorder="1" applyAlignment="1">
      <alignment horizontal="left" vertical="top"/>
    </xf>
    <xf numFmtId="4" fontId="58" fillId="0" borderId="2" xfId="0" applyNumberFormat="1" applyFont="1" applyBorder="1" applyAlignment="1">
      <alignment horizontal="left" vertical="top"/>
    </xf>
    <xf numFmtId="4" fontId="58" fillId="0" borderId="2" xfId="0" applyNumberFormat="1" applyFont="1" applyBorder="1" applyAlignment="1">
      <alignment horizontal="right" vertical="top"/>
    </xf>
    <xf numFmtId="0" fontId="57" fillId="0" borderId="2" xfId="0" applyFont="1" applyBorder="1"/>
    <xf numFmtId="4" fontId="39" fillId="0" borderId="5" xfId="0" applyNumberFormat="1" applyFont="1" applyBorder="1" applyAlignment="1">
      <alignment horizontal="right" vertical="top"/>
    </xf>
    <xf numFmtId="0" fontId="36" fillId="0" borderId="2" xfId="0" applyFont="1" applyBorder="1" applyAlignment="1" applyProtection="1">
      <alignment horizontal="justify" vertical="top" wrapText="1"/>
      <protection locked="0"/>
    </xf>
    <xf numFmtId="0" fontId="39" fillId="0" borderId="2" xfId="0" applyFont="1" applyBorder="1" applyAlignment="1">
      <alignment horizontal="justify" vertical="top" wrapText="1"/>
    </xf>
    <xf numFmtId="0" fontId="10" fillId="0" borderId="2" xfId="0" applyFont="1" applyFill="1" applyBorder="1" applyAlignment="1">
      <alignment horizontal="justify" vertical="top" wrapText="1"/>
    </xf>
    <xf numFmtId="44" fontId="28" fillId="0" borderId="2" xfId="0" applyNumberFormat="1" applyFont="1" applyBorder="1" applyAlignment="1"/>
    <xf numFmtId="0" fontId="36" fillId="0" borderId="2" xfId="0" applyFont="1" applyBorder="1" applyAlignment="1">
      <alignment horizontal="justify" vertical="top" wrapText="1"/>
    </xf>
    <xf numFmtId="0" fontId="10" fillId="0" borderId="2" xfId="0" applyFont="1" applyBorder="1" applyAlignment="1">
      <alignment horizontal="justify" vertical="top"/>
    </xf>
    <xf numFmtId="0" fontId="0" fillId="0" borderId="2" xfId="0" applyBorder="1"/>
    <xf numFmtId="0" fontId="28" fillId="0" borderId="2" xfId="0" applyFont="1" applyBorder="1" applyAlignment="1">
      <alignment horizontal="justify" vertical="top"/>
    </xf>
    <xf numFmtId="0" fontId="43" fillId="0" borderId="2" xfId="0" applyFont="1" applyBorder="1" applyAlignment="1">
      <alignment horizontal="justify" vertical="top" wrapText="1"/>
    </xf>
    <xf numFmtId="2" fontId="39" fillId="0" borderId="2" xfId="0" applyNumberFormat="1" applyFont="1" applyBorder="1" applyAlignment="1">
      <alignment horizontal="justify" vertical="top" wrapText="1"/>
    </xf>
    <xf numFmtId="1" fontId="39" fillId="0" borderId="2" xfId="0" applyNumberFormat="1" applyFont="1" applyBorder="1" applyAlignment="1" applyProtection="1">
      <alignment horizontal="justify" vertical="top" wrapText="1"/>
      <protection locked="0"/>
    </xf>
    <xf numFmtId="9" fontId="39" fillId="0" borderId="2" xfId="0" applyNumberFormat="1" applyFont="1" applyBorder="1" applyAlignment="1">
      <alignment horizontal="justify" vertical="top" wrapText="1"/>
    </xf>
    <xf numFmtId="0" fontId="39" fillId="0" borderId="9" xfId="0" applyFont="1" applyBorder="1" applyAlignment="1">
      <alignment horizontal="justify" vertical="top" wrapText="1"/>
    </xf>
    <xf numFmtId="4" fontId="10" fillId="0" borderId="9" xfId="0" applyNumberFormat="1" applyFont="1" applyBorder="1" applyAlignment="1">
      <alignment horizontal="right" vertical="top"/>
    </xf>
    <xf numFmtId="1" fontId="39" fillId="0" borderId="0" xfId="0" applyNumberFormat="1" applyFont="1" applyBorder="1" applyAlignment="1">
      <alignment horizontal="justify" vertical="top" wrapText="1"/>
    </xf>
    <xf numFmtId="0" fontId="61" fillId="0" borderId="2" xfId="0" applyFont="1" applyBorder="1" applyAlignment="1">
      <alignment horizontal="justify" vertical="top" wrapText="1"/>
    </xf>
    <xf numFmtId="0" fontId="62" fillId="0" borderId="2" xfId="0" applyFont="1" applyBorder="1" applyAlignment="1">
      <alignment horizontal="justify" vertical="top" wrapText="1"/>
    </xf>
    <xf numFmtId="0" fontId="28" fillId="0" borderId="2" xfId="0" applyFont="1" applyBorder="1" applyAlignment="1">
      <alignment horizontal="justify" vertical="top" wrapText="1"/>
    </xf>
    <xf numFmtId="4" fontId="28" fillId="0" borderId="2" xfId="0" applyNumberFormat="1" applyFont="1" applyBorder="1" applyAlignment="1">
      <alignment horizontal="right" vertical="top"/>
    </xf>
    <xf numFmtId="0" fontId="28" fillId="0" borderId="2" xfId="0" applyFont="1" applyBorder="1" applyAlignment="1">
      <alignment horizontal="center" vertical="top" wrapText="1"/>
    </xf>
    <xf numFmtId="0" fontId="28" fillId="0" borderId="2" xfId="0" applyFont="1" applyBorder="1" applyAlignment="1">
      <alignment horizontal="right" vertical="top" wrapText="1"/>
    </xf>
    <xf numFmtId="0" fontId="37" fillId="0" borderId="2" xfId="0" applyFont="1" applyBorder="1" applyAlignment="1"/>
    <xf numFmtId="44" fontId="37" fillId="0" borderId="2" xfId="0" applyNumberFormat="1" applyFont="1" applyBorder="1" applyAlignment="1"/>
    <xf numFmtId="0" fontId="28" fillId="0" borderId="2" xfId="0" applyFont="1" applyFill="1" applyBorder="1" applyAlignment="1">
      <alignment horizontal="center" vertical="top" wrapText="1"/>
    </xf>
    <xf numFmtId="0" fontId="28" fillId="0" borderId="2" xfId="0" applyFont="1" applyFill="1" applyBorder="1" applyAlignment="1" applyProtection="1">
      <alignment horizontal="left" vertical="top" wrapText="1"/>
    </xf>
    <xf numFmtId="0" fontId="28" fillId="0" borderId="2" xfId="0" applyFont="1" applyFill="1" applyBorder="1" applyAlignment="1" applyProtection="1">
      <alignment horizontal="right" wrapText="1"/>
    </xf>
    <xf numFmtId="0" fontId="28" fillId="0" borderId="2" xfId="0" applyFont="1" applyFill="1" applyBorder="1" applyAlignment="1">
      <alignment horizontal="left"/>
    </xf>
    <xf numFmtId="44" fontId="28" fillId="0" borderId="2" xfId="0" applyNumberFormat="1" applyFont="1" applyFill="1" applyBorder="1" applyAlignment="1"/>
    <xf numFmtId="0" fontId="28" fillId="0" borderId="2" xfId="0" applyFont="1" applyFill="1" applyBorder="1" applyAlignment="1"/>
    <xf numFmtId="0" fontId="45" fillId="0" borderId="2" xfId="0" applyFont="1" applyBorder="1" applyAlignment="1">
      <alignment horizontal="justify" vertical="top" wrapText="1"/>
    </xf>
    <xf numFmtId="0" fontId="28" fillId="0" borderId="2" xfId="0" applyFont="1" applyBorder="1" applyAlignment="1"/>
    <xf numFmtId="0" fontId="28" fillId="0" borderId="2" xfId="0" applyFont="1" applyBorder="1" applyAlignment="1">
      <alignment horizontal="right" wrapText="1"/>
    </xf>
    <xf numFmtId="0" fontId="28" fillId="0" borderId="2" xfId="0" applyFont="1" applyBorder="1" applyAlignment="1">
      <alignment horizontal="left"/>
    </xf>
    <xf numFmtId="0" fontId="0" fillId="0" borderId="2" xfId="0" applyBorder="1" applyAlignment="1"/>
    <xf numFmtId="0" fontId="45" fillId="0" borderId="2" xfId="0" applyFont="1" applyBorder="1" applyAlignment="1"/>
    <xf numFmtId="0" fontId="46" fillId="0" borderId="2" xfId="0" applyFont="1" applyBorder="1" applyAlignment="1"/>
    <xf numFmtId="44" fontId="44" fillId="0" borderId="2" xfId="0" applyNumberFormat="1" applyFont="1" applyBorder="1" applyAlignment="1"/>
    <xf numFmtId="9" fontId="28" fillId="0" borderId="2" xfId="0" applyNumberFormat="1" applyFont="1" applyBorder="1" applyAlignment="1">
      <alignment horizontal="right" vertical="top" wrapText="1"/>
    </xf>
    <xf numFmtId="0" fontId="28" fillId="0" borderId="0" xfId="0" applyFont="1" applyBorder="1" applyAlignment="1">
      <alignment horizontal="center" vertical="top" wrapText="1"/>
    </xf>
    <xf numFmtId="0" fontId="28" fillId="0" borderId="0" xfId="0" applyFont="1" applyBorder="1" applyAlignment="1">
      <alignment horizontal="right" vertical="top" wrapText="1"/>
    </xf>
    <xf numFmtId="0" fontId="0" fillId="0" borderId="0" xfId="0" applyBorder="1" applyAlignment="1">
      <alignment horizontal="left"/>
    </xf>
    <xf numFmtId="0" fontId="28" fillId="0" borderId="9" xfId="0" applyFont="1" applyBorder="1" applyAlignment="1">
      <alignment horizontal="center" vertical="top" wrapText="1"/>
    </xf>
    <xf numFmtId="0" fontId="28" fillId="0" borderId="9" xfId="0" applyFont="1" applyBorder="1" applyAlignment="1">
      <alignment horizontal="justify" vertical="top" wrapText="1"/>
    </xf>
    <xf numFmtId="0" fontId="28" fillId="0" borderId="9" xfId="0" applyFont="1" applyBorder="1" applyAlignment="1">
      <alignment horizontal="right" vertical="top" wrapText="1"/>
    </xf>
    <xf numFmtId="0" fontId="0" fillId="0" borderId="9" xfId="0" applyBorder="1" applyAlignment="1">
      <alignment horizontal="left"/>
    </xf>
    <xf numFmtId="0" fontId="0" fillId="0" borderId="2" xfId="0" applyBorder="1" applyAlignment="1">
      <alignment horizontal="left"/>
    </xf>
    <xf numFmtId="44" fontId="36" fillId="0" borderId="2" xfId="0" applyNumberFormat="1" applyFont="1" applyBorder="1" applyAlignment="1"/>
    <xf numFmtId="0" fontId="29" fillId="0" borderId="2" xfId="0" applyFont="1" applyBorder="1" applyAlignment="1"/>
    <xf numFmtId="0" fontId="29" fillId="0" borderId="2" xfId="0" applyFont="1" applyBorder="1" applyAlignment="1">
      <alignment horizontal="left"/>
    </xf>
    <xf numFmtId="44" fontId="58" fillId="0" borderId="2" xfId="0" applyNumberFormat="1" applyFont="1" applyBorder="1" applyAlignment="1"/>
    <xf numFmtId="0" fontId="28" fillId="0" borderId="2" xfId="0" applyFont="1" applyFill="1" applyBorder="1" applyAlignment="1">
      <alignment horizontal="justify" vertical="top" wrapText="1"/>
    </xf>
    <xf numFmtId="0" fontId="28" fillId="0" borderId="2" xfId="0" applyFont="1" applyFill="1" applyBorder="1" applyAlignment="1">
      <alignment horizontal="right" wrapText="1"/>
    </xf>
    <xf numFmtId="44" fontId="37" fillId="0" borderId="2" xfId="0" applyNumberFormat="1" applyFont="1" applyFill="1" applyBorder="1" applyAlignment="1"/>
    <xf numFmtId="0" fontId="28" fillId="0" borderId="2" xfId="0" applyFont="1" applyFill="1" applyBorder="1" applyAlignment="1">
      <alignment horizontal="left" vertical="top" wrapText="1"/>
    </xf>
    <xf numFmtId="0" fontId="37" fillId="0" borderId="2" xfId="0" applyFont="1" applyFill="1" applyBorder="1" applyAlignment="1">
      <alignment horizontal="left"/>
    </xf>
    <xf numFmtId="0" fontId="28" fillId="0" borderId="8" xfId="0" applyFont="1" applyBorder="1" applyAlignment="1">
      <alignment horizontal="justify" vertical="top" wrapText="1"/>
    </xf>
    <xf numFmtId="0" fontId="28" fillId="0" borderId="8" xfId="0" applyFont="1" applyBorder="1" applyAlignment="1">
      <alignment horizontal="right" vertical="top" wrapText="1"/>
    </xf>
    <xf numFmtId="0" fontId="0" fillId="0" borderId="8" xfId="0" applyBorder="1" applyAlignment="1">
      <alignment horizontal="left"/>
    </xf>
    <xf numFmtId="0" fontId="48" fillId="0" borderId="2" xfId="0" applyFont="1" applyBorder="1" applyAlignment="1"/>
    <xf numFmtId="0" fontId="28" fillId="0" borderId="2" xfId="0" applyFont="1" applyBorder="1" applyAlignment="1">
      <alignment horizontal="left" vertical="top" wrapText="1"/>
    </xf>
    <xf numFmtId="0" fontId="0" fillId="0" borderId="2" xfId="0" applyBorder="1" applyAlignment="1">
      <alignment horizontal="center"/>
    </xf>
    <xf numFmtId="0" fontId="28" fillId="0" borderId="2" xfId="0" applyNumberFormat="1" applyFont="1" applyBorder="1" applyAlignment="1">
      <alignment horizontal="left" vertical="top" wrapText="1"/>
    </xf>
    <xf numFmtId="0" fontId="41" fillId="0" borderId="2" xfId="0" applyFont="1" applyBorder="1" applyAlignment="1">
      <alignment horizontal="left" vertical="top" wrapText="1"/>
    </xf>
    <xf numFmtId="0" fontId="36" fillId="0" borderId="2" xfId="0" applyFont="1" applyFill="1" applyBorder="1" applyAlignment="1">
      <alignment horizontal="justify" vertical="top" wrapText="1"/>
    </xf>
    <xf numFmtId="0" fontId="28" fillId="0" borderId="8" xfId="0" applyFont="1" applyBorder="1" applyAlignment="1">
      <alignment horizontal="center" vertical="top" wrapText="1"/>
    </xf>
    <xf numFmtId="0" fontId="28" fillId="0" borderId="2" xfId="0" quotePrefix="1" applyFont="1" applyBorder="1" applyAlignment="1">
      <alignment horizontal="justify" vertical="top" wrapText="1"/>
    </xf>
    <xf numFmtId="0" fontId="0" fillId="0" borderId="2" xfId="0" applyBorder="1" applyProtection="1"/>
    <xf numFmtId="0" fontId="49" fillId="0" borderId="2" xfId="0" applyFont="1" applyBorder="1" applyAlignment="1">
      <alignment horizontal="center"/>
    </xf>
    <xf numFmtId="4" fontId="49" fillId="0" borderId="2" xfId="0" applyNumberFormat="1" applyFont="1" applyBorder="1" applyAlignment="1">
      <alignment horizontal="right"/>
    </xf>
    <xf numFmtId="0" fontId="49" fillId="0" borderId="2" xfId="0" applyFont="1" applyBorder="1" applyProtection="1">
      <protection locked="0"/>
    </xf>
    <xf numFmtId="0" fontId="35" fillId="0" borderId="2" xfId="0" applyFont="1" applyBorder="1" applyAlignment="1">
      <alignment horizontal="center" vertical="top"/>
    </xf>
    <xf numFmtId="0" fontId="35" fillId="0" borderId="2" xfId="0" applyFont="1" applyBorder="1" applyAlignment="1">
      <alignment horizontal="center"/>
    </xf>
    <xf numFmtId="0" fontId="28" fillId="0" borderId="2" xfId="0" applyFont="1" applyBorder="1" applyAlignment="1">
      <alignment horizontal="left" vertical="top"/>
    </xf>
    <xf numFmtId="44" fontId="52" fillId="0" borderId="2" xfId="0" applyNumberFormat="1" applyFont="1" applyBorder="1" applyAlignment="1"/>
    <xf numFmtId="44" fontId="28" fillId="0" borderId="9" xfId="0" applyNumberFormat="1" applyFont="1" applyBorder="1" applyAlignment="1"/>
    <xf numFmtId="0" fontId="58" fillId="0" borderId="2" xfId="0" applyFont="1" applyBorder="1" applyAlignment="1" applyProtection="1">
      <alignment horizontal="justify" vertical="top" wrapText="1"/>
      <protection locked="0"/>
    </xf>
    <xf numFmtId="0" fontId="39" fillId="0" borderId="8" xfId="0" applyFont="1" applyBorder="1" applyAlignment="1">
      <alignment horizontal="justify" vertical="top" wrapText="1"/>
    </xf>
    <xf numFmtId="4" fontId="10" fillId="0" borderId="8" xfId="0" applyNumberFormat="1" applyFont="1" applyBorder="1" applyAlignment="1">
      <alignment horizontal="right" vertical="top"/>
    </xf>
    <xf numFmtId="0" fontId="81" fillId="0" borderId="2" xfId="0" applyFont="1" applyBorder="1"/>
    <xf numFmtId="0" fontId="86" fillId="0" borderId="2" xfId="0" applyFont="1" applyBorder="1"/>
    <xf numFmtId="0" fontId="83" fillId="0" borderId="2" xfId="0" applyFont="1" applyBorder="1" applyAlignment="1">
      <alignment horizontal="center"/>
    </xf>
    <xf numFmtId="44" fontId="85" fillId="0" borderId="2" xfId="0" applyNumberFormat="1" applyFont="1" applyBorder="1" applyAlignment="1">
      <alignment horizontal="center"/>
    </xf>
    <xf numFmtId="0" fontId="83" fillId="0" borderId="2" xfId="0" applyFont="1" applyBorder="1"/>
    <xf numFmtId="0" fontId="82" fillId="0" borderId="2" xfId="0" applyFont="1" applyBorder="1"/>
    <xf numFmtId="44" fontId="83" fillId="0" borderId="2" xfId="0" applyNumberFormat="1" applyFont="1" applyBorder="1" applyAlignment="1">
      <alignment horizontal="center"/>
    </xf>
    <xf numFmtId="0" fontId="86" fillId="0" borderId="9" xfId="0" applyFont="1" applyBorder="1"/>
    <xf numFmtId="0" fontId="83" fillId="0" borderId="9" xfId="0" applyFont="1" applyBorder="1" applyAlignment="1">
      <alignment horizontal="center"/>
    </xf>
    <xf numFmtId="0" fontId="83" fillId="0" borderId="9" xfId="0" applyFont="1" applyBorder="1"/>
    <xf numFmtId="0" fontId="81" fillId="0" borderId="9" xfId="0" applyFont="1" applyBorder="1"/>
    <xf numFmtId="0" fontId="88" fillId="0" borderId="2" xfId="0" applyFont="1" applyBorder="1" applyAlignment="1">
      <alignment horizontal="center"/>
    </xf>
    <xf numFmtId="44" fontId="86" fillId="0" borderId="2" xfId="0" applyNumberFormat="1" applyFont="1" applyBorder="1" applyAlignment="1">
      <alignment horizontal="center"/>
    </xf>
    <xf numFmtId="0" fontId="88" fillId="0" borderId="2" xfId="0" applyFont="1" applyBorder="1"/>
    <xf numFmtId="0" fontId="93" fillId="0" borderId="2" xfId="0" applyFont="1" applyBorder="1"/>
    <xf numFmtId="4" fontId="54" fillId="0" borderId="2" xfId="0" applyNumberFormat="1" applyFont="1" applyBorder="1" applyAlignment="1">
      <alignment horizontal="center" vertical="top"/>
    </xf>
    <xf numFmtId="0" fontId="85" fillId="0" borderId="2" xfId="0" applyFont="1" applyBorder="1" applyAlignment="1">
      <alignment horizontal="center"/>
    </xf>
    <xf numFmtId="0" fontId="83" fillId="0" borderId="2" xfId="0" applyFont="1" applyBorder="1" applyAlignment="1">
      <alignment horizontal="justify" vertical="center"/>
    </xf>
    <xf numFmtId="0" fontId="83" fillId="0" borderId="2" xfId="0" applyFont="1" applyBorder="1" applyAlignment="1">
      <alignment horizontal="center" vertical="top"/>
    </xf>
    <xf numFmtId="0" fontId="83" fillId="0" borderId="2" xfId="0" applyFont="1" applyBorder="1" applyAlignment="1">
      <alignment horizontal="justify" vertical="top"/>
    </xf>
    <xf numFmtId="0" fontId="83" fillId="0" borderId="8" xfId="0" applyFont="1" applyBorder="1"/>
    <xf numFmtId="0" fontId="83" fillId="0" borderId="8" xfId="0" applyFont="1" applyBorder="1" applyAlignment="1">
      <alignment horizontal="center"/>
    </xf>
    <xf numFmtId="0" fontId="86" fillId="0" borderId="2" xfId="0" applyFont="1" applyBorder="1" applyAlignment="1">
      <alignment horizontal="justify" vertical="center"/>
    </xf>
    <xf numFmtId="0" fontId="23" fillId="0" borderId="12" xfId="0" applyFont="1" applyBorder="1"/>
    <xf numFmtId="44" fontId="81" fillId="0" borderId="2" xfId="0" applyNumberFormat="1" applyFont="1" applyBorder="1"/>
    <xf numFmtId="0" fontId="83" fillId="0" borderId="9" xfId="0" applyFont="1" applyBorder="1" applyAlignment="1">
      <alignment horizontal="justify" vertical="center"/>
    </xf>
    <xf numFmtId="2" fontId="85" fillId="0" borderId="2" xfId="0" applyNumberFormat="1" applyFont="1" applyBorder="1" applyAlignment="1">
      <alignment horizontal="center"/>
    </xf>
    <xf numFmtId="0" fontId="83" fillId="0" borderId="8" xfId="0" applyFont="1" applyBorder="1" applyAlignment="1">
      <alignment horizontal="justify" vertical="center"/>
    </xf>
    <xf numFmtId="0" fontId="85" fillId="0" borderId="8" xfId="0" applyFont="1" applyBorder="1" applyAlignment="1">
      <alignment horizontal="center"/>
    </xf>
    <xf numFmtId="0" fontId="86" fillId="0" borderId="8" xfId="0" applyFont="1" applyBorder="1"/>
    <xf numFmtId="0" fontId="85" fillId="0" borderId="0" xfId="0" applyFont="1" applyBorder="1" applyAlignment="1">
      <alignment horizontal="center"/>
    </xf>
    <xf numFmtId="44" fontId="87" fillId="0" borderId="2" xfId="0" applyNumberFormat="1" applyFont="1" applyBorder="1"/>
    <xf numFmtId="0" fontId="85" fillId="0" borderId="9" xfId="0" applyFont="1" applyBorder="1" applyAlignment="1">
      <alignment horizontal="center"/>
    </xf>
    <xf numFmtId="44" fontId="85" fillId="0" borderId="9" xfId="0" applyNumberFormat="1" applyFont="1" applyBorder="1" applyAlignment="1">
      <alignment horizontal="center"/>
    </xf>
    <xf numFmtId="0" fontId="87" fillId="0" borderId="2" xfId="0" applyFont="1" applyBorder="1"/>
    <xf numFmtId="0" fontId="85" fillId="0" borderId="0" xfId="1" applyFont="1" applyBorder="1" applyAlignment="1">
      <alignment horizontal="center"/>
    </xf>
    <xf numFmtId="44" fontId="23" fillId="0" borderId="0" xfId="0" applyNumberFormat="1" applyFont="1" applyBorder="1" applyAlignment="1">
      <alignment vertical="top"/>
    </xf>
    <xf numFmtId="0" fontId="85" fillId="0" borderId="2" xfId="1" applyFont="1" applyBorder="1" applyAlignment="1">
      <alignment horizontal="center"/>
    </xf>
    <xf numFmtId="0" fontId="86" fillId="0" borderId="2" xfId="1" applyFont="1" applyBorder="1"/>
    <xf numFmtId="44" fontId="23" fillId="0" borderId="2" xfId="0" applyNumberFormat="1" applyFont="1" applyBorder="1" applyAlignment="1">
      <alignment vertical="top"/>
    </xf>
    <xf numFmtId="0" fontId="85" fillId="0" borderId="9" xfId="1" applyFont="1" applyBorder="1" applyAlignment="1">
      <alignment horizontal="center"/>
    </xf>
    <xf numFmtId="0" fontId="86" fillId="0" borderId="9" xfId="1" applyFont="1" applyBorder="1"/>
    <xf numFmtId="44" fontId="23" fillId="0" borderId="9" xfId="0" applyNumberFormat="1" applyFont="1" applyBorder="1" applyAlignment="1">
      <alignment vertical="top"/>
    </xf>
    <xf numFmtId="0" fontId="83" fillId="0" borderId="2" xfId="1" applyFont="1" applyBorder="1" applyAlignment="1">
      <alignment horizontal="center" vertical="top"/>
    </xf>
    <xf numFmtId="0" fontId="83" fillId="0" borderId="2" xfId="1" applyFont="1" applyBorder="1" applyAlignment="1">
      <alignment horizontal="center"/>
    </xf>
    <xf numFmtId="0" fontId="83" fillId="0" borderId="9" xfId="1" applyFont="1" applyBorder="1"/>
    <xf numFmtId="0" fontId="83" fillId="0" borderId="9" xfId="1" applyFont="1" applyBorder="1" applyAlignment="1">
      <alignment horizontal="center"/>
    </xf>
    <xf numFmtId="0" fontId="23" fillId="0" borderId="2" xfId="0" applyFont="1" applyBorder="1" applyAlignment="1">
      <alignment vertical="top"/>
    </xf>
    <xf numFmtId="0" fontId="39" fillId="0" borderId="2" xfId="0" applyFont="1" applyBorder="1" applyAlignment="1">
      <alignment horizontal="right" vertical="top" wrapText="1"/>
    </xf>
    <xf numFmtId="0" fontId="28" fillId="0" borderId="2" xfId="0" applyFont="1" applyBorder="1" applyAlignment="1">
      <alignment horizontal="right" vertical="top"/>
    </xf>
    <xf numFmtId="0" fontId="28" fillId="0" borderId="0" xfId="0" applyFont="1" applyAlignment="1">
      <alignment horizontal="justify"/>
    </xf>
    <xf numFmtId="4" fontId="39" fillId="0" borderId="6" xfId="0" applyNumberFormat="1" applyFont="1" applyBorder="1" applyAlignment="1">
      <alignment horizontal="right" vertical="top"/>
    </xf>
    <xf numFmtId="0" fontId="28" fillId="0" borderId="2" xfId="0" applyFont="1" applyBorder="1" applyAlignment="1">
      <alignment horizontal="right"/>
    </xf>
    <xf numFmtId="0" fontId="0" fillId="0" borderId="2" xfId="0" applyBorder="1" applyAlignment="1" applyProtection="1">
      <alignment horizontal="right"/>
    </xf>
    <xf numFmtId="44" fontId="28" fillId="0" borderId="0" xfId="0" applyNumberFormat="1" applyFont="1" applyAlignment="1">
      <alignment horizontal="right"/>
    </xf>
    <xf numFmtId="0" fontId="39" fillId="0" borderId="2" xfId="0" applyFont="1" applyBorder="1" applyAlignment="1">
      <alignment horizontal="right"/>
    </xf>
    <xf numFmtId="0" fontId="0" fillId="0" borderId="2" xfId="0" applyBorder="1" applyAlignment="1" applyProtection="1">
      <alignment wrapText="1"/>
    </xf>
    <xf numFmtId="0" fontId="0" fillId="0" borderId="2" xfId="0" applyFont="1" applyBorder="1" applyAlignment="1" applyProtection="1">
      <alignment wrapText="1"/>
    </xf>
    <xf numFmtId="0" fontId="0" fillId="0" borderId="0" xfId="0" applyAlignment="1" applyProtection="1">
      <alignment wrapText="1"/>
      <protection locked="0"/>
    </xf>
    <xf numFmtId="0" fontId="0" fillId="0" borderId="0" xfId="0" applyAlignment="1" applyProtection="1">
      <alignment vertical="top" wrapText="1"/>
      <protection locked="0"/>
    </xf>
    <xf numFmtId="2" fontId="0" fillId="0" borderId="0" xfId="0" applyNumberFormat="1" applyFont="1" applyBorder="1"/>
    <xf numFmtId="49" fontId="9" fillId="0" borderId="10" xfId="0" applyNumberFormat="1" applyFont="1" applyBorder="1" applyAlignment="1">
      <alignment horizontal="center" vertical="top" wrapText="1"/>
    </xf>
    <xf numFmtId="0" fontId="0" fillId="0" borderId="2" xfId="0" applyBorder="1" applyAlignment="1" applyProtection="1">
      <alignment wrapText="1"/>
      <protection locked="0"/>
    </xf>
    <xf numFmtId="0" fontId="0" fillId="0" borderId="2" xfId="0" applyBorder="1" applyAlignment="1" applyProtection="1">
      <alignment vertical="top" wrapText="1"/>
      <protection locked="0"/>
    </xf>
    <xf numFmtId="2" fontId="5" fillId="0" borderId="0" xfId="0" applyNumberFormat="1" applyFont="1" applyBorder="1" applyAlignment="1">
      <alignment horizontal="left" vertical="top" wrapText="1" indent="1"/>
    </xf>
    <xf numFmtId="4" fontId="11" fillId="0" borderId="0" xfId="0" applyNumberFormat="1" applyFont="1" applyBorder="1" applyAlignment="1">
      <alignment horizontal="right" vertical="top"/>
    </xf>
    <xf numFmtId="49" fontId="2" fillId="0" borderId="10" xfId="0" applyNumberFormat="1" applyFont="1" applyBorder="1" applyAlignment="1">
      <alignment horizontal="center" vertical="top" wrapText="1"/>
    </xf>
    <xf numFmtId="0" fontId="0" fillId="0" borderId="0" xfId="0" applyBorder="1" applyAlignment="1" applyProtection="1">
      <alignment vertical="top" wrapText="1"/>
      <protection locked="0"/>
    </xf>
    <xf numFmtId="4" fontId="0" fillId="0" borderId="10" xfId="0" applyNumberFormat="1" applyFont="1" applyBorder="1" applyAlignment="1">
      <alignment horizontal="right" vertical="top"/>
    </xf>
    <xf numFmtId="49" fontId="0" fillId="0" borderId="8" xfId="0" applyNumberFormat="1" applyBorder="1" applyAlignment="1">
      <alignment horizontal="right" vertical="top" wrapText="1"/>
    </xf>
    <xf numFmtId="2" fontId="1" fillId="0" borderId="8" xfId="0" applyNumberFormat="1" applyFont="1" applyBorder="1" applyAlignment="1">
      <alignment horizontal="right" vertical="top" wrapText="1"/>
    </xf>
    <xf numFmtId="49" fontId="27" fillId="0" borderId="0" xfId="0" applyNumberFormat="1" applyFont="1" applyBorder="1" applyAlignment="1">
      <alignment horizontal="center" vertical="top" wrapText="1"/>
    </xf>
    <xf numFmtId="2" fontId="27" fillId="0" borderId="0" xfId="0" applyNumberFormat="1" applyFont="1" applyBorder="1" applyAlignment="1">
      <alignment horizontal="left" vertical="top" wrapText="1" indent="1"/>
    </xf>
    <xf numFmtId="4" fontId="24" fillId="0" borderId="0" xfId="0" applyNumberFormat="1" applyFont="1" applyBorder="1" applyAlignment="1">
      <alignment horizontal="right" vertical="top"/>
    </xf>
    <xf numFmtId="4" fontId="27" fillId="0" borderId="0" xfId="0" applyNumberFormat="1" applyFont="1" applyBorder="1" applyAlignment="1">
      <alignment horizontal="right" vertical="top"/>
    </xf>
    <xf numFmtId="4" fontId="27" fillId="0" borderId="0" xfId="0" applyNumberFormat="1" applyFont="1" applyBorder="1" applyAlignment="1">
      <alignment vertical="top"/>
    </xf>
    <xf numFmtId="4" fontId="39" fillId="0" borderId="2" xfId="0" quotePrefix="1" applyNumberFormat="1" applyFont="1" applyBorder="1" applyAlignment="1">
      <alignment horizontal="center" vertical="top"/>
    </xf>
    <xf numFmtId="4" fontId="39" fillId="0" borderId="2" xfId="0" applyNumberFormat="1" applyFont="1" applyBorder="1" applyAlignment="1">
      <alignment horizontal="center" vertical="top"/>
    </xf>
    <xf numFmtId="0" fontId="80" fillId="0" borderId="9" xfId="0" applyFont="1" applyBorder="1" applyAlignment="1">
      <alignment horizontal="justify" wrapText="1"/>
    </xf>
    <xf numFmtId="0" fontId="43" fillId="0" borderId="0" xfId="0" applyFont="1" applyBorder="1" applyAlignment="1">
      <alignment horizontal="justify" vertical="top" wrapText="1"/>
    </xf>
    <xf numFmtId="9" fontId="39" fillId="0" borderId="0" xfId="0" applyNumberFormat="1" applyFont="1" applyBorder="1" applyAlignment="1">
      <alignment horizontal="justify" vertical="top" wrapText="1"/>
    </xf>
    <xf numFmtId="44" fontId="28" fillId="0" borderId="0" xfId="0" applyNumberFormat="1" applyFont="1" applyBorder="1" applyAlignment="1"/>
    <xf numFmtId="0" fontId="39" fillId="0" borderId="0" xfId="0" applyFont="1" applyBorder="1" applyAlignment="1">
      <alignment horizontal="right" vertical="top" wrapText="1"/>
    </xf>
    <xf numFmtId="0" fontId="23" fillId="0" borderId="2" xfId="0" applyFont="1" applyBorder="1"/>
    <xf numFmtId="0" fontId="87" fillId="0" borderId="9" xfId="0" applyFont="1" applyBorder="1" applyAlignment="1">
      <alignment horizontal="justify" wrapText="1"/>
    </xf>
    <xf numFmtId="0" fontId="28" fillId="0" borderId="2" xfId="0" applyFont="1" applyBorder="1" applyAlignment="1">
      <alignment horizontal="justify" wrapText="1"/>
    </xf>
    <xf numFmtId="0" fontId="28" fillId="0" borderId="2" xfId="0" applyFont="1" applyFill="1" applyBorder="1" applyAlignment="1">
      <alignment horizontal="justify" wrapText="1"/>
    </xf>
    <xf numFmtId="0" fontId="28" fillId="0" borderId="2" xfId="0" applyFont="1" applyFill="1" applyBorder="1" applyAlignment="1">
      <alignment horizontal="left" wrapText="1"/>
    </xf>
    <xf numFmtId="0" fontId="28" fillId="0" borderId="2" xfId="0" applyFont="1" applyBorder="1" applyAlignment="1">
      <alignment horizontal="left" wrapText="1"/>
    </xf>
    <xf numFmtId="0" fontId="28" fillId="0" borderId="2" xfId="0" applyFont="1" applyBorder="1" applyAlignment="1">
      <alignment wrapText="1"/>
    </xf>
    <xf numFmtId="0" fontId="28" fillId="0" borderId="2" xfId="0" applyFont="1" applyBorder="1" applyAlignment="1">
      <alignment vertical="top" wrapText="1"/>
    </xf>
    <xf numFmtId="49" fontId="28" fillId="0" borderId="2" xfId="0" applyNumberFormat="1" applyFont="1" applyBorder="1" applyAlignment="1">
      <alignment horizontal="justify" wrapText="1"/>
    </xf>
    <xf numFmtId="49" fontId="28" fillId="0" borderId="2" xfId="0" applyNumberFormat="1" applyFont="1" applyBorder="1" applyAlignment="1">
      <alignment horizontal="left" vertical="top" wrapText="1"/>
    </xf>
    <xf numFmtId="49" fontId="28" fillId="0" borderId="2" xfId="0" applyNumberFormat="1" applyFont="1" applyBorder="1" applyAlignment="1">
      <alignment horizontal="justify" vertical="top" wrapText="1"/>
    </xf>
    <xf numFmtId="0" fontId="45" fillId="0" borderId="2" xfId="0" applyFont="1" applyFill="1" applyBorder="1" applyAlignment="1">
      <alignment horizontal="justify" vertical="top" wrapText="1"/>
    </xf>
    <xf numFmtId="0" fontId="28" fillId="0" borderId="2" xfId="0" applyFont="1" applyFill="1" applyBorder="1" applyAlignment="1">
      <alignment horizontal="right"/>
    </xf>
    <xf numFmtId="0" fontId="28" fillId="0" borderId="2" xfId="0" applyFont="1" applyBorder="1"/>
    <xf numFmtId="0" fontId="45" fillId="0" borderId="2" xfId="0" applyFont="1" applyFill="1" applyBorder="1" applyAlignment="1">
      <alignment horizontal="right"/>
    </xf>
    <xf numFmtId="0" fontId="36" fillId="0" borderId="2" xfId="0" applyFont="1" applyBorder="1" applyAlignment="1" applyProtection="1">
      <alignment horizontal="center" vertical="top" wrapText="1"/>
      <protection locked="0"/>
    </xf>
    <xf numFmtId="49" fontId="28" fillId="0" borderId="2" xfId="0" applyNumberFormat="1" applyFont="1" applyFill="1" applyBorder="1" applyAlignment="1">
      <alignment horizontal="justify" vertical="top" wrapText="1"/>
    </xf>
    <xf numFmtId="0" fontId="28" fillId="0" borderId="2" xfId="3" applyFont="1" applyFill="1" applyBorder="1" applyAlignment="1">
      <alignment horizontal="justify" vertical="top" wrapText="1"/>
    </xf>
    <xf numFmtId="0" fontId="0" fillId="0" borderId="0" xfId="0" applyFont="1" applyAlignment="1"/>
    <xf numFmtId="9" fontId="28" fillId="0" borderId="2" xfId="0" applyNumberFormat="1" applyFont="1" applyFill="1" applyBorder="1" applyAlignment="1">
      <alignment horizontal="right" wrapText="1"/>
    </xf>
    <xf numFmtId="0" fontId="28" fillId="0" borderId="2" xfId="2" applyFont="1" applyFill="1" applyBorder="1" applyAlignment="1">
      <alignment horizontal="justify" vertical="top" wrapText="1"/>
    </xf>
    <xf numFmtId="49" fontId="28" fillId="0" borderId="2" xfId="0" applyNumberFormat="1" applyFont="1" applyBorder="1" applyAlignment="1">
      <alignment horizontal="left" vertical="top"/>
    </xf>
    <xf numFmtId="0" fontId="28" fillId="0" borderId="0" xfId="0" applyFont="1" applyFill="1" applyAlignment="1">
      <alignment horizontal="right"/>
    </xf>
    <xf numFmtId="44" fontId="28" fillId="0" borderId="0" xfId="0" applyNumberFormat="1" applyFont="1" applyFill="1" applyAlignment="1"/>
    <xf numFmtId="0" fontId="28" fillId="0" borderId="0" xfId="0" applyFont="1" applyFill="1" applyAlignment="1">
      <alignment horizontal="center" vertical="top" wrapText="1"/>
    </xf>
    <xf numFmtId="0" fontId="81" fillId="0" borderId="2" xfId="0" applyFont="1" applyBorder="1" applyAlignment="1">
      <alignment horizontal="justify" vertical="center"/>
    </xf>
    <xf numFmtId="0" fontId="87" fillId="0" borderId="2" xfId="0" applyFont="1" applyBorder="1" applyAlignment="1">
      <alignment vertical="top"/>
    </xf>
    <xf numFmtId="0" fontId="92" fillId="0" borderId="2" xfId="0" applyFont="1" applyBorder="1" applyAlignment="1">
      <alignment horizontal="center" vertical="top"/>
    </xf>
    <xf numFmtId="0" fontId="90" fillId="0" borderId="2" xfId="0" applyFont="1" applyBorder="1" applyAlignment="1">
      <alignment horizontal="justify" vertical="top"/>
    </xf>
    <xf numFmtId="0" fontId="92" fillId="0" borderId="2" xfId="0" applyFont="1" applyBorder="1" applyAlignment="1">
      <alignment horizontal="center"/>
    </xf>
    <xf numFmtId="0" fontId="94" fillId="0" borderId="0" xfId="0" applyFont="1" applyBorder="1" applyAlignment="1">
      <alignment horizontal="justify"/>
    </xf>
    <xf numFmtId="0" fontId="90" fillId="0" borderId="2" xfId="0" applyFont="1" applyBorder="1" applyAlignment="1">
      <alignment horizontal="justify" vertical="center"/>
    </xf>
    <xf numFmtId="0" fontId="92" fillId="0" borderId="0" xfId="0" applyFont="1" applyBorder="1" applyAlignment="1">
      <alignment horizontal="justify" vertical="center"/>
    </xf>
    <xf numFmtId="0" fontId="90" fillId="0" borderId="0" xfId="0" applyFont="1" applyBorder="1" applyAlignment="1">
      <alignment horizontal="justify" vertical="center"/>
    </xf>
    <xf numFmtId="0" fontId="90" fillId="0" borderId="0" xfId="0" applyFont="1" applyBorder="1" applyAlignment="1">
      <alignment horizontal="center"/>
    </xf>
    <xf numFmtId="0" fontId="90" fillId="0" borderId="2" xfId="0" applyFont="1" applyBorder="1" applyAlignment="1">
      <alignment horizontal="center"/>
    </xf>
    <xf numFmtId="0" fontId="90" fillId="0" borderId="2" xfId="0" applyFont="1" applyBorder="1" applyAlignment="1">
      <alignment horizontal="center" vertical="top"/>
    </xf>
    <xf numFmtId="0" fontId="0" fillId="0" borderId="0" xfId="0" applyAlignment="1">
      <alignment horizontal="justify" wrapText="1"/>
    </xf>
    <xf numFmtId="0" fontId="0" fillId="0" borderId="0" xfId="0" applyAlignment="1">
      <alignment horizontal="justify" vertical="top" wrapText="1"/>
    </xf>
    <xf numFmtId="49" fontId="9" fillId="0" borderId="5" xfId="0" applyNumberFormat="1" applyFont="1" applyBorder="1" applyAlignment="1">
      <alignment horizontal="center" vertical="top" wrapText="1"/>
    </xf>
    <xf numFmtId="2" fontId="9" fillId="0" borderId="5" xfId="0" applyNumberFormat="1" applyFont="1" applyBorder="1" applyAlignment="1">
      <alignment horizontal="left" vertical="top" wrapText="1" indent="1"/>
    </xf>
    <xf numFmtId="4" fontId="9" fillId="0" borderId="5" xfId="0" applyNumberFormat="1" applyFont="1" applyBorder="1" applyAlignment="1">
      <alignment horizontal="right" vertical="top"/>
    </xf>
    <xf numFmtId="4" fontId="10" fillId="0" borderId="5" xfId="0" applyNumberFormat="1" applyFont="1" applyBorder="1" applyAlignment="1">
      <alignment horizontal="right" vertical="top"/>
    </xf>
    <xf numFmtId="49" fontId="9" fillId="0" borderId="6" xfId="0" applyNumberFormat="1" applyFont="1" applyBorder="1" applyAlignment="1">
      <alignment horizontal="center" vertical="top" wrapText="1"/>
    </xf>
    <xf numFmtId="2" fontId="9" fillId="0" borderId="6" xfId="0" applyNumberFormat="1" applyFont="1" applyBorder="1" applyAlignment="1">
      <alignment horizontal="right" vertical="top" wrapText="1"/>
    </xf>
    <xf numFmtId="4" fontId="0" fillId="0" borderId="6" xfId="0" applyNumberFormat="1" applyBorder="1" applyAlignment="1">
      <alignment horizontal="right" vertical="top"/>
    </xf>
    <xf numFmtId="4" fontId="63" fillId="0" borderId="2" xfId="0" applyNumberFormat="1" applyFont="1" applyBorder="1" applyAlignment="1">
      <alignment horizontal="right" vertical="top"/>
    </xf>
    <xf numFmtId="49" fontId="63" fillId="0" borderId="2" xfId="0" applyNumberFormat="1" applyFont="1" applyBorder="1" applyAlignment="1">
      <alignment horizontal="right" vertical="top" wrapText="1"/>
    </xf>
    <xf numFmtId="2" fontId="63" fillId="0" borderId="2" xfId="0" applyNumberFormat="1" applyFont="1" applyBorder="1" applyAlignment="1">
      <alignment horizontal="right" vertical="top" wrapText="1"/>
    </xf>
    <xf numFmtId="2" fontId="63" fillId="0" borderId="2" xfId="0" applyNumberFormat="1" applyFont="1" applyBorder="1" applyAlignment="1">
      <alignment horizontal="left" vertical="top" wrapText="1" indent="1"/>
    </xf>
    <xf numFmtId="4" fontId="63" fillId="0" borderId="10" xfId="0" applyNumberFormat="1" applyFont="1" applyBorder="1" applyAlignment="1">
      <alignment horizontal="right" vertical="top"/>
    </xf>
    <xf numFmtId="2" fontId="63" fillId="0" borderId="10" xfId="0" applyNumberFormat="1" applyFont="1" applyBorder="1" applyAlignment="1">
      <alignment horizontal="right" vertical="top" wrapText="1"/>
    </xf>
    <xf numFmtId="0" fontId="28" fillId="0" borderId="0" xfId="0" applyFont="1" applyAlignment="1">
      <alignment horizontal="justify" wrapText="1"/>
    </xf>
    <xf numFmtId="49" fontId="63" fillId="0" borderId="6" xfId="0" applyNumberFormat="1" applyFont="1" applyBorder="1" applyAlignment="1">
      <alignment horizontal="right" vertical="top" wrapText="1"/>
    </xf>
    <xf numFmtId="2" fontId="63" fillId="0" borderId="6" xfId="0" applyNumberFormat="1" applyFont="1" applyBorder="1" applyAlignment="1">
      <alignment horizontal="right" vertical="top" wrapText="1"/>
    </xf>
    <xf numFmtId="0" fontId="90" fillId="0" borderId="0" xfId="0" applyFont="1" applyAlignment="1">
      <alignment horizontal="justify" vertical="top" wrapText="1"/>
    </xf>
    <xf numFmtId="0" fontId="90" fillId="0" borderId="0" xfId="0" applyFont="1" applyAlignment="1">
      <alignment horizontal="justify" wrapText="1"/>
    </xf>
    <xf numFmtId="0" fontId="95" fillId="0" borderId="0" xfId="0" applyFont="1" applyAlignment="1">
      <alignment horizontal="justify" vertical="top"/>
    </xf>
    <xf numFmtId="0" fontId="28" fillId="0" borderId="2" xfId="0" applyFont="1" applyBorder="1" applyAlignment="1">
      <alignment horizontal="center"/>
    </xf>
    <xf numFmtId="49" fontId="28" fillId="0" borderId="2" xfId="0" applyNumberFormat="1" applyFont="1" applyBorder="1" applyAlignment="1">
      <alignment horizontal="center" vertical="top" wrapText="1"/>
    </xf>
    <xf numFmtId="2" fontId="28" fillId="0" borderId="2" xfId="0" applyNumberFormat="1" applyFont="1" applyBorder="1" applyAlignment="1">
      <alignment horizontal="justify" vertical="top"/>
    </xf>
    <xf numFmtId="0" fontId="63" fillId="0" borderId="2" xfId="0" applyNumberFormat="1" applyFont="1" applyBorder="1" applyAlignment="1">
      <alignment horizontal="center"/>
    </xf>
    <xf numFmtId="0" fontId="28" fillId="0" borderId="2" xfId="0" applyFont="1" applyBorder="1" applyAlignment="1">
      <alignment horizontal="center" vertical="top"/>
    </xf>
    <xf numFmtId="4" fontId="63" fillId="0" borderId="2" xfId="0" applyNumberFormat="1" applyFont="1" applyBorder="1" applyAlignment="1">
      <alignment horizontal="center" vertical="top"/>
    </xf>
    <xf numFmtId="1" fontId="63" fillId="0" borderId="2" xfId="0" applyNumberFormat="1" applyFont="1" applyBorder="1" applyAlignment="1">
      <alignment horizontal="right" vertical="top"/>
    </xf>
    <xf numFmtId="1" fontId="28" fillId="0" borderId="2" xfId="0" applyNumberFormat="1" applyFont="1" applyBorder="1" applyAlignment="1">
      <alignment horizontal="right"/>
    </xf>
    <xf numFmtId="49" fontId="28" fillId="0" borderId="2" xfId="0" applyNumberFormat="1" applyFont="1" applyBorder="1" applyAlignment="1">
      <alignment horizontal="justify" vertical="top"/>
    </xf>
    <xf numFmtId="0" fontId="63" fillId="0" borderId="2" xfId="0" applyNumberFormat="1" applyFont="1" applyBorder="1" applyAlignment="1">
      <alignment horizontal="left"/>
    </xf>
    <xf numFmtId="4" fontId="28" fillId="0" borderId="2" xfId="0" applyNumberFormat="1" applyFont="1" applyBorder="1" applyAlignment="1">
      <alignment horizontal="left" vertical="top"/>
    </xf>
    <xf numFmtId="2" fontId="28" fillId="0" borderId="2" xfId="0" quotePrefix="1" applyNumberFormat="1" applyFont="1" applyBorder="1" applyAlignment="1">
      <alignment horizontal="justify" vertical="top"/>
    </xf>
    <xf numFmtId="49" fontId="28" fillId="0" borderId="2" xfId="0" quotePrefix="1" applyNumberFormat="1" applyFont="1" applyBorder="1" applyAlignment="1">
      <alignment horizontal="justify" vertical="top"/>
    </xf>
    <xf numFmtId="49" fontId="28" fillId="0" borderId="2" xfId="0" applyNumberFormat="1" applyFont="1" applyBorder="1" applyAlignment="1">
      <alignment horizontal="right" vertical="top" wrapText="1"/>
    </xf>
    <xf numFmtId="2" fontId="28" fillId="0" borderId="2" xfId="0" applyNumberFormat="1" applyFont="1" applyBorder="1" applyAlignment="1">
      <alignment horizontal="left"/>
    </xf>
    <xf numFmtId="1" fontId="28" fillId="0" borderId="2" xfId="0" applyNumberFormat="1" applyFont="1" applyBorder="1" applyAlignment="1">
      <alignment horizontal="right" vertical="top"/>
    </xf>
    <xf numFmtId="4" fontId="63" fillId="0" borderId="2" xfId="0" applyNumberFormat="1" applyFont="1" applyBorder="1" applyAlignment="1">
      <alignment horizontal="left" vertical="top"/>
    </xf>
    <xf numFmtId="3" fontId="63" fillId="0" borderId="2" xfId="0" applyNumberFormat="1" applyFont="1" applyBorder="1" applyAlignment="1">
      <alignment horizontal="right" vertical="top"/>
    </xf>
    <xf numFmtId="49" fontId="96" fillId="0" borderId="2" xfId="0" applyNumberFormat="1" applyFont="1" applyBorder="1" applyAlignment="1">
      <alignment horizontal="justify" vertical="top"/>
    </xf>
    <xf numFmtId="4" fontId="96" fillId="0" borderId="2" xfId="0" applyNumberFormat="1" applyFont="1" applyBorder="1" applyAlignment="1">
      <alignment horizontal="left" vertical="top"/>
    </xf>
    <xf numFmtId="3" fontId="96" fillId="0" borderId="2" xfId="0" applyNumberFormat="1" applyFont="1" applyBorder="1" applyAlignment="1">
      <alignment horizontal="right" vertical="top"/>
    </xf>
    <xf numFmtId="4" fontId="28" fillId="0" borderId="2" xfId="0" applyNumberFormat="1" applyFont="1" applyBorder="1" applyAlignment="1">
      <alignment horizontal="center"/>
    </xf>
    <xf numFmtId="3" fontId="28" fillId="0" borderId="2" xfId="0" applyNumberFormat="1" applyFont="1" applyBorder="1" applyAlignment="1">
      <alignment horizontal="right"/>
    </xf>
    <xf numFmtId="0" fontId="28" fillId="0" borderId="2" xfId="0" applyFont="1" applyFill="1" applyBorder="1" applyAlignment="1">
      <alignment horizontal="justify" vertical="top"/>
    </xf>
    <xf numFmtId="0" fontId="28" fillId="0" borderId="2" xfId="0" applyFont="1" applyFill="1" applyBorder="1" applyAlignment="1">
      <alignment horizontal="center" vertical="top"/>
    </xf>
    <xf numFmtId="0" fontId="28" fillId="0" borderId="2" xfId="0" quotePrefix="1" applyFont="1" applyFill="1" applyBorder="1" applyAlignment="1">
      <alignment horizontal="justify" vertical="top"/>
    </xf>
    <xf numFmtId="0" fontId="28" fillId="0" borderId="2" xfId="0" applyFont="1" applyFill="1" applyBorder="1" applyAlignment="1">
      <alignment horizontal="left" indent="1"/>
    </xf>
    <xf numFmtId="0" fontId="28" fillId="0" borderId="2" xfId="4" applyFont="1" applyFill="1" applyBorder="1" applyAlignment="1">
      <alignment horizontal="center" vertical="top"/>
    </xf>
    <xf numFmtId="0" fontId="28" fillId="0" borderId="2" xfId="6" applyFont="1" applyFill="1" applyBorder="1" applyAlignment="1">
      <alignment horizontal="justify" vertical="top"/>
    </xf>
    <xf numFmtId="0" fontId="28" fillId="0" borderId="2" xfId="0" applyFont="1" applyFill="1" applyBorder="1" applyAlignment="1">
      <alignment horizontal="left" vertical="top"/>
    </xf>
    <xf numFmtId="0" fontId="28" fillId="0" borderId="2" xfId="6" quotePrefix="1" applyFont="1" applyFill="1" applyBorder="1" applyAlignment="1">
      <alignment horizontal="justify" vertical="top"/>
    </xf>
    <xf numFmtId="49" fontId="28" fillId="0" borderId="2" xfId="0" applyNumberFormat="1" applyFont="1" applyBorder="1" applyAlignment="1">
      <alignment horizontal="center" vertical="top"/>
    </xf>
    <xf numFmtId="1" fontId="28" fillId="0" borderId="2" xfId="0" applyNumberFormat="1" applyFont="1" applyBorder="1" applyAlignment="1"/>
    <xf numFmtId="4" fontId="63" fillId="0" borderId="2" xfId="0" applyNumberFormat="1" applyFont="1" applyBorder="1" applyAlignment="1">
      <alignment horizontal="justify" vertical="top"/>
    </xf>
    <xf numFmtId="4" fontId="63" fillId="0" borderId="2" xfId="0" applyNumberFormat="1" applyFont="1" applyBorder="1" applyAlignment="1">
      <alignment horizontal="left"/>
    </xf>
    <xf numFmtId="1" fontId="63" fillId="0" borderId="2" xfId="0" applyNumberFormat="1" applyFont="1" applyBorder="1" applyAlignment="1">
      <alignment horizontal="right"/>
    </xf>
    <xf numFmtId="49" fontId="28" fillId="0" borderId="2" xfId="0" applyNumberFormat="1" applyFont="1" applyBorder="1" applyAlignment="1">
      <alignment horizontal="left"/>
    </xf>
    <xf numFmtId="0" fontId="28" fillId="0" borderId="6" xfId="0" applyFont="1" applyFill="1" applyBorder="1" applyAlignment="1">
      <alignment horizontal="center" vertical="top"/>
    </xf>
    <xf numFmtId="0" fontId="28" fillId="0" borderId="6" xfId="0" applyFont="1" applyFill="1" applyBorder="1" applyAlignment="1">
      <alignment horizontal="justify" vertical="top"/>
    </xf>
    <xf numFmtId="0" fontId="28" fillId="0" borderId="6" xfId="0" applyFont="1" applyFill="1" applyBorder="1" applyAlignment="1">
      <alignment horizontal="left"/>
    </xf>
    <xf numFmtId="0" fontId="28" fillId="0" borderId="6" xfId="0" applyFont="1" applyFill="1" applyBorder="1" applyAlignment="1"/>
    <xf numFmtId="0" fontId="28" fillId="0" borderId="10" xfId="4" applyFont="1" applyFill="1" applyBorder="1" applyAlignment="1">
      <alignment horizontal="center" vertical="top"/>
    </xf>
    <xf numFmtId="0" fontId="28" fillId="0" borderId="10" xfId="0" applyFont="1" applyFill="1" applyBorder="1" applyAlignment="1">
      <alignment horizontal="justify" vertical="top"/>
    </xf>
    <xf numFmtId="0" fontId="28" fillId="0" borderId="10" xfId="0" applyFont="1" applyFill="1" applyBorder="1" applyAlignment="1">
      <alignment horizontal="left"/>
    </xf>
    <xf numFmtId="0" fontId="28" fillId="0" borderId="10" xfId="0" applyFont="1" applyFill="1" applyBorder="1" applyAlignment="1"/>
    <xf numFmtId="0" fontId="28" fillId="0" borderId="0" xfId="0" applyFont="1" applyBorder="1" applyAlignment="1">
      <alignment horizontal="right" vertical="top"/>
    </xf>
    <xf numFmtId="0" fontId="0" fillId="0" borderId="0" xfId="0" applyFont="1" applyBorder="1" applyAlignment="1">
      <alignment vertical="top"/>
    </xf>
    <xf numFmtId="0" fontId="10" fillId="0" borderId="0" xfId="0" applyFont="1" applyFill="1" applyBorder="1" applyAlignment="1">
      <alignment horizontal="justify" vertical="top" wrapText="1"/>
    </xf>
    <xf numFmtId="0" fontId="80" fillId="0" borderId="2" xfId="0" applyFont="1" applyBorder="1" applyAlignment="1">
      <alignment horizontal="justify" wrapText="1"/>
    </xf>
    <xf numFmtId="0" fontId="97" fillId="0" borderId="2" xfId="0" applyFont="1" applyBorder="1" applyAlignment="1">
      <alignment horizontal="justify" vertical="top"/>
    </xf>
    <xf numFmtId="0" fontId="97" fillId="0" borderId="2" xfId="0" quotePrefix="1" applyFont="1" applyBorder="1" applyAlignment="1">
      <alignment horizontal="justify" vertical="top"/>
    </xf>
    <xf numFmtId="2" fontId="97" fillId="0" borderId="2" xfId="0" applyNumberFormat="1" applyFont="1" applyBorder="1" applyAlignment="1">
      <alignment horizontal="justify"/>
    </xf>
    <xf numFmtId="0" fontId="97" fillId="0" borderId="2" xfId="0" applyFont="1" applyBorder="1" applyAlignment="1">
      <alignment horizontal="justify"/>
    </xf>
    <xf numFmtId="0" fontId="97" fillId="0" borderId="2" xfId="0" quotePrefix="1" applyFont="1" applyBorder="1" applyAlignment="1">
      <alignment horizontal="justify"/>
    </xf>
    <xf numFmtId="49" fontId="4" fillId="0" borderId="2" xfId="0" applyNumberFormat="1" applyFont="1" applyBorder="1" applyAlignment="1">
      <alignment horizontal="left" vertical="top" wrapText="1" indent="1"/>
    </xf>
    <xf numFmtId="4" fontId="24" fillId="0" borderId="2" xfId="0" applyNumberFormat="1" applyFont="1" applyBorder="1" applyAlignment="1">
      <alignment vertical="top"/>
    </xf>
    <xf numFmtId="2" fontId="2" fillId="0" borderId="2" xfId="0" applyNumberFormat="1" applyFont="1" applyBorder="1" applyAlignment="1">
      <alignment horizontal="left" vertical="top" wrapText="1"/>
    </xf>
    <xf numFmtId="2" fontId="24" fillId="0" borderId="2" xfId="0" applyNumberFormat="1" applyFont="1" applyBorder="1" applyAlignment="1">
      <alignment horizontal="left" vertical="top" wrapText="1" indent="1"/>
    </xf>
    <xf numFmtId="4" fontId="26" fillId="0" borderId="2" xfId="0" applyNumberFormat="1" applyFont="1" applyBorder="1" applyAlignment="1">
      <alignment vertical="top"/>
    </xf>
    <xf numFmtId="2" fontId="24" fillId="0" borderId="5" xfId="0" applyNumberFormat="1" applyFont="1" applyBorder="1" applyAlignment="1">
      <alignment horizontal="left" vertical="top" wrapText="1" indent="1"/>
    </xf>
    <xf numFmtId="4" fontId="26" fillId="0" borderId="5" xfId="0" applyNumberFormat="1" applyFont="1" applyBorder="1" applyAlignment="1">
      <alignment vertical="top"/>
    </xf>
    <xf numFmtId="4" fontId="11" fillId="0" borderId="5" xfId="0" applyNumberFormat="1" applyFont="1" applyBorder="1" applyAlignment="1">
      <alignment horizontal="right" vertical="top"/>
    </xf>
    <xf numFmtId="0" fontId="27" fillId="0" borderId="2" xfId="0" applyFont="1" applyBorder="1" applyAlignment="1">
      <alignment vertical="top"/>
    </xf>
    <xf numFmtId="4" fontId="25" fillId="0" borderId="0" xfId="0" applyNumberFormat="1" applyFont="1" applyAlignment="1">
      <alignment horizontal="right" vertical="top"/>
    </xf>
    <xf numFmtId="4" fontId="3" fillId="0" borderId="0" xfId="0" applyNumberFormat="1" applyFont="1" applyAlignment="1">
      <alignment horizontal="right" vertical="top"/>
    </xf>
    <xf numFmtId="4" fontId="25" fillId="0" borderId="0" xfId="0" applyNumberFormat="1" applyFont="1" applyAlignment="1">
      <alignment horizontal="center" vertical="top"/>
    </xf>
    <xf numFmtId="2" fontId="72" fillId="0" borderId="2" xfId="0" applyNumberFormat="1" applyFont="1" applyBorder="1" applyAlignment="1">
      <alignment horizontal="left" vertical="top" wrapText="1" indent="1"/>
    </xf>
    <xf numFmtId="0" fontId="27" fillId="0" borderId="2" xfId="0" applyFont="1" applyBorder="1" applyAlignment="1">
      <alignment horizontal="center" vertical="top"/>
    </xf>
    <xf numFmtId="2" fontId="24" fillId="0" borderId="2" xfId="0" applyNumberFormat="1" applyFont="1" applyBorder="1" applyAlignment="1">
      <alignment vertical="top" wrapText="1"/>
    </xf>
    <xf numFmtId="0" fontId="5" fillId="0" borderId="2" xfId="0" applyFont="1" applyBorder="1" applyAlignment="1">
      <alignment horizontal="left" indent="1"/>
    </xf>
    <xf numFmtId="0" fontId="73" fillId="0" borderId="2" xfId="0" applyFont="1" applyBorder="1"/>
    <xf numFmtId="4" fontId="62" fillId="0" borderId="2" xfId="0" quotePrefix="1" applyNumberFormat="1" applyFont="1" applyBorder="1" applyAlignment="1">
      <alignment horizontal="center" vertical="top"/>
    </xf>
    <xf numFmtId="4" fontId="29" fillId="0" borderId="2" xfId="0" applyNumberFormat="1" applyFont="1" applyBorder="1" applyAlignment="1">
      <alignment horizontal="right" vertical="top"/>
    </xf>
    <xf numFmtId="4" fontId="26" fillId="0" borderId="0" xfId="0" applyNumberFormat="1" applyFont="1" applyBorder="1" applyAlignment="1">
      <alignment vertical="top"/>
    </xf>
    <xf numFmtId="4" fontId="24" fillId="0" borderId="8" xfId="0" applyNumberFormat="1" applyFont="1" applyBorder="1" applyAlignment="1">
      <alignment vertical="top"/>
    </xf>
    <xf numFmtId="2" fontId="24" fillId="0" borderId="0" xfId="0" applyNumberFormat="1" applyFont="1" applyAlignment="1">
      <alignment vertical="top" wrapText="1"/>
    </xf>
    <xf numFmtId="0" fontId="13" fillId="0" borderId="13" xfId="0" applyFont="1" applyBorder="1" applyAlignment="1">
      <alignment vertical="top"/>
    </xf>
    <xf numFmtId="49" fontId="16" fillId="0" borderId="0" xfId="0" applyNumberFormat="1" applyFont="1" applyBorder="1" applyAlignment="1">
      <alignment horizontal="center" vertical="top" wrapText="1"/>
    </xf>
    <xf numFmtId="4" fontId="15" fillId="0" borderId="0" xfId="0" applyNumberFormat="1" applyFont="1" applyBorder="1" applyAlignment="1">
      <alignment horizontal="right" vertical="top"/>
    </xf>
    <xf numFmtId="0" fontId="25" fillId="0" borderId="0" xfId="0" applyFont="1" applyAlignment="1">
      <alignment vertical="top"/>
    </xf>
    <xf numFmtId="49" fontId="25" fillId="0" borderId="0" xfId="0" applyNumberFormat="1" applyFont="1" applyAlignment="1">
      <alignment vertical="top" wrapText="1"/>
    </xf>
    <xf numFmtId="0" fontId="27" fillId="0" borderId="0" xfId="0" applyFont="1" applyAlignment="1">
      <alignment horizontal="left" vertical="top" indent="1"/>
    </xf>
    <xf numFmtId="4" fontId="27" fillId="0" borderId="8" xfId="0" applyNumberFormat="1" applyFont="1" applyBorder="1" applyAlignment="1">
      <alignment horizontal="right" vertical="top"/>
    </xf>
    <xf numFmtId="4" fontId="19" fillId="0" borderId="2" xfId="0" applyNumberFormat="1" applyFont="1" applyBorder="1" applyAlignment="1">
      <alignment horizontal="right" vertical="top"/>
    </xf>
    <xf numFmtId="49" fontId="31" fillId="0" borderId="2" xfId="0" applyNumberFormat="1" applyFont="1" applyBorder="1" applyAlignment="1">
      <alignment horizontal="center" vertical="top" wrapText="1"/>
    </xf>
    <xf numFmtId="2" fontId="31" fillId="0" borderId="2" xfId="0" applyNumberFormat="1" applyFont="1" applyBorder="1" applyAlignment="1">
      <alignment horizontal="left" vertical="top" wrapText="1" indent="1"/>
    </xf>
    <xf numFmtId="2" fontId="26" fillId="0" borderId="2" xfId="0" applyNumberFormat="1" applyFont="1" applyBorder="1" applyAlignment="1">
      <alignment horizontal="left" vertical="top" wrapText="1" indent="1"/>
    </xf>
    <xf numFmtId="2" fontId="74" fillId="0" borderId="0" xfId="0" applyNumberFormat="1" applyFont="1" applyAlignment="1">
      <alignment horizontal="left" vertical="top" wrapText="1" indent="1"/>
    </xf>
    <xf numFmtId="4" fontId="0" fillId="0" borderId="2" xfId="0" applyNumberFormat="1" applyBorder="1" applyAlignment="1">
      <alignment vertical="top"/>
    </xf>
    <xf numFmtId="2" fontId="3" fillId="0" borderId="2" xfId="0" applyNumberFormat="1" applyFont="1" applyBorder="1" applyAlignment="1">
      <alignment horizontal="right" vertical="top" wrapText="1"/>
    </xf>
    <xf numFmtId="49" fontId="3" fillId="0" borderId="2" xfId="0" applyNumberFormat="1" applyFont="1" applyBorder="1" applyAlignment="1">
      <alignment horizontal="right" vertical="top" wrapText="1"/>
    </xf>
    <xf numFmtId="49" fontId="22" fillId="0" borderId="2" xfId="0" applyNumberFormat="1" applyFont="1" applyBorder="1" applyAlignment="1">
      <alignment horizontal="left" vertical="top" wrapText="1"/>
    </xf>
    <xf numFmtId="49" fontId="39" fillId="0" borderId="2" xfId="7" applyNumberFormat="1" applyFont="1" applyBorder="1" applyAlignment="1">
      <alignment horizontal="center" vertical="top"/>
    </xf>
    <xf numFmtId="49" fontId="39" fillId="0" borderId="2" xfId="7" applyNumberFormat="1" applyFont="1" applyBorder="1" applyAlignment="1">
      <alignment horizontal="left" vertical="top" wrapText="1" indent="1"/>
    </xf>
    <xf numFmtId="49" fontId="18" fillId="0" borderId="14" xfId="0" applyNumberFormat="1" applyFont="1" applyBorder="1" applyAlignment="1">
      <alignment horizontal="left" vertical="top" wrapText="1" indent="1"/>
    </xf>
    <xf numFmtId="4" fontId="18" fillId="0" borderId="15" xfId="0" applyNumberFormat="1" applyFont="1" applyBorder="1" applyAlignment="1">
      <alignment horizontal="right" vertical="top"/>
    </xf>
    <xf numFmtId="4" fontId="17" fillId="0" borderId="15" xfId="0" applyNumberFormat="1" applyFont="1" applyBorder="1" applyAlignment="1">
      <alignment horizontal="right" vertical="top"/>
    </xf>
    <xf numFmtId="4" fontId="28" fillId="0" borderId="0" xfId="0" applyNumberFormat="1" applyFont="1" applyAlignment="1" applyProtection="1">
      <alignment horizontal="left"/>
    </xf>
    <xf numFmtId="4" fontId="28" fillId="0" borderId="0" xfId="0" applyNumberFormat="1" applyFont="1" applyAlignment="1" applyProtection="1">
      <alignment horizontal="right"/>
    </xf>
    <xf numFmtId="4" fontId="58" fillId="0" borderId="0" xfId="0" applyNumberFormat="1" applyFont="1" applyAlignment="1" applyProtection="1">
      <alignment horizontal="left"/>
    </xf>
    <xf numFmtId="4" fontId="39" fillId="0" borderId="0" xfId="0" applyNumberFormat="1" applyFont="1" applyBorder="1" applyAlignment="1">
      <alignment horizontal="left" vertical="top"/>
    </xf>
    <xf numFmtId="4" fontId="39" fillId="0" borderId="0" xfId="0" applyNumberFormat="1" applyFont="1" applyAlignment="1">
      <alignment horizontal="right" vertical="top"/>
    </xf>
    <xf numFmtId="4" fontId="39" fillId="0" borderId="0" xfId="0" applyNumberFormat="1" applyFont="1" applyAlignment="1">
      <alignment horizontal="left" vertical="top"/>
    </xf>
    <xf numFmtId="0" fontId="39" fillId="0" borderId="0" xfId="0" applyFont="1" applyBorder="1" applyAlignment="1">
      <alignment horizontal="left" vertical="top" wrapText="1"/>
    </xf>
    <xf numFmtId="4" fontId="58" fillId="0" borderId="5" xfId="0" applyNumberFormat="1" applyFont="1" applyBorder="1" applyAlignment="1">
      <alignment horizontal="left" vertical="top"/>
    </xf>
    <xf numFmtId="4" fontId="58" fillId="0" borderId="5" xfId="0" applyNumberFormat="1" applyFont="1" applyBorder="1" applyAlignment="1">
      <alignment horizontal="right" vertical="top"/>
    </xf>
    <xf numFmtId="4" fontId="36" fillId="0" borderId="16" xfId="0" applyNumberFormat="1" applyFont="1" applyBorder="1" applyAlignment="1">
      <alignment horizontal="left" vertical="top"/>
    </xf>
    <xf numFmtId="4" fontId="36" fillId="0" borderId="17" xfId="0" applyNumberFormat="1" applyFont="1" applyBorder="1" applyAlignment="1">
      <alignment horizontal="left" vertical="top"/>
    </xf>
    <xf numFmtId="4" fontId="36" fillId="0" borderId="17" xfId="0" applyNumberFormat="1" applyFont="1" applyBorder="1" applyAlignment="1">
      <alignment horizontal="right" vertical="top"/>
    </xf>
    <xf numFmtId="4" fontId="36" fillId="0" borderId="0" xfId="0" applyNumberFormat="1" applyFont="1" applyBorder="1" applyAlignment="1">
      <alignment horizontal="left" vertical="top"/>
    </xf>
    <xf numFmtId="4" fontId="36" fillId="0" borderId="0" xfId="0" applyNumberFormat="1" applyFont="1" applyBorder="1" applyAlignment="1">
      <alignment horizontal="right" vertical="top"/>
    </xf>
    <xf numFmtId="0" fontId="39" fillId="0" borderId="0" xfId="0" applyFont="1" applyFill="1" applyBorder="1" applyAlignment="1">
      <alignment horizontal="left" vertical="top" wrapText="1"/>
    </xf>
    <xf numFmtId="4" fontId="38" fillId="0" borderId="15" xfId="0" applyNumberFormat="1" applyFont="1" applyBorder="1" applyAlignment="1">
      <alignment horizontal="left" vertical="top"/>
    </xf>
    <xf numFmtId="4" fontId="38" fillId="0" borderId="15" xfId="0" applyNumberFormat="1" applyFont="1" applyBorder="1" applyAlignment="1">
      <alignment horizontal="right" vertical="top"/>
    </xf>
    <xf numFmtId="0" fontId="39" fillId="0" borderId="15" xfId="0" applyFont="1" applyBorder="1"/>
    <xf numFmtId="4" fontId="39" fillId="0" borderId="15" xfId="0" applyNumberFormat="1" applyFont="1" applyBorder="1" applyAlignment="1">
      <alignment horizontal="right" vertical="top"/>
    </xf>
    <xf numFmtId="4" fontId="39" fillId="0" borderId="0" xfId="0" applyNumberFormat="1" applyFont="1" applyFill="1" applyAlignment="1">
      <alignment horizontal="left" vertical="top"/>
    </xf>
    <xf numFmtId="4" fontId="39" fillId="0" borderId="0" xfId="0" applyNumberFormat="1" applyFont="1" applyFill="1" applyAlignment="1">
      <alignment horizontal="right" vertical="top"/>
    </xf>
    <xf numFmtId="0" fontId="39" fillId="0" borderId="0" xfId="0" applyFont="1" applyFill="1" applyBorder="1"/>
    <xf numFmtId="0" fontId="28" fillId="0" borderId="0" xfId="0" applyFont="1" applyAlignment="1">
      <alignment vertical="top" wrapText="1"/>
    </xf>
    <xf numFmtId="0" fontId="28" fillId="0" borderId="0" xfId="0" applyFont="1" applyFill="1" applyBorder="1" applyAlignment="1">
      <alignment horizontal="right" vertical="top"/>
    </xf>
    <xf numFmtId="4" fontId="28" fillId="0" borderId="0" xfId="0" applyNumberFormat="1" applyFont="1" applyFill="1" applyAlignment="1">
      <alignment horizontal="right" vertical="top"/>
    </xf>
    <xf numFmtId="0" fontId="38" fillId="0" borderId="0" xfId="0" applyFont="1" applyBorder="1" applyAlignment="1">
      <alignment horizontal="left" vertical="top" wrapText="1"/>
    </xf>
    <xf numFmtId="4" fontId="39" fillId="0" borderId="0" xfId="0" applyNumberFormat="1" applyFont="1" applyFill="1" applyAlignment="1">
      <alignment vertical="top"/>
    </xf>
    <xf numFmtId="4" fontId="38" fillId="0" borderId="0" xfId="0" applyNumberFormat="1" applyFont="1" applyFill="1" applyAlignment="1">
      <alignment horizontal="left" vertical="top"/>
    </xf>
    <xf numFmtId="0" fontId="38" fillId="0" borderId="0" xfId="0" applyFont="1" applyFill="1" applyBorder="1" applyAlignment="1">
      <alignment horizontal="left" vertical="top" wrapText="1"/>
    </xf>
    <xf numFmtId="4" fontId="75" fillId="0" borderId="0" xfId="0" applyNumberFormat="1" applyFont="1" applyFill="1" applyAlignment="1">
      <alignment horizontal="justify" vertical="top"/>
    </xf>
    <xf numFmtId="4" fontId="38" fillId="0" borderId="15" xfId="0" applyNumberFormat="1" applyFont="1" applyFill="1" applyBorder="1" applyAlignment="1">
      <alignment horizontal="left" vertical="top"/>
    </xf>
    <xf numFmtId="4" fontId="38" fillId="0" borderId="15" xfId="0" applyNumberFormat="1" applyFont="1" applyFill="1" applyBorder="1" applyAlignment="1">
      <alignment horizontal="right" vertical="top"/>
    </xf>
    <xf numFmtId="0" fontId="39" fillId="0" borderId="15" xfId="0" applyFont="1" applyFill="1" applyBorder="1"/>
    <xf numFmtId="0" fontId="38" fillId="0" borderId="5" xfId="0" applyFont="1" applyBorder="1" applyAlignment="1">
      <alignment horizontal="left" vertical="top" wrapText="1"/>
    </xf>
    <xf numFmtId="4" fontId="39" fillId="0" borderId="0" xfId="0" applyNumberFormat="1" applyFont="1" applyAlignment="1">
      <alignment vertical="top"/>
    </xf>
    <xf numFmtId="0" fontId="38" fillId="0" borderId="15" xfId="0" applyFont="1" applyBorder="1" applyAlignment="1">
      <alignment horizontal="left" vertical="top" wrapText="1"/>
    </xf>
    <xf numFmtId="4" fontId="39" fillId="0" borderId="15" xfId="0" applyNumberFormat="1" applyFont="1" applyBorder="1" applyAlignment="1">
      <alignment vertical="top"/>
    </xf>
    <xf numFmtId="0" fontId="39" fillId="0" borderId="0" xfId="5" applyFont="1" applyBorder="1" applyAlignment="1">
      <alignment horizontal="left" vertical="top" wrapText="1"/>
    </xf>
    <xf numFmtId="4" fontId="15" fillId="0" borderId="14" xfId="0" applyNumberFormat="1" applyFont="1" applyBorder="1" applyAlignment="1">
      <alignment horizontal="center" vertical="top"/>
    </xf>
    <xf numFmtId="4" fontId="15" fillId="0" borderId="15" xfId="0" applyNumberFormat="1" applyFont="1" applyBorder="1" applyAlignment="1">
      <alignment horizontal="center" vertical="top"/>
    </xf>
    <xf numFmtId="4" fontId="14" fillId="0" borderId="13" xfId="0" applyNumberFormat="1" applyFont="1" applyBorder="1" applyAlignment="1">
      <alignment horizontal="left" vertical="top"/>
    </xf>
    <xf numFmtId="0" fontId="55" fillId="0" borderId="0" xfId="0" applyFont="1" applyBorder="1" applyAlignment="1">
      <alignment vertical="top"/>
    </xf>
    <xf numFmtId="0" fontId="4" fillId="0" borderId="0" xfId="0" applyFont="1" applyAlignment="1">
      <alignment horizontal="left" indent="1"/>
    </xf>
    <xf numFmtId="0" fontId="4" fillId="0" borderId="0" xfId="0" applyFont="1"/>
    <xf numFmtId="49" fontId="9" fillId="0" borderId="0" xfId="0" applyNumberFormat="1" applyFont="1" applyAlignment="1">
      <alignment horizontal="left" vertical="top" wrapText="1"/>
    </xf>
    <xf numFmtId="49" fontId="31" fillId="0" borderId="0" xfId="0" applyNumberFormat="1" applyFont="1" applyAlignment="1">
      <alignment horizontal="center" vertical="top" wrapText="1"/>
    </xf>
    <xf numFmtId="2" fontId="31" fillId="0" borderId="0" xfId="0" applyNumberFormat="1" applyFont="1" applyAlignment="1">
      <alignment horizontal="left" vertical="top" wrapText="1" indent="1"/>
    </xf>
    <xf numFmtId="0" fontId="33" fillId="0" borderId="0" xfId="0" applyFont="1" applyAlignment="1">
      <alignment vertical="top"/>
    </xf>
    <xf numFmtId="4" fontId="4" fillId="0" borderId="2" xfId="0" applyNumberFormat="1" applyFont="1" applyBorder="1" applyAlignment="1">
      <alignment vertical="top"/>
    </xf>
    <xf numFmtId="49" fontId="9" fillId="0" borderId="2" xfId="0" applyNumberFormat="1" applyFont="1" applyBorder="1" applyAlignment="1">
      <alignment horizontal="left" vertical="top" wrapText="1" indent="1"/>
    </xf>
    <xf numFmtId="4" fontId="33" fillId="0" borderId="10" xfId="0" applyNumberFormat="1" applyFont="1" applyBorder="1" applyAlignment="1">
      <alignment horizontal="right" vertical="top"/>
    </xf>
    <xf numFmtId="49" fontId="3" fillId="0" borderId="2" xfId="0" applyNumberFormat="1" applyFont="1" applyBorder="1" applyAlignment="1">
      <alignment horizontal="center" vertical="top" wrapText="1"/>
    </xf>
    <xf numFmtId="0" fontId="2" fillId="0" borderId="2" xfId="0" applyFont="1" applyBorder="1" applyAlignment="1">
      <alignment vertical="top"/>
    </xf>
    <xf numFmtId="0" fontId="2" fillId="0" borderId="0" xfId="0" applyFont="1" applyAlignment="1">
      <alignment vertical="top"/>
    </xf>
    <xf numFmtId="0" fontId="2" fillId="0" borderId="2" xfId="0" applyFont="1" applyBorder="1" applyAlignment="1">
      <alignment horizontal="right" vertical="top"/>
    </xf>
    <xf numFmtId="0" fontId="3" fillId="0" borderId="2" xfId="0" applyFont="1" applyBorder="1"/>
    <xf numFmtId="0" fontId="3" fillId="0" borderId="0" xfId="0" applyFont="1"/>
    <xf numFmtId="4" fontId="4" fillId="0" borderId="2" xfId="0" applyNumberFormat="1" applyFont="1" applyBorder="1" applyAlignment="1">
      <alignment horizontal="right" vertical="top"/>
    </xf>
    <xf numFmtId="0" fontId="3" fillId="0" borderId="2" xfId="0" applyFont="1" applyBorder="1" applyAlignment="1">
      <alignment horizontal="center" vertical="top"/>
    </xf>
    <xf numFmtId="2" fontId="0" fillId="0" borderId="2" xfId="0" applyNumberFormat="1" applyBorder="1" applyAlignment="1">
      <alignment horizontal="right" vertical="top" wrapText="1"/>
    </xf>
    <xf numFmtId="0" fontId="76" fillId="0" borderId="2" xfId="0" applyFont="1" applyBorder="1"/>
    <xf numFmtId="0" fontId="71" fillId="0" borderId="0" xfId="0" applyFont="1"/>
    <xf numFmtId="4" fontId="3" fillId="0" borderId="2" xfId="0" applyNumberFormat="1" applyFont="1" applyBorder="1" applyAlignment="1">
      <alignment horizontal="right" vertical="top"/>
    </xf>
    <xf numFmtId="4" fontId="12" fillId="0" borderId="2" xfId="0" applyNumberFormat="1" applyFont="1" applyBorder="1" applyAlignment="1">
      <alignment horizontal="center" vertical="top"/>
    </xf>
    <xf numFmtId="49" fontId="12" fillId="0" borderId="2" xfId="0" applyNumberFormat="1" applyFont="1" applyBorder="1" applyAlignment="1">
      <alignment horizontal="left" vertical="top" wrapText="1"/>
    </xf>
    <xf numFmtId="49" fontId="12" fillId="0" borderId="2" xfId="0" applyNumberFormat="1" applyFont="1" applyBorder="1" applyAlignment="1">
      <alignment vertical="top" wrapText="1"/>
    </xf>
    <xf numFmtId="2" fontId="9" fillId="0" borderId="14" xfId="0" applyNumberFormat="1" applyFont="1" applyBorder="1" applyAlignment="1">
      <alignment horizontal="left" vertical="top" wrapText="1" indent="1"/>
    </xf>
    <xf numFmtId="0" fontId="29" fillId="0" borderId="0" xfId="0" applyFont="1"/>
    <xf numFmtId="0" fontId="78" fillId="0" borderId="0" xfId="0" applyFont="1" applyAlignment="1">
      <alignment horizontal="center" vertical="center"/>
    </xf>
    <xf numFmtId="0" fontId="6" fillId="0" borderId="0" xfId="0" applyFont="1" applyAlignment="1">
      <alignment vertical="top"/>
    </xf>
    <xf numFmtId="2" fontId="2" fillId="0" borderId="0" xfId="0" applyNumberFormat="1" applyFont="1" applyAlignment="1">
      <alignment horizontal="left" vertical="top" wrapText="1"/>
    </xf>
    <xf numFmtId="2" fontId="8" fillId="0" borderId="0" xfId="0" applyNumberFormat="1" applyFont="1" applyAlignment="1">
      <alignment horizontal="left" vertical="top" wrapText="1"/>
    </xf>
    <xf numFmtId="49" fontId="9" fillId="0" borderId="9" xfId="0" applyNumberFormat="1" applyFont="1" applyBorder="1" applyAlignment="1">
      <alignment horizontal="center" vertical="top" wrapText="1"/>
    </xf>
    <xf numFmtId="2" fontId="9" fillId="0" borderId="9" xfId="0" applyNumberFormat="1" applyFont="1" applyBorder="1" applyAlignment="1">
      <alignment horizontal="left" vertical="top" wrapText="1" indent="1"/>
    </xf>
    <xf numFmtId="4" fontId="9" fillId="0" borderId="9" xfId="0" applyNumberFormat="1" applyFont="1" applyBorder="1" applyAlignment="1">
      <alignment horizontal="right" vertical="top"/>
    </xf>
    <xf numFmtId="49" fontId="7" fillId="0" borderId="0" xfId="0" applyNumberFormat="1" applyFont="1" applyAlignment="1">
      <alignment horizontal="center" vertical="top" wrapText="1"/>
    </xf>
    <xf numFmtId="49" fontId="7" fillId="0" borderId="0" xfId="0" applyNumberFormat="1" applyFont="1" applyAlignment="1">
      <alignment horizontal="left" vertical="top" wrapText="1" indent="1"/>
    </xf>
    <xf numFmtId="4" fontId="18" fillId="0" borderId="2" xfId="0" applyNumberFormat="1" applyFont="1" applyBorder="1" applyAlignment="1">
      <alignment horizontal="right" vertical="top"/>
    </xf>
    <xf numFmtId="0" fontId="19" fillId="0" borderId="0" xfId="0" applyFont="1" applyAlignment="1">
      <alignment vertical="top"/>
    </xf>
    <xf numFmtId="49" fontId="26" fillId="0" borderId="0" xfId="0" applyNumberFormat="1" applyFont="1" applyAlignment="1">
      <alignment horizontal="center" vertical="top" wrapText="1"/>
    </xf>
    <xf numFmtId="49" fontId="3" fillId="0" borderId="0" xfId="0" applyNumberFormat="1" applyFont="1" applyAlignment="1">
      <alignment horizontal="center" vertical="top" wrapText="1"/>
    </xf>
    <xf numFmtId="2" fontId="23" fillId="0" borderId="0" xfId="0" applyNumberFormat="1" applyFont="1" applyAlignment="1">
      <alignment horizontal="left" vertical="top" wrapText="1" indent="1"/>
    </xf>
    <xf numFmtId="0" fontId="12" fillId="0" borderId="2" xfId="0" applyFont="1" applyBorder="1" applyAlignment="1">
      <alignment horizontal="center" vertical="top"/>
    </xf>
    <xf numFmtId="0" fontId="0" fillId="0" borderId="1" xfId="0" applyBorder="1" applyAlignment="1">
      <alignment vertical="top"/>
    </xf>
    <xf numFmtId="49" fontId="11" fillId="0" borderId="1" xfId="0" applyNumberFormat="1" applyFont="1" applyBorder="1" applyAlignment="1">
      <alignment horizontal="center" vertical="top" wrapText="1"/>
    </xf>
    <xf numFmtId="2" fontId="11" fillId="0" borderId="1" xfId="0" applyNumberFormat="1" applyFont="1" applyBorder="1" applyAlignment="1">
      <alignment horizontal="left" vertical="top" wrapText="1" indent="1"/>
    </xf>
    <xf numFmtId="4" fontId="9" fillId="0" borderId="1" xfId="0" applyNumberFormat="1" applyFont="1" applyBorder="1" applyAlignment="1">
      <alignment horizontal="right" vertical="top"/>
    </xf>
    <xf numFmtId="4" fontId="5" fillId="0" borderId="1" xfId="0" applyNumberFormat="1" applyFont="1" applyBorder="1" applyAlignment="1">
      <alignment horizontal="right" vertical="top"/>
    </xf>
    <xf numFmtId="49" fontId="9" fillId="0" borderId="11" xfId="0" applyNumberFormat="1" applyFont="1" applyBorder="1" applyAlignment="1">
      <alignment horizontal="center" vertical="top" wrapText="1"/>
    </xf>
    <xf numFmtId="2" fontId="9" fillId="0" borderId="11" xfId="0" applyNumberFormat="1" applyFont="1" applyBorder="1" applyAlignment="1">
      <alignment horizontal="left" vertical="top" wrapText="1" indent="1"/>
    </xf>
    <xf numFmtId="2" fontId="3" fillId="0" borderId="10" xfId="0" applyNumberFormat="1" applyFont="1" applyBorder="1" applyAlignment="1">
      <alignment horizontal="left" vertical="top" wrapText="1"/>
    </xf>
    <xf numFmtId="4" fontId="4" fillId="0" borderId="10" xfId="0" applyNumberFormat="1" applyFont="1" applyBorder="1" applyAlignment="1">
      <alignment horizontal="right" vertical="top"/>
    </xf>
    <xf numFmtId="49" fontId="26" fillId="0" borderId="2" xfId="0" applyNumberFormat="1" applyFont="1" applyBorder="1" applyAlignment="1">
      <alignment horizontal="left" vertical="top" wrapText="1" indent="1"/>
    </xf>
    <xf numFmtId="49" fontId="6" fillId="0" borderId="2" xfId="0" applyNumberFormat="1" applyFont="1" applyBorder="1" applyAlignment="1">
      <alignment horizontal="center" vertical="top" wrapText="1"/>
    </xf>
    <xf numFmtId="2" fontId="6" fillId="0" borderId="2" xfId="0" applyNumberFormat="1" applyFont="1" applyBorder="1" applyAlignment="1">
      <alignment horizontal="right" vertical="top" wrapText="1"/>
    </xf>
    <xf numFmtId="2" fontId="22" fillId="0" borderId="2" xfId="0" quotePrefix="1" applyNumberFormat="1" applyFont="1" applyBorder="1" applyAlignment="1">
      <alignment horizontal="center" vertical="top" wrapText="1"/>
    </xf>
    <xf numFmtId="49" fontId="24" fillId="0" borderId="0" xfId="0" applyNumberFormat="1" applyFont="1" applyAlignment="1">
      <alignment horizontal="center" vertical="top" wrapText="1"/>
    </xf>
    <xf numFmtId="0" fontId="26" fillId="0" borderId="0" xfId="0" applyFont="1" applyAlignment="1">
      <alignment vertical="top"/>
    </xf>
    <xf numFmtId="0" fontId="12" fillId="0" borderId="0" xfId="0" applyFont="1" applyBorder="1" applyAlignment="1">
      <alignment vertical="top"/>
    </xf>
    <xf numFmtId="0" fontId="12" fillId="0" borderId="13" xfId="0" applyFont="1" applyBorder="1" applyAlignment="1">
      <alignment vertical="top"/>
    </xf>
    <xf numFmtId="0" fontId="0" fillId="0" borderId="13" xfId="0" applyBorder="1" applyAlignment="1">
      <alignment vertical="top"/>
    </xf>
    <xf numFmtId="0" fontId="3" fillId="0" borderId="0" xfId="0" applyFont="1" applyBorder="1" applyAlignment="1">
      <alignment vertical="top"/>
    </xf>
    <xf numFmtId="0" fontId="3" fillId="0" borderId="13" xfId="0" applyFont="1" applyBorder="1" applyAlignment="1">
      <alignment vertical="top"/>
    </xf>
    <xf numFmtId="0" fontId="22" fillId="0" borderId="0" xfId="0" applyFont="1" applyBorder="1" applyAlignment="1">
      <alignment vertical="top"/>
    </xf>
    <xf numFmtId="0" fontId="10" fillId="0" borderId="13" xfId="0" applyFont="1" applyBorder="1" applyAlignment="1">
      <alignment vertical="top"/>
    </xf>
    <xf numFmtId="2" fontId="9" fillId="0" borderId="10" xfId="0" applyNumberFormat="1" applyFont="1" applyBorder="1" applyAlignment="1">
      <alignment horizontal="left" vertical="top" wrapText="1" indent="1"/>
    </xf>
    <xf numFmtId="0" fontId="3" fillId="0" borderId="6" xfId="0" applyFont="1" applyBorder="1" applyAlignment="1">
      <alignment vertical="top"/>
    </xf>
    <xf numFmtId="49" fontId="3" fillId="0" borderId="6" xfId="0" applyNumberFormat="1" applyFont="1" applyBorder="1" applyAlignment="1">
      <alignment horizontal="right" vertical="top" wrapText="1"/>
    </xf>
    <xf numFmtId="2" fontId="2" fillId="0" borderId="6" xfId="0" applyNumberFormat="1" applyFont="1" applyBorder="1" applyAlignment="1">
      <alignment horizontal="right" vertical="top" wrapText="1"/>
    </xf>
    <xf numFmtId="0" fontId="3" fillId="0" borderId="18" xfId="0" applyFont="1" applyBorder="1" applyAlignment="1">
      <alignment vertical="top"/>
    </xf>
    <xf numFmtId="0" fontId="3" fillId="0" borderId="10" xfId="0" applyFont="1" applyBorder="1" applyAlignment="1">
      <alignment vertical="top"/>
    </xf>
    <xf numFmtId="49" fontId="0" fillId="0" borderId="10" xfId="0" applyNumberFormat="1" applyFont="1" applyBorder="1" applyAlignment="1">
      <alignment horizontal="right" vertical="top" wrapText="1"/>
    </xf>
    <xf numFmtId="2" fontId="2" fillId="0" borderId="10" xfId="0" applyNumberFormat="1" applyFont="1" applyBorder="1" applyAlignment="1">
      <alignment horizontal="right" vertical="top" wrapText="1"/>
    </xf>
    <xf numFmtId="0" fontId="3" fillId="0" borderId="19" xfId="0" applyFont="1" applyBorder="1" applyAlignment="1">
      <alignment vertical="top"/>
    </xf>
    <xf numFmtId="4" fontId="9" fillId="0" borderId="10" xfId="0" applyNumberFormat="1" applyFont="1" applyBorder="1" applyAlignment="1">
      <alignment horizontal="center" vertical="top"/>
    </xf>
    <xf numFmtId="0" fontId="36" fillId="0" borderId="8" xfId="0" applyFont="1" applyBorder="1" applyAlignment="1">
      <alignment horizontal="justify" vertical="top" wrapText="1"/>
    </xf>
    <xf numFmtId="4" fontId="39" fillId="0" borderId="8" xfId="0" applyNumberFormat="1" applyFont="1" applyBorder="1" applyAlignment="1">
      <alignment horizontal="right" vertical="top"/>
    </xf>
    <xf numFmtId="4" fontId="60" fillId="2" borderId="6" xfId="0" applyNumberFormat="1" applyFont="1" applyFill="1" applyBorder="1" applyAlignment="1">
      <alignment horizontal="center" vertical="top"/>
    </xf>
    <xf numFmtId="0" fontId="0" fillId="2" borderId="2" xfId="0" applyFont="1" applyFill="1" applyBorder="1" applyAlignment="1">
      <alignment vertical="top"/>
    </xf>
    <xf numFmtId="0" fontId="10" fillId="2" borderId="2" xfId="0" applyFont="1" applyFill="1" applyBorder="1" applyAlignment="1">
      <alignment vertical="top"/>
    </xf>
    <xf numFmtId="2" fontId="0" fillId="2" borderId="2" xfId="0" applyNumberFormat="1" applyFont="1" applyFill="1" applyBorder="1"/>
    <xf numFmtId="0" fontId="0" fillId="2" borderId="2" xfId="0" applyFill="1" applyBorder="1" applyAlignment="1">
      <alignment vertical="top"/>
    </xf>
    <xf numFmtId="0" fontId="31" fillId="2" borderId="2" xfId="0" applyFont="1" applyFill="1" applyBorder="1" applyAlignment="1">
      <alignment vertical="top"/>
    </xf>
    <xf numFmtId="0" fontId="7" fillId="2" borderId="2" xfId="0" applyFont="1" applyFill="1" applyBorder="1" applyAlignment="1">
      <alignment vertical="top"/>
    </xf>
    <xf numFmtId="0" fontId="22" fillId="2" borderId="2" xfId="0" applyFont="1" applyFill="1" applyBorder="1" applyAlignment="1">
      <alignment vertical="top"/>
    </xf>
    <xf numFmtId="0" fontId="9" fillId="2" borderId="2" xfId="0" applyFont="1" applyFill="1" applyBorder="1" applyAlignment="1">
      <alignment vertical="top"/>
    </xf>
    <xf numFmtId="4" fontId="2" fillId="2" borderId="2" xfId="0" applyNumberFormat="1" applyFont="1" applyFill="1" applyBorder="1" applyAlignment="1">
      <alignment horizontal="right" vertical="top"/>
    </xf>
    <xf numFmtId="4" fontId="9" fillId="2" borderId="2" xfId="0" applyNumberFormat="1" applyFont="1" applyFill="1" applyBorder="1" applyAlignment="1">
      <alignment horizontal="right" vertical="top"/>
    </xf>
    <xf numFmtId="0" fontId="21" fillId="2" borderId="2" xfId="0" applyFont="1" applyFill="1" applyBorder="1" applyAlignment="1">
      <alignment vertical="top"/>
    </xf>
    <xf numFmtId="0" fontId="0" fillId="2" borderId="0" xfId="0" applyFill="1" applyAlignment="1">
      <alignment vertical="top"/>
    </xf>
    <xf numFmtId="0" fontId="20" fillId="2" borderId="2" xfId="0" applyFont="1" applyFill="1" applyBorder="1" applyAlignment="1">
      <alignment vertical="top"/>
    </xf>
    <xf numFmtId="4" fontId="60" fillId="3" borderId="6" xfId="0" applyNumberFormat="1" applyFont="1" applyFill="1" applyBorder="1" applyAlignment="1">
      <alignment horizontal="center" vertical="top"/>
    </xf>
    <xf numFmtId="0" fontId="0" fillId="3" borderId="2" xfId="0" applyFont="1" applyFill="1" applyBorder="1" applyAlignment="1">
      <alignment vertical="top"/>
    </xf>
    <xf numFmtId="0" fontId="10" fillId="3" borderId="2" xfId="0" applyFont="1" applyFill="1" applyBorder="1" applyAlignment="1">
      <alignment vertical="top"/>
    </xf>
    <xf numFmtId="2" fontId="0" fillId="3" borderId="2" xfId="0" applyNumberFormat="1" applyFont="1" applyFill="1" applyBorder="1"/>
    <xf numFmtId="0" fontId="0" fillId="3" borderId="2" xfId="0" applyFill="1" applyBorder="1" applyAlignment="1">
      <alignment vertical="top"/>
    </xf>
    <xf numFmtId="0" fontId="31" fillId="3" borderId="2" xfId="0" applyFont="1" applyFill="1" applyBorder="1" applyAlignment="1">
      <alignment vertical="top"/>
    </xf>
    <xf numFmtId="0" fontId="7" fillId="3" borderId="2" xfId="0" applyFont="1" applyFill="1" applyBorder="1" applyAlignment="1">
      <alignment vertical="top"/>
    </xf>
    <xf numFmtId="0" fontId="22" fillId="3" borderId="2" xfId="0" applyFont="1" applyFill="1" applyBorder="1" applyAlignment="1">
      <alignment vertical="top"/>
    </xf>
    <xf numFmtId="0" fontId="9" fillId="3" borderId="2" xfId="0" applyFont="1" applyFill="1" applyBorder="1" applyAlignment="1">
      <alignment vertical="top"/>
    </xf>
    <xf numFmtId="4" fontId="0" fillId="3" borderId="2" xfId="0" applyNumberFormat="1" applyFill="1" applyBorder="1" applyAlignment="1">
      <alignment horizontal="right" vertical="top"/>
    </xf>
    <xf numFmtId="2" fontId="23" fillId="3" borderId="2" xfId="0" applyNumberFormat="1" applyFont="1" applyFill="1" applyBorder="1" applyAlignment="1">
      <alignment vertical="top"/>
    </xf>
    <xf numFmtId="2" fontId="21" fillId="3" borderId="2" xfId="0" applyNumberFormat="1" applyFont="1" applyFill="1" applyBorder="1" applyAlignment="1">
      <alignment vertical="top"/>
    </xf>
    <xf numFmtId="2" fontId="19" fillId="3" borderId="2" xfId="0" applyNumberFormat="1" applyFont="1" applyFill="1" applyBorder="1" applyAlignment="1">
      <alignment vertical="top"/>
    </xf>
    <xf numFmtId="4" fontId="60" fillId="3" borderId="2" xfId="0" applyNumberFormat="1" applyFont="1" applyFill="1" applyBorder="1" applyAlignment="1">
      <alignment horizontal="center" vertical="top"/>
    </xf>
    <xf numFmtId="4" fontId="60" fillId="2" borderId="2" xfId="0" applyNumberFormat="1" applyFont="1" applyFill="1" applyBorder="1" applyAlignment="1">
      <alignment horizontal="center" vertical="top"/>
    </xf>
    <xf numFmtId="4" fontId="3" fillId="0" borderId="0" xfId="0" applyNumberFormat="1" applyFont="1" applyAlignment="1">
      <alignment vertical="top"/>
    </xf>
    <xf numFmtId="4" fontId="23" fillId="0" borderId="0" xfId="0" applyNumberFormat="1" applyFont="1" applyAlignment="1">
      <alignment vertical="top"/>
    </xf>
    <xf numFmtId="4" fontId="10" fillId="0" borderId="0" xfId="0" applyNumberFormat="1" applyFont="1" applyAlignment="1">
      <alignment vertical="top"/>
    </xf>
    <xf numFmtId="4" fontId="9" fillId="0" borderId="0" xfId="0" applyNumberFormat="1" applyFont="1" applyAlignment="1">
      <alignment vertical="top"/>
    </xf>
    <xf numFmtId="4" fontId="0" fillId="0" borderId="0" xfId="0" applyNumberFormat="1" applyAlignment="1">
      <alignment vertical="top"/>
    </xf>
    <xf numFmtId="4" fontId="7" fillId="0" borderId="0" xfId="0" applyNumberFormat="1" applyFont="1" applyAlignment="1">
      <alignment vertical="top"/>
    </xf>
    <xf numFmtId="4" fontId="0" fillId="3" borderId="2" xfId="0" applyNumberFormat="1" applyFont="1" applyFill="1" applyBorder="1" applyAlignment="1">
      <alignment vertical="top"/>
    </xf>
    <xf numFmtId="4" fontId="10" fillId="3" borderId="2" xfId="0" applyNumberFormat="1" applyFont="1" applyFill="1" applyBorder="1" applyAlignment="1">
      <alignment vertical="top"/>
    </xf>
    <xf numFmtId="4" fontId="0" fillId="3" borderId="2" xfId="0" applyNumberFormat="1" applyFont="1" applyFill="1" applyBorder="1"/>
    <xf numFmtId="4" fontId="0" fillId="3" borderId="2" xfId="0" applyNumberFormat="1" applyFill="1" applyBorder="1" applyAlignment="1">
      <alignment vertical="top"/>
    </xf>
    <xf numFmtId="4" fontId="31" fillId="3" borderId="2" xfId="0" applyNumberFormat="1" applyFont="1" applyFill="1" applyBorder="1" applyAlignment="1">
      <alignment vertical="top"/>
    </xf>
    <xf numFmtId="4" fontId="7" fillId="3" borderId="2" xfId="0" applyNumberFormat="1" applyFont="1" applyFill="1" applyBorder="1" applyAlignment="1">
      <alignment vertical="top"/>
    </xf>
    <xf numFmtId="4" fontId="22" fillId="3" borderId="2" xfId="0" applyNumberFormat="1" applyFont="1" applyFill="1" applyBorder="1" applyAlignment="1">
      <alignment vertical="top"/>
    </xf>
    <xf numFmtId="4" fontId="9" fillId="3" borderId="2" xfId="0" applyNumberFormat="1" applyFont="1" applyFill="1" applyBorder="1" applyAlignment="1">
      <alignment vertical="top"/>
    </xf>
    <xf numFmtId="4" fontId="0" fillId="0" borderId="8" xfId="0" applyNumberFormat="1" applyBorder="1" applyAlignment="1">
      <alignment vertical="top"/>
    </xf>
    <xf numFmtId="4" fontId="23" fillId="3" borderId="2" xfId="0" applyNumberFormat="1" applyFont="1" applyFill="1" applyBorder="1" applyAlignment="1">
      <alignment vertical="top"/>
    </xf>
    <xf numFmtId="4" fontId="21" fillId="3" borderId="2" xfId="0" applyNumberFormat="1" applyFont="1" applyFill="1" applyBorder="1"/>
    <xf numFmtId="4" fontId="19" fillId="3" borderId="2" xfId="0" applyNumberFormat="1" applyFont="1" applyFill="1" applyBorder="1" applyAlignment="1">
      <alignment vertical="top"/>
    </xf>
    <xf numFmtId="4" fontId="0" fillId="2" borderId="2" xfId="0" applyNumberFormat="1" applyFont="1" applyFill="1" applyBorder="1" applyAlignment="1">
      <alignment vertical="top"/>
    </xf>
    <xf numFmtId="4" fontId="10" fillId="2" borderId="2" xfId="0" applyNumberFormat="1" applyFont="1" applyFill="1" applyBorder="1" applyAlignment="1">
      <alignment vertical="top"/>
    </xf>
    <xf numFmtId="4" fontId="0" fillId="2" borderId="2" xfId="0" applyNumberFormat="1" applyFont="1" applyFill="1" applyBorder="1"/>
    <xf numFmtId="4" fontId="0" fillId="2" borderId="2" xfId="0" applyNumberFormat="1" applyFill="1" applyBorder="1" applyAlignment="1">
      <alignment vertical="top"/>
    </xf>
    <xf numFmtId="4" fontId="31" fillId="2" borderId="2" xfId="0" applyNumberFormat="1" applyFont="1" applyFill="1" applyBorder="1" applyAlignment="1">
      <alignment vertical="top"/>
    </xf>
    <xf numFmtId="4" fontId="7" fillId="2" borderId="2" xfId="0" applyNumberFormat="1" applyFont="1" applyFill="1" applyBorder="1" applyAlignment="1">
      <alignment vertical="top"/>
    </xf>
    <xf numFmtId="4" fontId="22" fillId="2" borderId="2" xfId="0" applyNumberFormat="1" applyFont="1" applyFill="1" applyBorder="1" applyAlignment="1">
      <alignment vertical="top"/>
    </xf>
    <xf numFmtId="4" fontId="9" fillId="2" borderId="2" xfId="0" applyNumberFormat="1" applyFont="1" applyFill="1" applyBorder="1" applyAlignment="1">
      <alignment vertical="top"/>
    </xf>
    <xf numFmtId="4" fontId="23" fillId="2" borderId="2" xfId="0" applyNumberFormat="1" applyFont="1" applyFill="1" applyBorder="1" applyAlignment="1">
      <alignment vertical="top"/>
    </xf>
    <xf numFmtId="4" fontId="21" fillId="2" borderId="2" xfId="0" applyNumberFormat="1" applyFont="1" applyFill="1" applyBorder="1" applyAlignment="1">
      <alignment horizontal="center" vertical="top"/>
    </xf>
    <xf numFmtId="4" fontId="19" fillId="2" borderId="2" xfId="0" applyNumberFormat="1" applyFont="1" applyFill="1" applyBorder="1" applyAlignment="1">
      <alignment vertical="top"/>
    </xf>
    <xf numFmtId="4" fontId="54" fillId="3" borderId="2" xfId="0" applyNumberFormat="1" applyFont="1" applyFill="1" applyBorder="1" applyAlignment="1">
      <alignment horizontal="center" vertical="top"/>
    </xf>
    <xf numFmtId="4" fontId="54" fillId="2" borderId="2" xfId="0" applyNumberFormat="1" applyFont="1" applyFill="1" applyBorder="1" applyAlignment="1">
      <alignment horizontal="center" vertical="top"/>
    </xf>
    <xf numFmtId="4" fontId="54" fillId="2" borderId="6" xfId="0" applyNumberFormat="1" applyFont="1" applyFill="1" applyBorder="1" applyAlignment="1">
      <alignment horizontal="center" vertical="top"/>
    </xf>
    <xf numFmtId="2" fontId="0" fillId="2" borderId="11" xfId="0" applyNumberFormat="1" applyFont="1" applyFill="1" applyBorder="1"/>
    <xf numFmtId="2" fontId="0" fillId="2" borderId="10" xfId="0" applyNumberFormat="1" applyFont="1" applyFill="1" applyBorder="1"/>
    <xf numFmtId="0" fontId="3" fillId="2" borderId="2" xfId="0" applyFont="1" applyFill="1" applyBorder="1" applyAlignment="1">
      <alignment vertical="top"/>
    </xf>
    <xf numFmtId="0" fontId="2" fillId="2" borderId="2" xfId="0" applyFont="1" applyFill="1" applyBorder="1" applyAlignment="1">
      <alignment vertical="top"/>
    </xf>
    <xf numFmtId="0" fontId="3" fillId="2" borderId="2" xfId="0" applyFont="1" applyFill="1" applyBorder="1"/>
    <xf numFmtId="0" fontId="12" fillId="2" borderId="2" xfId="0" applyFont="1" applyFill="1" applyBorder="1" applyAlignment="1">
      <alignment vertical="top"/>
    </xf>
    <xf numFmtId="0" fontId="0" fillId="2" borderId="2" xfId="0" applyFill="1" applyBorder="1"/>
    <xf numFmtId="0" fontId="71" fillId="2" borderId="2" xfId="0" applyFont="1" applyFill="1" applyBorder="1"/>
    <xf numFmtId="2" fontId="9" fillId="2" borderId="2" xfId="0" applyNumberFormat="1" applyFont="1" applyFill="1" applyBorder="1" applyAlignment="1">
      <alignment horizontal="right" vertical="top" wrapText="1"/>
    </xf>
    <xf numFmtId="2" fontId="9" fillId="2" borderId="11" xfId="0" applyNumberFormat="1" applyFont="1" applyFill="1" applyBorder="1" applyAlignment="1">
      <alignment horizontal="right" vertical="top" wrapText="1"/>
    </xf>
    <xf numFmtId="0" fontId="10" fillId="2" borderId="0" xfId="0" applyFont="1" applyFill="1" applyAlignment="1">
      <alignment vertical="top"/>
    </xf>
    <xf numFmtId="4" fontId="23" fillId="2" borderId="2" xfId="0" applyNumberFormat="1" applyFont="1" applyFill="1" applyBorder="1" applyAlignment="1">
      <alignment horizontal="right" vertical="top"/>
    </xf>
    <xf numFmtId="4" fontId="19" fillId="2" borderId="2" xfId="0" applyNumberFormat="1" applyFont="1" applyFill="1" applyBorder="1" applyAlignment="1">
      <alignment horizontal="right" vertical="top"/>
    </xf>
    <xf numFmtId="4" fontId="54" fillId="3" borderId="6" xfId="0" applyNumberFormat="1" applyFont="1" applyFill="1" applyBorder="1" applyAlignment="1">
      <alignment horizontal="center" vertical="top"/>
    </xf>
    <xf numFmtId="2" fontId="9" fillId="3" borderId="2" xfId="0" applyNumberFormat="1" applyFont="1" applyFill="1" applyBorder="1" applyAlignment="1">
      <alignment horizontal="right" vertical="top" wrapText="1"/>
    </xf>
    <xf numFmtId="2" fontId="9" fillId="3" borderId="11" xfId="0" applyNumberFormat="1" applyFont="1" applyFill="1" applyBorder="1" applyAlignment="1">
      <alignment horizontal="right" vertical="top" wrapText="1"/>
    </xf>
    <xf numFmtId="2" fontId="0" fillId="3" borderId="11" xfId="0" applyNumberFormat="1" applyFont="1" applyFill="1" applyBorder="1"/>
    <xf numFmtId="2" fontId="0" fillId="3" borderId="10" xfId="0" applyNumberFormat="1" applyFont="1" applyFill="1" applyBorder="1"/>
    <xf numFmtId="0" fontId="3" fillId="3" borderId="2" xfId="0" applyFont="1" applyFill="1" applyBorder="1" applyAlignment="1">
      <alignment vertical="top"/>
    </xf>
    <xf numFmtId="0" fontId="2" fillId="3" borderId="2" xfId="0" applyFont="1" applyFill="1" applyBorder="1" applyAlignment="1">
      <alignment vertical="top"/>
    </xf>
    <xf numFmtId="0" fontId="3" fillId="3" borderId="2" xfId="0" applyFont="1" applyFill="1" applyBorder="1"/>
    <xf numFmtId="4" fontId="2" fillId="3" borderId="2" xfId="0" applyNumberFormat="1" applyFont="1" applyFill="1" applyBorder="1" applyAlignment="1">
      <alignment horizontal="right" vertical="top"/>
    </xf>
    <xf numFmtId="0" fontId="12" fillId="3" borderId="2" xfId="0" applyFont="1" applyFill="1" applyBorder="1" applyAlignment="1">
      <alignment vertical="top"/>
    </xf>
    <xf numFmtId="0" fontId="0" fillId="3" borderId="2" xfId="0" applyFill="1" applyBorder="1"/>
    <xf numFmtId="4" fontId="23" fillId="3" borderId="2" xfId="0" applyNumberFormat="1" applyFont="1" applyFill="1" applyBorder="1" applyAlignment="1">
      <alignment horizontal="right" vertical="top"/>
    </xf>
    <xf numFmtId="4" fontId="0" fillId="4" borderId="2" xfId="0" applyNumberFormat="1" applyFill="1" applyBorder="1" applyAlignment="1">
      <alignment horizontal="right" vertical="top"/>
    </xf>
    <xf numFmtId="0" fontId="0" fillId="2" borderId="10" xfId="0" applyFill="1" applyBorder="1" applyAlignment="1">
      <alignment vertical="top"/>
    </xf>
    <xf numFmtId="0" fontId="21" fillId="2" borderId="6" xfId="0" applyFont="1" applyFill="1" applyBorder="1" applyAlignment="1">
      <alignment vertical="top"/>
    </xf>
    <xf numFmtId="2" fontId="21" fillId="2" borderId="6" xfId="0" applyNumberFormat="1" applyFont="1" applyFill="1" applyBorder="1" applyAlignment="1">
      <alignment horizontal="center" vertical="top"/>
    </xf>
    <xf numFmtId="49" fontId="18" fillId="0" borderId="2" xfId="0" applyNumberFormat="1" applyFont="1" applyBorder="1" applyAlignment="1">
      <alignment horizontal="center" vertical="top" wrapText="1"/>
    </xf>
    <xf numFmtId="0" fontId="19" fillId="2" borderId="2" xfId="0" applyFont="1" applyFill="1" applyBorder="1" applyAlignment="1">
      <alignment vertical="top"/>
    </xf>
    <xf numFmtId="2" fontId="9" fillId="3" borderId="10" xfId="0" applyNumberFormat="1" applyFont="1" applyFill="1" applyBorder="1" applyAlignment="1">
      <alignment horizontal="right" vertical="top" wrapText="1"/>
    </xf>
    <xf numFmtId="0" fontId="0" fillId="3" borderId="10" xfId="0" applyFill="1" applyBorder="1" applyAlignment="1">
      <alignment vertical="top"/>
    </xf>
    <xf numFmtId="2" fontId="21" fillId="3" borderId="6" xfId="0" applyNumberFormat="1" applyFont="1" applyFill="1" applyBorder="1" applyAlignment="1">
      <alignment vertical="top"/>
    </xf>
    <xf numFmtId="2" fontId="21" fillId="3" borderId="6" xfId="0" applyNumberFormat="1" applyFont="1" applyFill="1" applyBorder="1" applyAlignment="1">
      <alignment horizontal="center" vertical="top"/>
    </xf>
    <xf numFmtId="0" fontId="19" fillId="3" borderId="2" xfId="0" applyFont="1" applyFill="1" applyBorder="1" applyAlignment="1">
      <alignment vertical="top"/>
    </xf>
    <xf numFmtId="4" fontId="19" fillId="3" borderId="2" xfId="0" applyNumberFormat="1" applyFont="1" applyFill="1" applyBorder="1" applyAlignment="1">
      <alignment horizontal="right" vertical="top"/>
    </xf>
    <xf numFmtId="0" fontId="0" fillId="2" borderId="11" xfId="0" applyFill="1" applyBorder="1" applyAlignment="1">
      <alignment vertical="top"/>
    </xf>
    <xf numFmtId="0" fontId="5" fillId="2" borderId="2" xfId="0" applyFont="1" applyFill="1" applyBorder="1" applyAlignment="1">
      <alignment vertical="top"/>
    </xf>
    <xf numFmtId="4" fontId="22" fillId="2" borderId="2" xfId="0" applyNumberFormat="1" applyFont="1" applyFill="1" applyBorder="1" applyAlignment="1">
      <alignment horizontal="center" vertical="top"/>
    </xf>
    <xf numFmtId="0" fontId="27" fillId="2" borderId="2" xfId="0" applyFont="1" applyFill="1" applyBorder="1" applyAlignment="1">
      <alignment vertical="top"/>
    </xf>
    <xf numFmtId="4" fontId="27" fillId="2" borderId="2" xfId="0" applyNumberFormat="1" applyFont="1" applyFill="1" applyBorder="1" applyAlignment="1">
      <alignment horizontal="right" vertical="top"/>
    </xf>
    <xf numFmtId="0" fontId="27" fillId="3" borderId="2" xfId="0" applyFont="1" applyFill="1" applyBorder="1" applyAlignment="1">
      <alignment vertical="top"/>
    </xf>
    <xf numFmtId="4" fontId="27" fillId="3" borderId="2" xfId="0" applyNumberFormat="1" applyFont="1" applyFill="1" applyBorder="1" applyAlignment="1">
      <alignment horizontal="right" vertical="top"/>
    </xf>
    <xf numFmtId="0" fontId="0" fillId="3" borderId="11" xfId="0" applyFill="1" applyBorder="1" applyAlignment="1">
      <alignment vertical="top"/>
    </xf>
    <xf numFmtId="0" fontId="5" fillId="3" borderId="2" xfId="0" applyFont="1" applyFill="1" applyBorder="1" applyAlignment="1">
      <alignment vertical="top"/>
    </xf>
    <xf numFmtId="4" fontId="9" fillId="3" borderId="2" xfId="0" applyNumberFormat="1" applyFont="1" applyFill="1" applyBorder="1" applyAlignment="1">
      <alignment horizontal="right" vertical="top"/>
    </xf>
    <xf numFmtId="4" fontId="22" fillId="3" borderId="2" xfId="0" applyNumberFormat="1" applyFont="1" applyFill="1" applyBorder="1" applyAlignment="1">
      <alignment horizontal="center" vertical="top"/>
    </xf>
    <xf numFmtId="4" fontId="6" fillId="0" borderId="0" xfId="0" applyNumberFormat="1" applyFont="1" applyAlignment="1">
      <alignment vertical="top"/>
    </xf>
    <xf numFmtId="4" fontId="0" fillId="2" borderId="11" xfId="0" applyNumberFormat="1" applyFont="1" applyFill="1" applyBorder="1"/>
    <xf numFmtId="4" fontId="0" fillId="2" borderId="10" xfId="0" applyNumberFormat="1" applyFont="1" applyFill="1" applyBorder="1"/>
    <xf numFmtId="4" fontId="0" fillId="2" borderId="11" xfId="0" applyNumberFormat="1" applyFill="1" applyBorder="1" applyAlignment="1">
      <alignment vertical="top"/>
    </xf>
    <xf numFmtId="4" fontId="0" fillId="2" borderId="10" xfId="0" applyNumberFormat="1" applyFill="1" applyBorder="1" applyAlignment="1">
      <alignment vertical="top"/>
    </xf>
    <xf numFmtId="4" fontId="0" fillId="2" borderId="2" xfId="0" applyNumberFormat="1" applyFill="1" applyBorder="1"/>
    <xf numFmtId="4" fontId="0" fillId="0" borderId="9" xfId="0" applyNumberFormat="1" applyBorder="1" applyAlignment="1">
      <alignment vertical="top"/>
    </xf>
    <xf numFmtId="4" fontId="0" fillId="3" borderId="11" xfId="0" applyNumberFormat="1" applyFont="1" applyFill="1" applyBorder="1"/>
    <xf numFmtId="4" fontId="0" fillId="3" borderId="10" xfId="0" applyNumberFormat="1" applyFont="1" applyFill="1" applyBorder="1"/>
    <xf numFmtId="4" fontId="0" fillId="3" borderId="11" xfId="0" applyNumberFormat="1" applyFill="1" applyBorder="1" applyAlignment="1">
      <alignment vertical="top"/>
    </xf>
    <xf numFmtId="4" fontId="0" fillId="3" borderId="10" xfId="0" applyNumberFormat="1" applyFill="1" applyBorder="1" applyAlignment="1">
      <alignment vertical="top"/>
    </xf>
    <xf numFmtId="4" fontId="0" fillId="3" borderId="2" xfId="0" applyNumberFormat="1" applyFill="1" applyBorder="1"/>
    <xf numFmtId="0" fontId="23" fillId="2" borderId="2" xfId="0" applyFont="1" applyFill="1" applyBorder="1" applyAlignment="1">
      <alignment vertical="top"/>
    </xf>
    <xf numFmtId="0" fontId="23" fillId="3" borderId="2" xfId="0" applyFont="1" applyFill="1" applyBorder="1" applyAlignment="1">
      <alignment vertical="top"/>
    </xf>
    <xf numFmtId="4" fontId="26" fillId="2" borderId="2" xfId="0" applyNumberFormat="1" applyFont="1" applyFill="1" applyBorder="1" applyAlignment="1">
      <alignment horizontal="right" vertical="top"/>
    </xf>
    <xf numFmtId="4" fontId="26" fillId="3" borderId="2" xfId="0" applyNumberFormat="1" applyFont="1" applyFill="1" applyBorder="1" applyAlignment="1">
      <alignment horizontal="right" vertical="top"/>
    </xf>
    <xf numFmtId="0" fontId="10" fillId="3" borderId="14" xfId="0" applyFont="1" applyFill="1" applyBorder="1" applyAlignment="1">
      <alignment vertical="top"/>
    </xf>
    <xf numFmtId="2" fontId="9" fillId="3" borderId="14" xfId="0" applyNumberFormat="1" applyFont="1" applyFill="1" applyBorder="1" applyAlignment="1">
      <alignment horizontal="right" vertical="top" wrapText="1"/>
    </xf>
    <xf numFmtId="0" fontId="0" fillId="3" borderId="14" xfId="0" applyFill="1" applyBorder="1" applyAlignment="1">
      <alignment vertical="top"/>
    </xf>
    <xf numFmtId="0" fontId="22" fillId="3" borderId="14" xfId="0" applyFont="1" applyFill="1" applyBorder="1" applyAlignment="1">
      <alignment vertical="top"/>
    </xf>
    <xf numFmtId="0" fontId="12" fillId="3" borderId="14" xfId="0" applyFont="1" applyFill="1" applyBorder="1" applyAlignment="1">
      <alignment vertical="top"/>
    </xf>
    <xf numFmtId="0" fontId="0" fillId="3" borderId="12" xfId="0" applyFill="1" applyBorder="1" applyAlignment="1">
      <alignment vertical="top"/>
    </xf>
    <xf numFmtId="0" fontId="3" fillId="3" borderId="14" xfId="0" applyFont="1" applyFill="1" applyBorder="1" applyAlignment="1">
      <alignment vertical="top"/>
    </xf>
    <xf numFmtId="0" fontId="9" fillId="3" borderId="14" xfId="0" applyFont="1" applyFill="1" applyBorder="1" applyAlignment="1">
      <alignment vertical="top"/>
    </xf>
    <xf numFmtId="0" fontId="0" fillId="3" borderId="21" xfId="0" applyFill="1" applyBorder="1" applyAlignment="1">
      <alignment vertical="top"/>
    </xf>
    <xf numFmtId="0" fontId="3" fillId="3" borderId="12" xfId="0" applyFont="1" applyFill="1" applyBorder="1" applyAlignment="1">
      <alignment vertical="top"/>
    </xf>
    <xf numFmtId="2" fontId="9" fillId="3" borderId="21" xfId="0" applyNumberFormat="1" applyFont="1" applyFill="1" applyBorder="1" applyAlignment="1">
      <alignment horizontal="right" vertical="top" wrapText="1"/>
    </xf>
    <xf numFmtId="2" fontId="0" fillId="3" borderId="14" xfId="0" applyNumberFormat="1" applyFont="1" applyFill="1" applyBorder="1"/>
    <xf numFmtId="0" fontId="3" fillId="3" borderId="0" xfId="0" applyFont="1" applyFill="1" applyAlignment="1">
      <alignment vertical="top"/>
    </xf>
    <xf numFmtId="0" fontId="0" fillId="3" borderId="9" xfId="0" applyFill="1" applyBorder="1" applyAlignment="1">
      <alignment vertical="top"/>
    </xf>
    <xf numFmtId="0" fontId="0" fillId="2" borderId="6" xfId="0" applyFill="1" applyBorder="1" applyAlignment="1">
      <alignment vertical="top"/>
    </xf>
    <xf numFmtId="4" fontId="3" fillId="2" borderId="2" xfId="0" applyNumberFormat="1" applyFont="1" applyFill="1" applyBorder="1" applyAlignment="1">
      <alignment horizontal="right" vertical="top"/>
    </xf>
    <xf numFmtId="0" fontId="3" fillId="2" borderId="6" xfId="0" applyFont="1" applyFill="1" applyBorder="1" applyAlignment="1">
      <alignment vertical="top"/>
    </xf>
    <xf numFmtId="2" fontId="9" fillId="2" borderId="10" xfId="0" applyNumberFormat="1" applyFont="1" applyFill="1" applyBorder="1" applyAlignment="1">
      <alignment horizontal="right" vertical="top" wrapText="1"/>
    </xf>
    <xf numFmtId="0" fontId="3" fillId="2" borderId="0" xfId="0" applyFont="1" applyFill="1" applyAlignment="1">
      <alignment vertical="top"/>
    </xf>
    <xf numFmtId="0" fontId="0" fillId="2" borderId="9" xfId="0" applyFill="1" applyBorder="1" applyAlignment="1">
      <alignment vertical="top"/>
    </xf>
    <xf numFmtId="4" fontId="12" fillId="2" borderId="2" xfId="0" applyNumberFormat="1" applyFont="1" applyFill="1" applyBorder="1" applyAlignment="1">
      <alignment vertical="top"/>
    </xf>
    <xf numFmtId="4" fontId="0" fillId="2" borderId="6" xfId="0" applyNumberFormat="1" applyFill="1" applyBorder="1" applyAlignment="1">
      <alignment vertical="top"/>
    </xf>
    <xf numFmtId="4" fontId="3" fillId="2" borderId="2" xfId="0" applyNumberFormat="1" applyFont="1" applyFill="1" applyBorder="1" applyAlignment="1">
      <alignment vertical="top"/>
    </xf>
    <xf numFmtId="4" fontId="3" fillId="2" borderId="6" xfId="0" applyNumberFormat="1" applyFont="1" applyFill="1" applyBorder="1" applyAlignment="1">
      <alignment vertical="top"/>
    </xf>
    <xf numFmtId="4" fontId="3" fillId="2" borderId="0" xfId="0" applyNumberFormat="1" applyFont="1" applyFill="1" applyAlignment="1">
      <alignment vertical="top"/>
    </xf>
    <xf numFmtId="4" fontId="0" fillId="2" borderId="9" xfId="0" applyNumberFormat="1" applyFill="1" applyBorder="1" applyAlignment="1">
      <alignment vertical="top"/>
    </xf>
    <xf numFmtId="4" fontId="12" fillId="3" borderId="2" xfId="0" applyNumberFormat="1" applyFont="1" applyFill="1" applyBorder="1" applyAlignment="1">
      <alignment vertical="top"/>
    </xf>
    <xf numFmtId="4" fontId="3" fillId="3" borderId="2" xfId="0" applyNumberFormat="1" applyFont="1" applyFill="1" applyBorder="1" applyAlignment="1">
      <alignment vertical="top"/>
    </xf>
    <xf numFmtId="4" fontId="0" fillId="3" borderId="9" xfId="0" applyNumberFormat="1" applyFill="1" applyBorder="1" applyAlignment="1">
      <alignment vertical="top"/>
    </xf>
    <xf numFmtId="4" fontId="5" fillId="2" borderId="2" xfId="0" applyNumberFormat="1" applyFont="1" applyFill="1" applyBorder="1" applyAlignment="1">
      <alignment horizontal="right" vertical="top"/>
    </xf>
    <xf numFmtId="4" fontId="11" fillId="2" borderId="2" xfId="0" applyNumberFormat="1" applyFont="1" applyFill="1" applyBorder="1" applyAlignment="1">
      <alignment horizontal="right" vertical="top"/>
    </xf>
    <xf numFmtId="0" fontId="32" fillId="2" borderId="2" xfId="0" applyFont="1" applyFill="1" applyBorder="1" applyAlignment="1">
      <alignment vertical="top"/>
    </xf>
    <xf numFmtId="0" fontId="1" fillId="2" borderId="2" xfId="0" applyFont="1" applyFill="1" applyBorder="1" applyAlignment="1">
      <alignment vertical="top"/>
    </xf>
    <xf numFmtId="0" fontId="4" fillId="2" borderId="2" xfId="0" applyFont="1" applyFill="1" applyBorder="1" applyAlignment="1">
      <alignment vertical="top"/>
    </xf>
    <xf numFmtId="0" fontId="21" fillId="2" borderId="10" xfId="0" applyFont="1" applyFill="1" applyBorder="1" applyAlignment="1">
      <alignment vertical="top"/>
    </xf>
    <xf numFmtId="0" fontId="0" fillId="3" borderId="0" xfId="0" applyFill="1" applyAlignment="1">
      <alignment vertical="top"/>
    </xf>
    <xf numFmtId="0" fontId="0" fillId="3" borderId="8" xfId="0" applyFill="1" applyBorder="1" applyAlignment="1">
      <alignment vertical="top"/>
    </xf>
    <xf numFmtId="4" fontId="5" fillId="3" borderId="2" xfId="0" applyNumberFormat="1" applyFont="1" applyFill="1" applyBorder="1" applyAlignment="1">
      <alignment horizontal="right" vertical="top"/>
    </xf>
    <xf numFmtId="4" fontId="11" fillId="3" borderId="2" xfId="0" applyNumberFormat="1" applyFont="1" applyFill="1" applyBorder="1" applyAlignment="1">
      <alignment horizontal="right" vertical="top"/>
    </xf>
    <xf numFmtId="0" fontId="32" fillId="3" borderId="2" xfId="0" applyFont="1" applyFill="1" applyBorder="1" applyAlignment="1">
      <alignment vertical="top"/>
    </xf>
    <xf numFmtId="0" fontId="1" fillId="3" borderId="2" xfId="0" applyFont="1" applyFill="1" applyBorder="1" applyAlignment="1">
      <alignment vertical="top"/>
    </xf>
    <xf numFmtId="0" fontId="4" fillId="3" borderId="2" xfId="0" applyFont="1" applyFill="1" applyBorder="1" applyAlignment="1">
      <alignment vertical="top"/>
    </xf>
    <xf numFmtId="4" fontId="21" fillId="3" borderId="6" xfId="0" applyNumberFormat="1" applyFont="1" applyFill="1" applyBorder="1" applyAlignment="1">
      <alignment horizontal="center" vertical="top"/>
    </xf>
    <xf numFmtId="2" fontId="21" fillId="3" borderId="10" xfId="0" applyNumberFormat="1" applyFont="1" applyFill="1" applyBorder="1" applyAlignment="1">
      <alignment vertical="top"/>
    </xf>
    <xf numFmtId="0" fontId="22" fillId="3" borderId="0" xfId="0" applyFont="1" applyFill="1" applyAlignment="1">
      <alignment vertical="top"/>
    </xf>
    <xf numFmtId="0" fontId="0" fillId="0" borderId="0" xfId="0" applyFill="1" applyAlignment="1">
      <alignment vertical="top"/>
    </xf>
    <xf numFmtId="0" fontId="0" fillId="0" borderId="8" xfId="0" applyFill="1" applyBorder="1" applyAlignment="1">
      <alignment vertical="top"/>
    </xf>
    <xf numFmtId="0" fontId="9" fillId="0" borderId="0" xfId="0" applyFont="1" applyFill="1" applyAlignment="1">
      <alignment vertical="top"/>
    </xf>
    <xf numFmtId="4" fontId="1" fillId="0" borderId="0" xfId="0" applyNumberFormat="1" applyFont="1" applyAlignment="1">
      <alignment vertical="top"/>
    </xf>
    <xf numFmtId="4" fontId="21" fillId="2" borderId="6" xfId="0" applyNumberFormat="1" applyFont="1" applyFill="1" applyBorder="1" applyAlignment="1">
      <alignment horizontal="center" vertical="top"/>
    </xf>
    <xf numFmtId="4" fontId="20" fillId="0" borderId="0" xfId="0" applyNumberFormat="1" applyFont="1" applyAlignment="1">
      <alignment vertical="top"/>
    </xf>
    <xf numFmtId="4" fontId="32" fillId="2" borderId="2" xfId="0" applyNumberFormat="1" applyFont="1" applyFill="1" applyBorder="1" applyAlignment="1">
      <alignment vertical="top"/>
    </xf>
    <xf numFmtId="4" fontId="1" fillId="2" borderId="2" xfId="0" applyNumberFormat="1" applyFont="1" applyFill="1" applyBorder="1" applyAlignment="1">
      <alignment vertical="top"/>
    </xf>
    <xf numFmtId="4" fontId="4" fillId="0" borderId="8" xfId="0" applyNumberFormat="1" applyFont="1" applyBorder="1" applyAlignment="1">
      <alignment vertical="top"/>
    </xf>
    <xf numFmtId="4" fontId="34" fillId="0" borderId="0" xfId="8" applyNumberFormat="1" applyFont="1" applyAlignment="1">
      <alignment vertical="top"/>
    </xf>
    <xf numFmtId="4" fontId="4" fillId="2" borderId="2" xfId="0" applyNumberFormat="1" applyFont="1" applyFill="1" applyBorder="1" applyAlignment="1">
      <alignment vertical="top"/>
    </xf>
    <xf numFmtId="4" fontId="1" fillId="0" borderId="8" xfId="0" applyNumberFormat="1" applyFont="1" applyBorder="1" applyAlignment="1">
      <alignment vertical="top"/>
    </xf>
    <xf numFmtId="4" fontId="21" fillId="2" borderId="10" xfId="0" applyNumberFormat="1" applyFont="1" applyFill="1" applyBorder="1" applyAlignment="1">
      <alignment horizontal="center" vertical="top"/>
    </xf>
    <xf numFmtId="4" fontId="30" fillId="0" borderId="2" xfId="0" applyNumberFormat="1" applyFont="1" applyBorder="1" applyAlignment="1">
      <alignment vertical="top"/>
    </xf>
    <xf numFmtId="4" fontId="1" fillId="0" borderId="2" xfId="0" applyNumberFormat="1" applyFont="1" applyBorder="1" applyAlignment="1">
      <alignment vertical="top"/>
    </xf>
    <xf numFmtId="4" fontId="0" fillId="0" borderId="0" xfId="0" applyNumberFormat="1" applyBorder="1" applyAlignment="1">
      <alignment vertical="top"/>
    </xf>
    <xf numFmtId="4" fontId="10" fillId="0" borderId="0" xfId="0" applyNumberFormat="1" applyFont="1" applyBorder="1" applyAlignment="1">
      <alignment vertical="top"/>
    </xf>
    <xf numFmtId="4" fontId="0" fillId="0" borderId="2" xfId="0" applyNumberFormat="1" applyFont="1" applyBorder="1"/>
    <xf numFmtId="4" fontId="22" fillId="0" borderId="0" xfId="0" applyNumberFormat="1" applyFont="1" applyAlignment="1">
      <alignment vertical="top"/>
    </xf>
    <xf numFmtId="4" fontId="0" fillId="0" borderId="0" xfId="0" applyNumberFormat="1" applyFill="1" applyAlignment="1">
      <alignment vertical="top"/>
    </xf>
    <xf numFmtId="4" fontId="0" fillId="0" borderId="8" xfId="0" applyNumberFormat="1" applyFill="1" applyBorder="1" applyAlignment="1">
      <alignment vertical="top"/>
    </xf>
    <xf numFmtId="4" fontId="9" fillId="0" borderId="0" xfId="0" applyNumberFormat="1" applyFont="1" applyFill="1" applyAlignment="1">
      <alignment vertical="top"/>
    </xf>
    <xf numFmtId="4" fontId="0" fillId="3" borderId="0" xfId="0" applyNumberFormat="1" applyFill="1" applyAlignment="1">
      <alignment vertical="top"/>
    </xf>
    <xf numFmtId="4" fontId="0" fillId="3" borderId="8" xfId="0" applyNumberFormat="1" applyFill="1" applyBorder="1" applyAlignment="1">
      <alignment vertical="top"/>
    </xf>
    <xf numFmtId="4" fontId="21" fillId="3" borderId="6" xfId="0" applyNumberFormat="1" applyFont="1" applyFill="1" applyBorder="1"/>
    <xf numFmtId="4" fontId="32" fillId="3" borderId="2" xfId="0" applyNumberFormat="1" applyFont="1" applyFill="1" applyBorder="1" applyAlignment="1">
      <alignment vertical="top"/>
    </xf>
    <xf numFmtId="4" fontId="1" fillId="3" borderId="2" xfId="0" applyNumberFormat="1" applyFont="1" applyFill="1" applyBorder="1" applyAlignment="1">
      <alignment vertical="top"/>
    </xf>
    <xf numFmtId="4" fontId="4" fillId="3" borderId="2" xfId="0" applyNumberFormat="1" applyFont="1" applyFill="1" applyBorder="1" applyAlignment="1">
      <alignment vertical="top"/>
    </xf>
    <xf numFmtId="4" fontId="21" fillId="3" borderId="10" xfId="0" applyNumberFormat="1" applyFont="1" applyFill="1" applyBorder="1"/>
    <xf numFmtId="4" fontId="22" fillId="3" borderId="0" xfId="0" applyNumberFormat="1" applyFont="1" applyFill="1" applyAlignment="1">
      <alignment vertical="top"/>
    </xf>
    <xf numFmtId="0" fontId="1" fillId="0" borderId="0" xfId="0" applyFont="1" applyFill="1" applyAlignment="1">
      <alignment vertical="top"/>
    </xf>
    <xf numFmtId="4" fontId="1" fillId="0" borderId="0" xfId="0" applyNumberFormat="1" applyFont="1" applyFill="1" applyAlignment="1">
      <alignment vertical="top"/>
    </xf>
    <xf numFmtId="0" fontId="23" fillId="0" borderId="0" xfId="0" applyFont="1" applyFill="1" applyAlignment="1">
      <alignment vertical="top"/>
    </xf>
    <xf numFmtId="4" fontId="23" fillId="0" borderId="0" xfId="0" applyNumberFormat="1" applyFont="1" applyFill="1" applyAlignment="1">
      <alignment vertical="top"/>
    </xf>
    <xf numFmtId="0" fontId="10" fillId="0" borderId="0" xfId="0" applyFont="1" applyFill="1" applyAlignment="1">
      <alignment vertical="top"/>
    </xf>
    <xf numFmtId="4" fontId="10" fillId="0" borderId="0" xfId="0" applyNumberFormat="1" applyFont="1" applyFill="1" applyAlignment="1">
      <alignment vertical="top"/>
    </xf>
    <xf numFmtId="0" fontId="7" fillId="0" borderId="0" xfId="0" applyFont="1" applyFill="1" applyAlignment="1">
      <alignment vertical="top"/>
    </xf>
    <xf numFmtId="4" fontId="7" fillId="0" borderId="0" xfId="0" applyNumberFormat="1" applyFont="1" applyFill="1" applyAlignment="1">
      <alignment vertical="top"/>
    </xf>
    <xf numFmtId="0" fontId="20" fillId="0" borderId="0" xfId="0" applyFont="1" applyFill="1" applyAlignment="1">
      <alignment vertical="top"/>
    </xf>
    <xf numFmtId="4" fontId="20" fillId="0" borderId="0" xfId="0" applyNumberFormat="1" applyFont="1" applyFill="1" applyAlignment="1">
      <alignment vertical="top"/>
    </xf>
    <xf numFmtId="0" fontId="3" fillId="0" borderId="0" xfId="0" applyFont="1" applyFill="1" applyAlignment="1">
      <alignment vertical="top"/>
    </xf>
    <xf numFmtId="4" fontId="3" fillId="0" borderId="0" xfId="0" applyNumberFormat="1" applyFont="1" applyFill="1" applyAlignment="1">
      <alignment vertical="top"/>
    </xf>
    <xf numFmtId="0" fontId="4" fillId="0" borderId="8" xfId="0" applyFont="1" applyFill="1" applyBorder="1" applyAlignment="1">
      <alignment vertical="top"/>
    </xf>
    <xf numFmtId="4" fontId="4" fillId="0" borderId="8" xfId="0" applyNumberFormat="1" applyFont="1" applyFill="1" applyBorder="1" applyAlignment="1">
      <alignment vertical="top"/>
    </xf>
    <xf numFmtId="0" fontId="4" fillId="0" borderId="0" xfId="0" applyFont="1" applyFill="1" applyAlignment="1">
      <alignment vertical="top"/>
    </xf>
    <xf numFmtId="4" fontId="4" fillId="0" borderId="0" xfId="0" applyNumberFormat="1" applyFont="1" applyFill="1" applyAlignment="1">
      <alignment vertical="top"/>
    </xf>
    <xf numFmtId="0" fontId="34" fillId="0" borderId="0" xfId="8" applyFont="1" applyFill="1" applyAlignment="1">
      <alignment vertical="top"/>
    </xf>
    <xf numFmtId="4" fontId="34" fillId="0" borderId="0" xfId="8" applyNumberFormat="1" applyFont="1" applyFill="1" applyAlignment="1">
      <alignment vertical="top"/>
    </xf>
    <xf numFmtId="0" fontId="1" fillId="0" borderId="8" xfId="0" applyFont="1" applyFill="1" applyBorder="1" applyAlignment="1">
      <alignment vertical="top"/>
    </xf>
    <xf numFmtId="4" fontId="1" fillId="0" borderId="8" xfId="0" applyNumberFormat="1" applyFont="1" applyFill="1" applyBorder="1" applyAlignment="1">
      <alignment vertical="top"/>
    </xf>
    <xf numFmtId="2" fontId="0" fillId="0" borderId="10" xfId="0" applyNumberFormat="1" applyFont="1" applyFill="1" applyBorder="1"/>
    <xf numFmtId="4" fontId="0" fillId="0" borderId="10" xfId="0" applyNumberFormat="1" applyFont="1" applyFill="1" applyBorder="1"/>
    <xf numFmtId="0" fontId="0" fillId="0" borderId="11" xfId="0" applyFill="1" applyBorder="1" applyAlignment="1">
      <alignment vertical="top"/>
    </xf>
    <xf numFmtId="4" fontId="0" fillId="0" borderId="11" xfId="0" applyNumberFormat="1" applyFill="1" applyBorder="1" applyAlignment="1">
      <alignment vertical="top"/>
    </xf>
    <xf numFmtId="0" fontId="30" fillId="0" borderId="2" xfId="0" applyFont="1" applyFill="1" applyBorder="1" applyAlignment="1">
      <alignment vertical="top"/>
    </xf>
    <xf numFmtId="4" fontId="30" fillId="0" borderId="2" xfId="0" applyNumberFormat="1" applyFont="1" applyFill="1" applyBorder="1" applyAlignment="1">
      <alignment vertical="top"/>
    </xf>
    <xf numFmtId="0" fontId="1" fillId="0" borderId="2" xfId="0" applyFont="1" applyFill="1" applyBorder="1" applyAlignment="1">
      <alignment vertical="top"/>
    </xf>
    <xf numFmtId="4" fontId="1" fillId="0" borderId="2" xfId="0" applyNumberFormat="1" applyFont="1" applyFill="1" applyBorder="1" applyAlignment="1">
      <alignment vertical="top"/>
    </xf>
    <xf numFmtId="0" fontId="0" fillId="0" borderId="0" xfId="0" applyFill="1" applyBorder="1" applyAlignment="1">
      <alignment vertical="top"/>
    </xf>
    <xf numFmtId="4" fontId="0" fillId="0" borderId="0" xfId="0" applyNumberFormat="1" applyFill="1" applyBorder="1" applyAlignment="1">
      <alignment vertical="top"/>
    </xf>
    <xf numFmtId="0" fontId="10" fillId="0" borderId="0" xfId="0" applyFont="1" applyFill="1" applyBorder="1" applyAlignment="1">
      <alignment vertical="top"/>
    </xf>
    <xf numFmtId="4" fontId="10" fillId="0" borderId="0" xfId="0" applyNumberFormat="1" applyFont="1" applyFill="1" applyBorder="1" applyAlignment="1">
      <alignment vertical="top"/>
    </xf>
    <xf numFmtId="0" fontId="39" fillId="2" borderId="0" xfId="0" applyFont="1" applyFill="1" applyBorder="1"/>
    <xf numFmtId="0" fontId="23" fillId="2" borderId="6" xfId="0" applyFont="1" applyFill="1" applyBorder="1"/>
    <xf numFmtId="0" fontId="23" fillId="2" borderId="7" xfId="0" applyFont="1" applyFill="1" applyBorder="1"/>
    <xf numFmtId="0" fontId="39" fillId="2" borderId="2" xfId="0" applyFont="1" applyFill="1" applyBorder="1"/>
    <xf numFmtId="4" fontId="36" fillId="2" borderId="2" xfId="0" applyNumberFormat="1" applyFont="1" applyFill="1" applyBorder="1" applyAlignment="1">
      <alignment horizontal="right" vertical="top"/>
    </xf>
    <xf numFmtId="0" fontId="39" fillId="2" borderId="8" xfId="0" applyFont="1" applyFill="1" applyBorder="1"/>
    <xf numFmtId="0" fontId="39" fillId="2" borderId="2" xfId="0" applyFont="1" applyFill="1" applyBorder="1" applyAlignment="1">
      <alignment horizontal="right"/>
    </xf>
    <xf numFmtId="0" fontId="57" fillId="2" borderId="2" xfId="0" applyFont="1" applyFill="1" applyBorder="1"/>
    <xf numFmtId="4" fontId="58" fillId="2" borderId="2" xfId="0" applyNumberFormat="1" applyFont="1" applyFill="1" applyBorder="1" applyAlignment="1">
      <alignment horizontal="right" vertical="top"/>
    </xf>
    <xf numFmtId="0" fontId="39" fillId="2" borderId="0" xfId="0" applyFont="1" applyFill="1" applyAlignment="1">
      <alignment horizontal="justify" vertical="top" wrapText="1"/>
    </xf>
    <xf numFmtId="1" fontId="39" fillId="2" borderId="0" xfId="0" applyNumberFormat="1" applyFont="1" applyFill="1" applyAlignment="1">
      <alignment horizontal="justify" vertical="top" wrapText="1"/>
    </xf>
    <xf numFmtId="0" fontId="39" fillId="2" borderId="2" xfId="0" applyFont="1" applyFill="1" applyBorder="1" applyAlignment="1">
      <alignment horizontal="justify" vertical="top" wrapText="1"/>
    </xf>
    <xf numFmtId="1" fontId="39" fillId="2" borderId="2" xfId="0" applyNumberFormat="1" applyFont="1" applyFill="1" applyBorder="1" applyAlignment="1">
      <alignment horizontal="justify" vertical="top" wrapText="1"/>
    </xf>
    <xf numFmtId="0" fontId="40" fillId="2" borderId="2" xfId="0" applyFont="1" applyFill="1" applyBorder="1" applyAlignment="1"/>
    <xf numFmtId="0" fontId="39" fillId="2" borderId="2" xfId="0" applyFont="1" applyFill="1" applyBorder="1" applyAlignment="1">
      <alignment horizontal="right" vertical="top" wrapText="1"/>
    </xf>
    <xf numFmtId="0" fontId="0" fillId="2" borderId="2" xfId="0" applyFont="1" applyFill="1" applyBorder="1" applyAlignment="1">
      <alignment horizontal="justify" vertical="top"/>
    </xf>
    <xf numFmtId="0" fontId="28" fillId="2" borderId="2" xfId="0" applyFont="1" applyFill="1" applyBorder="1" applyAlignment="1">
      <alignment horizontal="justify" vertical="top"/>
    </xf>
    <xf numFmtId="49" fontId="40" fillId="2" borderId="2" xfId="0" applyNumberFormat="1" applyFont="1" applyFill="1" applyBorder="1"/>
    <xf numFmtId="4" fontId="40" fillId="2" borderId="2" xfId="0" applyNumberFormat="1" applyFont="1" applyFill="1" applyBorder="1"/>
    <xf numFmtId="0" fontId="28" fillId="2" borderId="2" xfId="0" applyFont="1" applyFill="1" applyBorder="1" applyAlignment="1">
      <alignment horizontal="right" vertical="top"/>
    </xf>
    <xf numFmtId="0" fontId="39" fillId="2" borderId="9" xfId="0" applyFont="1" applyFill="1" applyBorder="1" applyAlignment="1">
      <alignment horizontal="justify" vertical="top" wrapText="1"/>
    </xf>
    <xf numFmtId="1" fontId="39" fillId="2" borderId="9" xfId="0" applyNumberFormat="1" applyFont="1" applyFill="1" applyBorder="1" applyAlignment="1">
      <alignment horizontal="justify" vertical="top" wrapText="1"/>
    </xf>
    <xf numFmtId="0" fontId="39" fillId="2" borderId="6" xfId="0" applyFont="1" applyFill="1" applyBorder="1"/>
    <xf numFmtId="0" fontId="39" fillId="2" borderId="0" xfId="0" applyFont="1" applyFill="1" applyBorder="1" applyAlignment="1">
      <alignment horizontal="justify" vertical="top" wrapText="1"/>
    </xf>
    <xf numFmtId="1" fontId="39" fillId="2" borderId="0" xfId="0" applyNumberFormat="1" applyFont="1" applyFill="1" applyBorder="1" applyAlignment="1">
      <alignment horizontal="justify" vertical="top" wrapText="1"/>
    </xf>
    <xf numFmtId="0" fontId="62" fillId="2" borderId="2" xfId="0" applyFont="1" applyFill="1" applyBorder="1" applyAlignment="1">
      <alignment horizontal="justify" vertical="top" wrapText="1"/>
    </xf>
    <xf numFmtId="0" fontId="39" fillId="2" borderId="8" xfId="0" applyFont="1" applyFill="1" applyBorder="1" applyAlignment="1">
      <alignment horizontal="justify" vertical="top" wrapText="1"/>
    </xf>
    <xf numFmtId="1" fontId="39" fillId="2" borderId="8" xfId="0" applyNumberFormat="1" applyFont="1" applyFill="1" applyBorder="1" applyAlignment="1">
      <alignment horizontal="justify" vertical="top" wrapText="1"/>
    </xf>
    <xf numFmtId="0" fontId="37" fillId="2" borderId="2" xfId="0" applyFont="1" applyFill="1" applyBorder="1" applyAlignment="1"/>
    <xf numFmtId="0" fontId="28" fillId="2" borderId="2" xfId="0" applyFont="1" applyFill="1" applyBorder="1" applyAlignment="1"/>
    <xf numFmtId="0" fontId="0" fillId="2" borderId="2" xfId="0" applyFill="1" applyBorder="1" applyAlignment="1"/>
    <xf numFmtId="44" fontId="37" fillId="2" borderId="2" xfId="0" applyNumberFormat="1" applyFont="1" applyFill="1" applyBorder="1" applyAlignment="1"/>
    <xf numFmtId="0" fontId="0" fillId="2" borderId="9" xfId="0" applyFill="1" applyBorder="1" applyAlignment="1"/>
    <xf numFmtId="0" fontId="0" fillId="2" borderId="0" xfId="0" applyFill="1" applyAlignment="1"/>
    <xf numFmtId="0" fontId="29" fillId="2" borderId="2" xfId="0" applyFont="1" applyFill="1" applyBorder="1" applyAlignment="1"/>
    <xf numFmtId="44" fontId="58" fillId="2" borderId="2" xfId="0" applyNumberFormat="1" applyFont="1" applyFill="1" applyBorder="1" applyAlignment="1"/>
    <xf numFmtId="44" fontId="44" fillId="2" borderId="2" xfId="0" applyNumberFormat="1" applyFont="1" applyFill="1" applyBorder="1" applyAlignment="1"/>
    <xf numFmtId="9" fontId="28" fillId="2" borderId="2" xfId="0" applyNumberFormat="1" applyFont="1" applyFill="1" applyBorder="1" applyAlignment="1">
      <alignment horizontal="right" vertical="top" wrapText="1"/>
    </xf>
    <xf numFmtId="4" fontId="2" fillId="2" borderId="0" xfId="0" applyNumberFormat="1" applyFont="1" applyFill="1" applyAlignment="1">
      <alignment horizontal="right" vertical="top"/>
    </xf>
    <xf numFmtId="0" fontId="0" fillId="2" borderId="8" xfId="0" applyFill="1" applyBorder="1" applyAlignment="1"/>
    <xf numFmtId="0" fontId="28" fillId="2" borderId="2" xfId="0" applyFont="1" applyFill="1" applyBorder="1" applyAlignment="1">
      <alignment horizontal="right"/>
    </xf>
    <xf numFmtId="0" fontId="0" fillId="2" borderId="2" xfId="0" applyFill="1" applyBorder="1" applyAlignment="1">
      <alignment horizontal="right"/>
    </xf>
    <xf numFmtId="0" fontId="39" fillId="2" borderId="2" xfId="0" applyFont="1" applyFill="1" applyBorder="1" applyAlignment="1">
      <alignment horizontal="right" wrapText="1"/>
    </xf>
    <xf numFmtId="0" fontId="39" fillId="2" borderId="0" xfId="0" applyFont="1" applyFill="1" applyAlignment="1">
      <alignment horizontal="right" wrapText="1"/>
    </xf>
    <xf numFmtId="0" fontId="0" fillId="2" borderId="2" xfId="0" applyFill="1" applyBorder="1" applyProtection="1"/>
    <xf numFmtId="0" fontId="49" fillId="2" borderId="2" xfId="0" applyFont="1" applyFill="1" applyBorder="1" applyAlignment="1">
      <alignment horizontal="center"/>
    </xf>
    <xf numFmtId="9" fontId="50" fillId="2" borderId="2" xfId="0" applyNumberFormat="1" applyFont="1" applyFill="1" applyBorder="1" applyAlignment="1">
      <alignment horizontal="center"/>
    </xf>
    <xf numFmtId="167" fontId="35" fillId="2" borderId="2" xfId="0" applyNumberFormat="1" applyFont="1" applyFill="1" applyBorder="1" applyAlignment="1">
      <alignment horizontal="right" vertical="top"/>
    </xf>
    <xf numFmtId="167" fontId="35" fillId="2" borderId="2" xfId="0" applyNumberFormat="1" applyFont="1" applyFill="1" applyBorder="1" applyAlignment="1">
      <alignment horizontal="right"/>
    </xf>
    <xf numFmtId="44" fontId="28" fillId="2" borderId="2" xfId="0" applyNumberFormat="1" applyFont="1" applyFill="1" applyBorder="1" applyAlignment="1"/>
    <xf numFmtId="0" fontId="28" fillId="2" borderId="9" xfId="0" applyFont="1" applyFill="1" applyBorder="1" applyAlignment="1"/>
    <xf numFmtId="0" fontId="28" fillId="2" borderId="0" xfId="0" applyFont="1" applyFill="1" applyAlignment="1"/>
    <xf numFmtId="44" fontId="28" fillId="2" borderId="0" xfId="0" applyNumberFormat="1" applyFont="1" applyFill="1" applyAlignment="1">
      <alignment horizontal="right"/>
    </xf>
    <xf numFmtId="0" fontId="39" fillId="3" borderId="0" xfId="0" applyFont="1" applyFill="1" applyBorder="1"/>
    <xf numFmtId="0" fontId="23" fillId="3" borderId="6" xfId="0" applyFont="1" applyFill="1" applyBorder="1"/>
    <xf numFmtId="0" fontId="23" fillId="3" borderId="7" xfId="0" applyFont="1" applyFill="1" applyBorder="1"/>
    <xf numFmtId="0" fontId="39" fillId="3" borderId="2" xfId="0" applyFont="1" applyFill="1" applyBorder="1"/>
    <xf numFmtId="4" fontId="36" fillId="3" borderId="2" xfId="0" applyNumberFormat="1" applyFont="1" applyFill="1" applyBorder="1" applyAlignment="1">
      <alignment horizontal="right" vertical="top"/>
    </xf>
    <xf numFmtId="0" fontId="39" fillId="3" borderId="8" xfId="0" applyFont="1" applyFill="1" applyBorder="1"/>
    <xf numFmtId="0" fontId="39" fillId="3" borderId="2" xfId="0" applyFont="1" applyFill="1" applyBorder="1" applyAlignment="1">
      <alignment horizontal="right"/>
    </xf>
    <xf numFmtId="0" fontId="57" fillId="3" borderId="2" xfId="0" applyFont="1" applyFill="1" applyBorder="1"/>
    <xf numFmtId="4" fontId="58" fillId="3" borderId="2" xfId="0" applyNumberFormat="1" applyFont="1" applyFill="1" applyBorder="1" applyAlignment="1">
      <alignment horizontal="right" vertical="top"/>
    </xf>
    <xf numFmtId="0" fontId="39" fillId="3" borderId="0" xfId="0" applyFont="1" applyFill="1" applyAlignment="1">
      <alignment horizontal="justify" vertical="top" wrapText="1"/>
    </xf>
    <xf numFmtId="0" fontId="39" fillId="3" borderId="2" xfId="0" applyFont="1" applyFill="1" applyBorder="1" applyAlignment="1">
      <alignment horizontal="justify" vertical="top" wrapText="1"/>
    </xf>
    <xf numFmtId="0" fontId="39" fillId="3" borderId="2" xfId="0" applyFont="1" applyFill="1" applyBorder="1" applyAlignment="1">
      <alignment horizontal="right" vertical="top" wrapText="1"/>
    </xf>
    <xf numFmtId="0" fontId="0" fillId="3" borderId="2" xfId="0" applyFill="1" applyBorder="1" applyAlignment="1">
      <alignment horizontal="right"/>
    </xf>
    <xf numFmtId="0" fontId="40" fillId="3" borderId="2" xfId="0" applyFont="1" applyFill="1" applyBorder="1" applyAlignment="1">
      <alignment horizontal="right"/>
    </xf>
    <xf numFmtId="0" fontId="40" fillId="3" borderId="2" xfId="0" applyFont="1" applyFill="1" applyBorder="1" applyAlignment="1"/>
    <xf numFmtId="0" fontId="0" fillId="3" borderId="2" xfId="0" applyFont="1" applyFill="1" applyBorder="1" applyAlignment="1">
      <alignment horizontal="justify" vertical="top"/>
    </xf>
    <xf numFmtId="0" fontId="28" fillId="3" borderId="2" xfId="0" applyFont="1" applyFill="1" applyBorder="1" applyAlignment="1">
      <alignment horizontal="justify" vertical="top"/>
    </xf>
    <xf numFmtId="4" fontId="40" fillId="3" borderId="2" xfId="0" applyNumberFormat="1" applyFont="1" applyFill="1" applyBorder="1"/>
    <xf numFmtId="0" fontId="39" fillId="3" borderId="9" xfId="0" applyFont="1" applyFill="1" applyBorder="1" applyAlignment="1">
      <alignment horizontal="justify" vertical="top" wrapText="1"/>
    </xf>
    <xf numFmtId="0" fontId="39" fillId="3" borderId="6" xfId="0" applyFont="1" applyFill="1" applyBorder="1"/>
    <xf numFmtId="0" fontId="39" fillId="3" borderId="0" xfId="0" applyFont="1" applyFill="1" applyBorder="1" applyAlignment="1">
      <alignment horizontal="justify" vertical="top" wrapText="1"/>
    </xf>
    <xf numFmtId="0" fontId="62" fillId="3" borderId="2" xfId="0" applyFont="1" applyFill="1" applyBorder="1" applyAlignment="1">
      <alignment horizontal="justify" vertical="top" wrapText="1"/>
    </xf>
    <xf numFmtId="0" fontId="39" fillId="3" borderId="8" xfId="0" applyFont="1" applyFill="1" applyBorder="1" applyAlignment="1">
      <alignment horizontal="justify" vertical="top" wrapText="1"/>
    </xf>
    <xf numFmtId="0" fontId="37" fillId="3" borderId="2" xfId="0" applyFont="1" applyFill="1" applyBorder="1" applyAlignment="1"/>
    <xf numFmtId="0" fontId="28" fillId="3" borderId="2" xfId="0" applyFont="1" applyFill="1" applyBorder="1" applyAlignment="1"/>
    <xf numFmtId="0" fontId="0" fillId="3" borderId="2" xfId="0" applyFill="1" applyBorder="1" applyAlignment="1"/>
    <xf numFmtId="0" fontId="0" fillId="3" borderId="9" xfId="0" applyFill="1" applyBorder="1" applyAlignment="1"/>
    <xf numFmtId="0" fontId="0" fillId="3" borderId="0" xfId="0" applyFill="1" applyAlignment="1"/>
    <xf numFmtId="0" fontId="29" fillId="3" borderId="2" xfId="0" applyFont="1" applyFill="1" applyBorder="1" applyAlignment="1"/>
    <xf numFmtId="44" fontId="58" fillId="3" borderId="2" xfId="0" applyNumberFormat="1" applyFont="1" applyFill="1" applyBorder="1" applyAlignment="1"/>
    <xf numFmtId="4" fontId="2" fillId="3" borderId="0" xfId="0" applyNumberFormat="1" applyFont="1" applyFill="1" applyAlignment="1">
      <alignment horizontal="right" vertical="top"/>
    </xf>
    <xf numFmtId="0" fontId="0" fillId="3" borderId="8" xfId="0" applyFill="1" applyBorder="1" applyAlignment="1"/>
    <xf numFmtId="0" fontId="28" fillId="3" borderId="2" xfId="0" applyFont="1" applyFill="1" applyBorder="1" applyAlignment="1">
      <alignment horizontal="right"/>
    </xf>
    <xf numFmtId="0" fontId="39" fillId="3" borderId="2" xfId="0" applyFont="1" applyFill="1" applyBorder="1" applyAlignment="1">
      <alignment horizontal="right" wrapText="1"/>
    </xf>
    <xf numFmtId="0" fontId="0" fillId="3" borderId="2" xfId="0" applyFill="1" applyBorder="1" applyAlignment="1" applyProtection="1">
      <alignment horizontal="right"/>
    </xf>
    <xf numFmtId="0" fontId="0" fillId="3" borderId="2" xfId="0" applyFill="1" applyBorder="1" applyProtection="1"/>
    <xf numFmtId="4" fontId="49" fillId="3" borderId="2" xfId="0" applyNumberFormat="1" applyFont="1" applyFill="1" applyBorder="1" applyAlignment="1">
      <alignment horizontal="right" wrapText="1"/>
    </xf>
    <xf numFmtId="4" fontId="49" fillId="3" borderId="2" xfId="0" applyNumberFormat="1" applyFont="1" applyFill="1" applyBorder="1" applyAlignment="1">
      <alignment horizontal="right"/>
    </xf>
    <xf numFmtId="0" fontId="28" fillId="3" borderId="2" xfId="0" applyFont="1" applyFill="1" applyBorder="1" applyAlignment="1">
      <alignment horizontal="right" vertical="top" wrapText="1"/>
    </xf>
    <xf numFmtId="0" fontId="51" fillId="3" borderId="2" xfId="0" applyFont="1" applyFill="1" applyBorder="1" applyAlignment="1">
      <alignment horizontal="right"/>
    </xf>
    <xf numFmtId="0" fontId="51" fillId="3" borderId="2" xfId="0" applyFont="1" applyFill="1" applyBorder="1"/>
    <xf numFmtId="44" fontId="28" fillId="3" borderId="2" xfId="0" applyNumberFormat="1" applyFont="1" applyFill="1" applyBorder="1" applyAlignment="1"/>
    <xf numFmtId="0" fontId="28" fillId="3" borderId="9" xfId="0" applyFont="1" applyFill="1" applyBorder="1" applyAlignment="1"/>
    <xf numFmtId="0" fontId="28" fillId="3" borderId="0" xfId="0" applyFont="1" applyFill="1" applyAlignment="1"/>
    <xf numFmtId="44" fontId="28" fillId="3" borderId="0" xfId="0" applyNumberFormat="1" applyFont="1" applyFill="1" applyAlignment="1">
      <alignment horizontal="right"/>
    </xf>
    <xf numFmtId="0" fontId="39" fillId="0" borderId="0" xfId="0" applyFont="1" applyFill="1" applyAlignment="1">
      <alignment horizontal="justify" vertical="top" wrapText="1"/>
    </xf>
    <xf numFmtId="1" fontId="39" fillId="0" borderId="0" xfId="0" applyNumberFormat="1" applyFont="1" applyFill="1" applyAlignment="1">
      <alignment horizontal="justify" vertical="top" wrapText="1"/>
    </xf>
    <xf numFmtId="0" fontId="0" fillId="0" borderId="0" xfId="0" applyFill="1" applyAlignment="1"/>
    <xf numFmtId="4" fontId="2" fillId="0" borderId="0" xfId="0" applyNumberFormat="1" applyFont="1" applyFill="1" applyAlignment="1">
      <alignment horizontal="right" vertical="top"/>
    </xf>
    <xf numFmtId="4" fontId="27" fillId="0" borderId="2" xfId="0" applyNumberFormat="1" applyFont="1" applyFill="1" applyBorder="1" applyAlignment="1">
      <alignment horizontal="right" vertical="top"/>
    </xf>
    <xf numFmtId="0" fontId="83" fillId="2" borderId="0" xfId="0" applyFont="1" applyFill="1" applyAlignment="1">
      <alignment horizontal="center"/>
    </xf>
    <xf numFmtId="0" fontId="81" fillId="2" borderId="0" xfId="0" applyFont="1" applyFill="1"/>
    <xf numFmtId="0" fontId="83" fillId="2" borderId="2" xfId="0" applyFont="1" applyFill="1" applyBorder="1"/>
    <xf numFmtId="0" fontId="83" fillId="2" borderId="2" xfId="0" applyFont="1" applyFill="1" applyBorder="1" applyAlignment="1">
      <alignment horizontal="center"/>
    </xf>
    <xf numFmtId="0" fontId="83" fillId="2" borderId="0" xfId="0" applyFont="1" applyFill="1"/>
    <xf numFmtId="0" fontId="83" fillId="2" borderId="8" xfId="0" applyFont="1" applyFill="1" applyBorder="1"/>
    <xf numFmtId="44" fontId="85" fillId="2" borderId="2" xfId="0" applyNumberFormat="1" applyFont="1" applyFill="1" applyBorder="1" applyAlignment="1">
      <alignment horizontal="center"/>
    </xf>
    <xf numFmtId="0" fontId="83" fillId="2" borderId="9" xfId="0" applyFont="1" applyFill="1" applyBorder="1" applyAlignment="1">
      <alignment horizontal="center"/>
    </xf>
    <xf numFmtId="0" fontId="83" fillId="2" borderId="9" xfId="0" applyFont="1" applyFill="1" applyBorder="1"/>
    <xf numFmtId="2" fontId="85" fillId="2" borderId="2" xfId="0" applyNumberFormat="1" applyFont="1" applyFill="1" applyBorder="1" applyAlignment="1">
      <alignment horizontal="center"/>
    </xf>
    <xf numFmtId="0" fontId="83" fillId="2" borderId="8" xfId="0" applyFont="1" applyFill="1" applyBorder="1" applyAlignment="1">
      <alignment horizontal="center"/>
    </xf>
    <xf numFmtId="0" fontId="10" fillId="2" borderId="0" xfId="0" applyFont="1" applyFill="1"/>
    <xf numFmtId="44" fontId="81" fillId="2" borderId="2" xfId="0" applyNumberFormat="1" applyFont="1" applyFill="1" applyBorder="1"/>
    <xf numFmtId="0" fontId="81" fillId="2" borderId="8" xfId="0" applyFont="1" applyFill="1" applyBorder="1"/>
    <xf numFmtId="44" fontId="87" fillId="2" borderId="2" xfId="0" applyNumberFormat="1" applyFont="1" applyFill="1" applyBorder="1"/>
    <xf numFmtId="0" fontId="81" fillId="2" borderId="9" xfId="0" applyFont="1" applyFill="1" applyBorder="1"/>
    <xf numFmtId="4" fontId="54" fillId="2" borderId="0" xfId="0" applyNumberFormat="1" applyFont="1" applyFill="1" applyBorder="1" applyAlignment="1">
      <alignment horizontal="center" vertical="top"/>
    </xf>
    <xf numFmtId="44" fontId="0" fillId="2" borderId="2" xfId="0" applyNumberFormat="1" applyFill="1" applyBorder="1" applyAlignment="1">
      <alignment vertical="top"/>
    </xf>
    <xf numFmtId="44" fontId="23" fillId="2" borderId="2" xfId="0" applyNumberFormat="1" applyFont="1" applyFill="1" applyBorder="1" applyAlignment="1">
      <alignment vertical="top"/>
    </xf>
    <xf numFmtId="0" fontId="83" fillId="2" borderId="0" xfId="1" applyFont="1" applyFill="1" applyAlignment="1">
      <alignment horizontal="center"/>
    </xf>
    <xf numFmtId="0" fontId="83" fillId="2" borderId="2" xfId="1" applyFont="1" applyFill="1" applyBorder="1" applyAlignment="1">
      <alignment horizontal="center"/>
    </xf>
    <xf numFmtId="0" fontId="83" fillId="2" borderId="0" xfId="1" applyFont="1" applyFill="1"/>
    <xf numFmtId="0" fontId="83" fillId="2" borderId="9" xfId="1" applyFont="1" applyFill="1" applyBorder="1" applyAlignment="1">
      <alignment horizontal="center"/>
    </xf>
    <xf numFmtId="0" fontId="0" fillId="2" borderId="8" xfId="0" applyFill="1" applyBorder="1" applyAlignment="1">
      <alignment vertical="top"/>
    </xf>
    <xf numFmtId="0" fontId="81" fillId="3" borderId="0" xfId="0" applyFont="1" applyFill="1"/>
    <xf numFmtId="0" fontId="83" fillId="3" borderId="2" xfId="0" applyFont="1" applyFill="1" applyBorder="1"/>
    <xf numFmtId="0" fontId="83" fillId="3" borderId="0" xfId="0" applyFont="1" applyFill="1"/>
    <xf numFmtId="0" fontId="83" fillId="3" borderId="8" xfId="0" applyFont="1" applyFill="1" applyBorder="1"/>
    <xf numFmtId="44" fontId="85" fillId="3" borderId="2" xfId="0" applyNumberFormat="1" applyFont="1" applyFill="1" applyBorder="1" applyAlignment="1">
      <alignment horizontal="center"/>
    </xf>
    <xf numFmtId="0" fontId="83" fillId="3" borderId="2" xfId="0" applyFont="1" applyFill="1" applyBorder="1" applyAlignment="1">
      <alignment horizontal="center"/>
    </xf>
    <xf numFmtId="0" fontId="83" fillId="3" borderId="9" xfId="0" applyFont="1" applyFill="1" applyBorder="1"/>
    <xf numFmtId="2" fontId="85" fillId="3" borderId="2" xfId="0" applyNumberFormat="1" applyFont="1" applyFill="1" applyBorder="1" applyAlignment="1">
      <alignment horizontal="center"/>
    </xf>
    <xf numFmtId="0" fontId="10" fillId="3" borderId="0" xfId="0" applyFont="1" applyFill="1"/>
    <xf numFmtId="0" fontId="23" fillId="3" borderId="12" xfId="0" applyFont="1" applyFill="1" applyBorder="1"/>
    <xf numFmtId="0" fontId="81" fillId="3" borderId="2" xfId="0" applyFont="1" applyFill="1" applyBorder="1"/>
    <xf numFmtId="44" fontId="81" fillId="3" borderId="2" xfId="0" applyNumberFormat="1" applyFont="1" applyFill="1" applyBorder="1"/>
    <xf numFmtId="0" fontId="81" fillId="3" borderId="8" xfId="0" applyFont="1" applyFill="1" applyBorder="1"/>
    <xf numFmtId="44" fontId="87" fillId="3" borderId="2" xfId="0" applyNumberFormat="1" applyFont="1" applyFill="1" applyBorder="1"/>
    <xf numFmtId="0" fontId="87" fillId="3" borderId="2" xfId="0" applyFont="1" applyFill="1" applyBorder="1"/>
    <xf numFmtId="0" fontId="81" fillId="3" borderId="9" xfId="0" applyFont="1" applyFill="1" applyBorder="1"/>
    <xf numFmtId="4" fontId="54" fillId="3" borderId="0" xfId="0" applyNumberFormat="1" applyFont="1" applyFill="1" applyBorder="1" applyAlignment="1">
      <alignment horizontal="center" vertical="top"/>
    </xf>
    <xf numFmtId="44" fontId="0" fillId="3" borderId="2" xfId="0" applyNumberFormat="1" applyFill="1" applyBorder="1" applyAlignment="1">
      <alignment vertical="top"/>
    </xf>
    <xf numFmtId="44" fontId="23" fillId="3" borderId="2" xfId="0" applyNumberFormat="1" applyFont="1" applyFill="1" applyBorder="1" applyAlignment="1">
      <alignment vertical="top"/>
    </xf>
    <xf numFmtId="0" fontId="83" fillId="3" borderId="2" xfId="1" applyFont="1" applyFill="1" applyBorder="1" applyAlignment="1">
      <alignment horizontal="center"/>
    </xf>
    <xf numFmtId="0" fontId="83" fillId="0" borderId="0" xfId="0" applyFont="1" applyFill="1"/>
    <xf numFmtId="0" fontId="81" fillId="0" borderId="0" xfId="0" applyFont="1" applyFill="1"/>
    <xf numFmtId="4" fontId="15" fillId="2" borderId="2" xfId="0" applyNumberFormat="1" applyFont="1" applyFill="1" applyBorder="1" applyAlignment="1">
      <alignment horizontal="left" vertical="top"/>
    </xf>
    <xf numFmtId="4" fontId="15" fillId="3" borderId="2" xfId="0" applyNumberFormat="1" applyFont="1" applyFill="1" applyBorder="1" applyAlignment="1">
      <alignment horizontal="center" vertical="top"/>
    </xf>
    <xf numFmtId="0" fontId="9" fillId="2" borderId="0" xfId="0" applyFont="1" applyFill="1" applyAlignment="1">
      <alignment vertical="top"/>
    </xf>
    <xf numFmtId="2" fontId="9" fillId="2" borderId="0" xfId="0" applyNumberFormat="1" applyFont="1" applyFill="1" applyBorder="1" applyAlignment="1">
      <alignment horizontal="right" vertical="top" wrapText="1"/>
    </xf>
    <xf numFmtId="2" fontId="0" fillId="2" borderId="0" xfId="0" applyNumberFormat="1" applyFont="1" applyFill="1" applyBorder="1"/>
    <xf numFmtId="0" fontId="7" fillId="2" borderId="0" xfId="0" applyFont="1" applyFill="1" applyBorder="1" applyAlignment="1">
      <alignment vertical="top"/>
    </xf>
    <xf numFmtId="4" fontId="11" fillId="2" borderId="0" xfId="0" applyNumberFormat="1" applyFont="1" applyFill="1" applyBorder="1" applyAlignment="1">
      <alignment horizontal="right" vertical="top"/>
    </xf>
    <xf numFmtId="0" fontId="0" fillId="2" borderId="10" xfId="0" applyFont="1" applyFill="1" applyBorder="1" applyAlignment="1">
      <alignment vertical="top"/>
    </xf>
    <xf numFmtId="4" fontId="9" fillId="2" borderId="10" xfId="0" applyNumberFormat="1" applyFont="1" applyFill="1" applyBorder="1" applyAlignment="1">
      <alignment horizontal="right" vertical="top"/>
    </xf>
    <xf numFmtId="0" fontId="9" fillId="3" borderId="0" xfId="0" applyFont="1" applyFill="1" applyAlignment="1">
      <alignment vertical="top"/>
    </xf>
    <xf numFmtId="2" fontId="0" fillId="3" borderId="0" xfId="0" applyNumberFormat="1" applyFont="1" applyFill="1" applyBorder="1"/>
    <xf numFmtId="2" fontId="21" fillId="3" borderId="6" xfId="0" applyNumberFormat="1" applyFont="1" applyFill="1" applyBorder="1"/>
    <xf numFmtId="0" fontId="7" fillId="3" borderId="0" xfId="0" applyFont="1" applyFill="1" applyBorder="1" applyAlignment="1">
      <alignment vertical="top"/>
    </xf>
    <xf numFmtId="4" fontId="11" fillId="3" borderId="0" xfId="0" applyNumberFormat="1" applyFont="1" applyFill="1" applyBorder="1" applyAlignment="1">
      <alignment horizontal="right" vertical="top"/>
    </xf>
    <xf numFmtId="0" fontId="0" fillId="3" borderId="10" xfId="0" applyFont="1" applyFill="1" applyBorder="1" applyAlignment="1">
      <alignment vertical="top"/>
    </xf>
    <xf numFmtId="0" fontId="10" fillId="3" borderId="0" xfId="0" applyFont="1" applyFill="1" applyAlignment="1">
      <alignment vertical="top"/>
    </xf>
    <xf numFmtId="2" fontId="9" fillId="0" borderId="2" xfId="0" applyNumberFormat="1" applyFont="1" applyFill="1" applyBorder="1" applyAlignment="1">
      <alignment horizontal="right" vertical="top" wrapText="1"/>
    </xf>
    <xf numFmtId="4" fontId="9" fillId="0" borderId="2" xfId="0" applyNumberFormat="1" applyFont="1" applyFill="1" applyBorder="1" applyAlignment="1">
      <alignment horizontal="right" vertical="top"/>
    </xf>
    <xf numFmtId="4" fontId="9" fillId="0" borderId="10" xfId="0" applyNumberFormat="1" applyFont="1" applyFill="1" applyBorder="1" applyAlignment="1">
      <alignment horizontal="right" vertical="top"/>
    </xf>
    <xf numFmtId="2" fontId="9" fillId="0" borderId="10" xfId="0" applyNumberFormat="1" applyFont="1" applyFill="1" applyBorder="1" applyAlignment="1">
      <alignment horizontal="right" vertical="top" wrapText="1"/>
    </xf>
    <xf numFmtId="0" fontId="0" fillId="2" borderId="2" xfId="0" applyFont="1" applyFill="1" applyBorder="1" applyAlignment="1"/>
    <xf numFmtId="0" fontId="0" fillId="2" borderId="0" xfId="0" applyFill="1" applyBorder="1" applyAlignment="1"/>
    <xf numFmtId="0" fontId="0" fillId="3" borderId="2" xfId="0" applyFont="1" applyFill="1" applyBorder="1" applyAlignment="1"/>
    <xf numFmtId="0" fontId="0" fillId="3" borderId="0" xfId="0" applyFill="1" applyBorder="1" applyAlignment="1"/>
    <xf numFmtId="0" fontId="92" fillId="3" borderId="2" xfId="0" applyFont="1" applyFill="1" applyBorder="1"/>
    <xf numFmtId="0" fontId="90" fillId="3" borderId="0" xfId="0" applyFont="1" applyFill="1"/>
    <xf numFmtId="0" fontId="90" fillId="3" borderId="2" xfId="0" applyFont="1" applyFill="1" applyBorder="1" applyAlignment="1">
      <alignment horizontal="center"/>
    </xf>
    <xf numFmtId="2" fontId="28" fillId="3" borderId="2" xfId="0" applyNumberFormat="1" applyFont="1" applyFill="1" applyBorder="1"/>
    <xf numFmtId="0" fontId="90" fillId="3" borderId="2" xfId="0" applyFont="1" applyFill="1" applyBorder="1"/>
    <xf numFmtId="0" fontId="90" fillId="3" borderId="2" xfId="0" applyFont="1" applyFill="1" applyBorder="1" applyAlignment="1">
      <alignment horizontal="right"/>
    </xf>
    <xf numFmtId="0" fontId="92" fillId="2" borderId="2" xfId="0" applyFont="1" applyFill="1" applyBorder="1" applyAlignment="1">
      <alignment horizontal="center"/>
    </xf>
    <xf numFmtId="0" fontId="92" fillId="2" borderId="2" xfId="0" applyFont="1" applyFill="1" applyBorder="1"/>
    <xf numFmtId="0" fontId="90" fillId="2" borderId="0" xfId="0" applyFont="1" applyFill="1"/>
    <xf numFmtId="0" fontId="90" fillId="2" borderId="0" xfId="0" applyFont="1" applyFill="1" applyAlignment="1">
      <alignment horizontal="center"/>
    </xf>
    <xf numFmtId="0" fontId="90" fillId="2" borderId="2" xfId="0" applyFont="1" applyFill="1" applyBorder="1" applyAlignment="1">
      <alignment horizontal="center"/>
    </xf>
    <xf numFmtId="2" fontId="28" fillId="2" borderId="2" xfId="0" applyNumberFormat="1" applyFont="1" applyFill="1" applyBorder="1"/>
    <xf numFmtId="0" fontId="90" fillId="2" borderId="2" xfId="0" applyFont="1" applyFill="1" applyBorder="1"/>
    <xf numFmtId="2" fontId="9" fillId="2" borderId="6" xfId="0" applyNumberFormat="1" applyFont="1" applyFill="1" applyBorder="1" applyAlignment="1">
      <alignment horizontal="right" vertical="top" wrapText="1"/>
    </xf>
    <xf numFmtId="2" fontId="0" fillId="2" borderId="6" xfId="0" applyNumberFormat="1" applyFont="1" applyFill="1" applyBorder="1"/>
    <xf numFmtId="0" fontId="10" fillId="2" borderId="5" xfId="0" applyFont="1" applyFill="1" applyBorder="1" applyAlignment="1">
      <alignment vertical="top"/>
    </xf>
    <xf numFmtId="2" fontId="0" fillId="3" borderId="6" xfId="0" applyNumberFormat="1" applyFont="1" applyFill="1" applyBorder="1"/>
    <xf numFmtId="0" fontId="10" fillId="3" borderId="5" xfId="0" applyFont="1" applyFill="1" applyBorder="1" applyAlignment="1">
      <alignment vertical="top"/>
    </xf>
    <xf numFmtId="1" fontId="63" fillId="2" borderId="2" xfId="0" applyNumberFormat="1" applyFont="1" applyFill="1" applyBorder="1" applyAlignment="1">
      <alignment horizontal="right" vertical="top"/>
    </xf>
    <xf numFmtId="0" fontId="39" fillId="3" borderId="2" xfId="0" applyFont="1" applyFill="1" applyBorder="1" applyAlignment="1">
      <alignment wrapText="1"/>
    </xf>
    <xf numFmtId="166" fontId="63" fillId="0" borderId="2" xfId="0" applyNumberFormat="1" applyFont="1" applyBorder="1" applyAlignment="1">
      <alignment horizontal="right"/>
    </xf>
    <xf numFmtId="49" fontId="9" fillId="0" borderId="0" xfId="0" applyNumberFormat="1" applyFont="1" applyFill="1" applyAlignment="1">
      <alignment horizontal="center" vertical="top" wrapText="1"/>
    </xf>
    <xf numFmtId="49" fontId="8" fillId="0" borderId="0" xfId="0" applyNumberFormat="1" applyFont="1" applyFill="1" applyAlignment="1">
      <alignment horizontal="left" vertical="top" wrapText="1" indent="1"/>
    </xf>
    <xf numFmtId="4" fontId="5" fillId="0" borderId="2" xfId="0" applyNumberFormat="1" applyFont="1" applyFill="1" applyBorder="1" applyAlignment="1">
      <alignment horizontal="right" vertical="top"/>
    </xf>
    <xf numFmtId="0" fontId="0" fillId="0" borderId="0" xfId="0" applyFill="1"/>
    <xf numFmtId="0" fontId="23" fillId="0" borderId="0" xfId="0" applyFont="1" applyFill="1"/>
    <xf numFmtId="4" fontId="5" fillId="0" borderId="0" xfId="0" applyNumberFormat="1" applyFont="1" applyFill="1" applyAlignment="1">
      <alignment horizontal="right" vertical="top"/>
    </xf>
    <xf numFmtId="49" fontId="11" fillId="0" borderId="0" xfId="0" applyNumberFormat="1" applyFont="1" applyFill="1" applyAlignment="1">
      <alignment horizontal="center" vertical="top" wrapText="1"/>
    </xf>
    <xf numFmtId="2" fontId="11" fillId="0" borderId="0" xfId="0" applyNumberFormat="1" applyFont="1" applyFill="1" applyAlignment="1">
      <alignment horizontal="left" vertical="top" wrapText="1" indent="1"/>
    </xf>
    <xf numFmtId="4" fontId="11" fillId="0" borderId="2" xfId="0" applyNumberFormat="1" applyFont="1" applyFill="1" applyBorder="1" applyAlignment="1">
      <alignment horizontal="right" vertical="top"/>
    </xf>
    <xf numFmtId="0" fontId="5" fillId="0" borderId="0" xfId="0" applyFont="1" applyFill="1" applyAlignment="1">
      <alignment vertical="top"/>
    </xf>
    <xf numFmtId="4" fontId="0" fillId="0" borderId="2" xfId="0" applyNumberFormat="1" applyFont="1" applyFill="1" applyBorder="1"/>
    <xf numFmtId="4" fontId="5" fillId="0" borderId="0" xfId="0" applyNumberFormat="1" applyFont="1" applyFill="1" applyBorder="1" applyAlignment="1">
      <alignment horizontal="right" vertical="top"/>
    </xf>
    <xf numFmtId="2" fontId="26" fillId="0" borderId="0" xfId="0" applyNumberFormat="1" applyFont="1" applyAlignment="1">
      <alignment horizontal="left" vertical="top" wrapText="1"/>
    </xf>
    <xf numFmtId="4" fontId="0" fillId="0" borderId="2" xfId="0" applyNumberFormat="1" applyFill="1" applyBorder="1" applyAlignment="1">
      <alignment horizontal="right" vertical="top"/>
    </xf>
    <xf numFmtId="4" fontId="2" fillId="0" borderId="11" xfId="0" applyNumberFormat="1" applyFont="1" applyFill="1" applyBorder="1" applyAlignment="1">
      <alignment horizontal="right" vertical="top"/>
    </xf>
    <xf numFmtId="2" fontId="9" fillId="0" borderId="2" xfId="0" applyNumberFormat="1" applyFont="1" applyBorder="1" applyAlignment="1">
      <alignment horizontal="left" vertical="top" wrapText="1" indent="1"/>
    </xf>
    <xf numFmtId="4" fontId="2" fillId="0" borderId="0" xfId="0" applyNumberFormat="1" applyFont="1" applyAlignment="1">
      <alignment horizontal="center" vertical="top"/>
    </xf>
    <xf numFmtId="2" fontId="3" fillId="0" borderId="2" xfId="0" applyNumberFormat="1" applyFont="1" applyBorder="1" applyAlignment="1">
      <alignment horizontal="left" vertical="top" wrapText="1" indent="1"/>
    </xf>
    <xf numFmtId="2" fontId="10" fillId="0" borderId="2" xfId="0" applyNumberFormat="1" applyFont="1" applyBorder="1" applyAlignment="1">
      <alignment horizontal="left" vertical="top" wrapText="1" indent="1"/>
    </xf>
    <xf numFmtId="2" fontId="0" fillId="0" borderId="2" xfId="0" applyNumberFormat="1" applyFont="1" applyBorder="1" applyAlignment="1">
      <alignment horizontal="left" vertical="top" wrapText="1" indent="1"/>
    </xf>
    <xf numFmtId="4" fontId="9" fillId="0" borderId="2" xfId="0" applyNumberFormat="1" applyFont="1" applyBorder="1" applyAlignment="1">
      <alignment horizontal="center" vertical="top"/>
    </xf>
    <xf numFmtId="4" fontId="9" fillId="0" borderId="6" xfId="0" applyNumberFormat="1" applyFont="1" applyBorder="1" applyAlignment="1">
      <alignment horizontal="center" vertical="top"/>
    </xf>
    <xf numFmtId="2" fontId="11" fillId="0" borderId="0" xfId="0" applyNumberFormat="1" applyFont="1" applyAlignment="1">
      <alignment horizontal="left" vertical="top" wrapText="1" indent="1"/>
    </xf>
    <xf numFmtId="10" fontId="5" fillId="4" borderId="2" xfId="0" applyNumberFormat="1" applyFont="1" applyFill="1" applyBorder="1" applyAlignment="1" applyProtection="1">
      <alignment horizontal="right" vertical="top"/>
      <protection locked="0"/>
    </xf>
    <xf numFmtId="4" fontId="0" fillId="4" borderId="2" xfId="0" applyNumberFormat="1" applyFill="1" applyBorder="1" applyAlignment="1" applyProtection="1">
      <alignment horizontal="right" vertical="top"/>
      <protection locked="0"/>
    </xf>
    <xf numFmtId="4" fontId="2" fillId="0" borderId="2" xfId="0" applyNumberFormat="1" applyFont="1" applyBorder="1" applyAlignment="1" applyProtection="1">
      <alignment horizontal="right" vertical="top"/>
      <protection locked="0"/>
    </xf>
    <xf numFmtId="4" fontId="0" fillId="0" borderId="2" xfId="0" applyNumberFormat="1" applyBorder="1" applyAlignment="1" applyProtection="1">
      <alignment horizontal="right" vertical="top"/>
      <protection locked="0"/>
    </xf>
    <xf numFmtId="4" fontId="22" fillId="0" borderId="2" xfId="0" applyNumberFormat="1" applyFont="1" applyBorder="1" applyAlignment="1" applyProtection="1">
      <alignment horizontal="right" vertical="top"/>
      <protection locked="0"/>
    </xf>
    <xf numFmtId="4" fontId="12" fillId="0" borderId="2" xfId="0" applyNumberFormat="1" applyFont="1" applyBorder="1" applyAlignment="1" applyProtection="1">
      <alignment horizontal="right" vertical="top"/>
      <protection locked="0"/>
    </xf>
    <xf numFmtId="4" fontId="2" fillId="0" borderId="6" xfId="0" applyNumberFormat="1" applyFont="1" applyBorder="1" applyAlignment="1" applyProtection="1">
      <alignment horizontal="right" vertical="top"/>
      <protection locked="0"/>
    </xf>
    <xf numFmtId="4" fontId="2" fillId="4" borderId="2" xfId="0" applyNumberFormat="1" applyFont="1" applyFill="1" applyBorder="1" applyAlignment="1" applyProtection="1">
      <alignment horizontal="right" vertical="top"/>
      <protection locked="0"/>
    </xf>
    <xf numFmtId="4" fontId="9" fillId="0" borderId="2" xfId="0" applyNumberFormat="1" applyFont="1" applyBorder="1" applyAlignment="1" applyProtection="1">
      <alignment horizontal="right" vertical="top"/>
      <protection locked="0"/>
    </xf>
    <xf numFmtId="4" fontId="2" fillId="0" borderId="10" xfId="0" applyNumberFormat="1" applyFont="1" applyBorder="1" applyAlignment="1" applyProtection="1">
      <alignment horizontal="right" vertical="top"/>
      <protection locked="0"/>
    </xf>
    <xf numFmtId="4" fontId="2" fillId="4" borderId="10" xfId="0" applyNumberFormat="1" applyFont="1" applyFill="1" applyBorder="1" applyAlignment="1" applyProtection="1">
      <alignment horizontal="right" vertical="top"/>
      <protection locked="0"/>
    </xf>
    <xf numFmtId="4" fontId="10" fillId="0" borderId="2" xfId="0" applyNumberFormat="1" applyFont="1" applyBorder="1" applyAlignment="1" applyProtection="1">
      <alignment horizontal="right" vertical="top"/>
      <protection locked="0"/>
    </xf>
    <xf numFmtId="4" fontId="2" fillId="0" borderId="0" xfId="0" applyNumberFormat="1" applyFont="1" applyAlignment="1" applyProtection="1">
      <alignment horizontal="right" vertical="top"/>
      <protection locked="0"/>
    </xf>
    <xf numFmtId="4" fontId="2" fillId="0" borderId="9" xfId="0" applyNumberFormat="1" applyFont="1" applyBorder="1" applyAlignment="1" applyProtection="1">
      <alignment horizontal="right" vertical="top"/>
      <protection locked="0"/>
    </xf>
    <xf numFmtId="4" fontId="0" fillId="4" borderId="2" xfId="0" applyNumberFormat="1" applyFont="1" applyFill="1" applyBorder="1" applyAlignment="1" applyProtection="1">
      <alignment horizontal="right" vertical="top"/>
      <protection locked="0"/>
    </xf>
    <xf numFmtId="2" fontId="3" fillId="0" borderId="2" xfId="0" applyNumberFormat="1" applyFont="1" applyBorder="1" applyAlignment="1" applyProtection="1">
      <alignment horizontal="left" vertical="top" wrapText="1" indent="1"/>
      <protection locked="0"/>
    </xf>
    <xf numFmtId="4" fontId="6" fillId="0" borderId="2" xfId="0" applyNumberFormat="1" applyFont="1" applyBorder="1" applyAlignment="1" applyProtection="1">
      <alignment horizontal="right" vertical="top"/>
      <protection locked="0"/>
    </xf>
    <xf numFmtId="4" fontId="0" fillId="0" borderId="2" xfId="0" applyNumberFormat="1" applyBorder="1" applyAlignment="1" applyProtection="1">
      <alignment vertical="top"/>
      <protection locked="0"/>
    </xf>
    <xf numFmtId="4" fontId="15" fillId="0" borderId="2" xfId="0" applyNumberFormat="1" applyFont="1" applyBorder="1" applyAlignment="1" applyProtection="1">
      <alignment horizontal="right" vertical="top"/>
      <protection locked="0"/>
    </xf>
    <xf numFmtId="4" fontId="15" fillId="0" borderId="0" xfId="0" applyNumberFormat="1" applyFont="1" applyBorder="1" applyAlignment="1" applyProtection="1">
      <alignment horizontal="center" vertical="top"/>
      <protection locked="0"/>
    </xf>
    <xf numFmtId="2" fontId="26" fillId="0" borderId="0" xfId="0" applyNumberFormat="1" applyFont="1" applyAlignment="1" applyProtection="1">
      <alignment horizontal="left" vertical="top" wrapText="1" indent="1"/>
      <protection locked="0"/>
    </xf>
    <xf numFmtId="4" fontId="26" fillId="0" borderId="0" xfId="0" applyNumberFormat="1" applyFont="1" applyAlignment="1" applyProtection="1">
      <alignment horizontal="right" vertical="top"/>
      <protection locked="0"/>
    </xf>
    <xf numFmtId="4" fontId="9" fillId="0" borderId="0" xfId="0" applyNumberFormat="1" applyFont="1" applyAlignment="1" applyProtection="1">
      <alignment horizontal="right" vertical="top"/>
      <protection locked="0"/>
    </xf>
    <xf numFmtId="165" fontId="0" fillId="0" borderId="0" xfId="10" applyFont="1" applyProtection="1">
      <protection locked="0"/>
    </xf>
    <xf numFmtId="165" fontId="58" fillId="0" borderId="0" xfId="10" applyFont="1" applyProtection="1">
      <protection locked="0"/>
    </xf>
    <xf numFmtId="165" fontId="28" fillId="5" borderId="0" xfId="10" applyFont="1" applyFill="1" applyAlignment="1" applyProtection="1">
      <alignment horizontal="right"/>
      <protection locked="0"/>
    </xf>
    <xf numFmtId="165" fontId="28" fillId="5" borderId="0" xfId="10" applyFont="1" applyFill="1" applyAlignment="1" applyProtection="1">
      <protection locked="0"/>
    </xf>
    <xf numFmtId="4" fontId="28" fillId="5" borderId="0" xfId="0" applyNumberFormat="1" applyFont="1" applyFill="1" applyProtection="1">
      <protection locked="0"/>
    </xf>
    <xf numFmtId="0" fontId="0" fillId="0" borderId="0" xfId="0" applyAlignment="1" applyProtection="1">
      <alignment vertical="top"/>
      <protection locked="0"/>
    </xf>
    <xf numFmtId="4" fontId="14" fillId="0" borderId="0" xfId="0" applyNumberFormat="1" applyFont="1" applyBorder="1" applyAlignment="1" applyProtection="1">
      <alignment horizontal="left" vertical="top"/>
      <protection locked="0"/>
    </xf>
    <xf numFmtId="4" fontId="3" fillId="0" borderId="0" xfId="0" applyNumberFormat="1" applyFont="1" applyAlignment="1" applyProtection="1">
      <alignment horizontal="right" vertical="top"/>
      <protection locked="0"/>
    </xf>
    <xf numFmtId="4" fontId="23" fillId="0" borderId="0" xfId="0" applyNumberFormat="1" applyFont="1" applyAlignment="1" applyProtection="1">
      <alignment horizontal="right" vertical="top"/>
      <protection locked="0"/>
    </xf>
    <xf numFmtId="4" fontId="10" fillId="0" borderId="0" xfId="0" applyNumberFormat="1" applyFont="1" applyAlignment="1" applyProtection="1">
      <alignment horizontal="right" vertical="top"/>
      <protection locked="0"/>
    </xf>
    <xf numFmtId="4" fontId="0" fillId="0" borderId="0" xfId="0" applyNumberFormat="1" applyAlignment="1" applyProtection="1">
      <alignment horizontal="right" vertical="top"/>
      <protection locked="0"/>
    </xf>
    <xf numFmtId="4" fontId="39" fillId="0" borderId="0" xfId="0" applyNumberFormat="1" applyFont="1" applyAlignment="1" applyProtection="1">
      <alignment horizontal="right" vertical="top" wrapText="1"/>
      <protection locked="0"/>
    </xf>
    <xf numFmtId="4" fontId="38" fillId="0" borderId="5" xfId="0" applyNumberFormat="1" applyFont="1" applyBorder="1" applyAlignment="1" applyProtection="1">
      <alignment horizontal="right" vertical="top"/>
      <protection locked="0"/>
    </xf>
    <xf numFmtId="4" fontId="38" fillId="0" borderId="0" xfId="0" applyNumberFormat="1" applyFont="1" applyAlignment="1" applyProtection="1">
      <alignment horizontal="right" vertical="top"/>
      <protection locked="0"/>
    </xf>
    <xf numFmtId="4" fontId="39" fillId="0" borderId="0" xfId="0" applyNumberFormat="1" applyFont="1" applyAlignment="1" applyProtection="1">
      <alignment horizontal="right" vertical="top"/>
      <protection locked="0"/>
    </xf>
    <xf numFmtId="4" fontId="39" fillId="4" borderId="0" xfId="0" applyNumberFormat="1" applyFont="1" applyFill="1" applyAlignment="1" applyProtection="1">
      <alignment horizontal="right" vertical="top"/>
      <protection locked="0"/>
    </xf>
    <xf numFmtId="4" fontId="28" fillId="4" borderId="0" xfId="0" applyNumberFormat="1" applyFont="1" applyFill="1" applyAlignment="1" applyProtection="1">
      <alignment horizontal="right" vertical="top"/>
      <protection locked="0"/>
    </xf>
    <xf numFmtId="4" fontId="39" fillId="4" borderId="0" xfId="0" applyNumberFormat="1" applyFont="1" applyFill="1" applyBorder="1" applyAlignment="1" applyProtection="1">
      <alignment horizontal="right" vertical="top"/>
      <protection locked="0"/>
    </xf>
    <xf numFmtId="4" fontId="1" fillId="0" borderId="0" xfId="0" applyNumberFormat="1" applyFont="1" applyAlignment="1" applyProtection="1">
      <alignment horizontal="right" vertical="top"/>
      <protection locked="0"/>
    </xf>
    <xf numFmtId="0" fontId="83" fillId="0" borderId="0" xfId="0" applyFont="1" applyBorder="1" applyAlignment="1" applyProtection="1">
      <alignment horizontal="center"/>
      <protection locked="0"/>
    </xf>
    <xf numFmtId="0" fontId="88" fillId="0" borderId="0" xfId="0" applyFont="1" applyBorder="1" applyAlignment="1" applyProtection="1">
      <alignment horizontal="center"/>
      <protection locked="0"/>
    </xf>
    <xf numFmtId="0" fontId="83" fillId="0" borderId="2" xfId="0" applyFont="1" applyBorder="1" applyAlignment="1" applyProtection="1">
      <alignment horizontal="center"/>
      <protection locked="0"/>
    </xf>
    <xf numFmtId="0" fontId="83" fillId="0" borderId="9" xfId="0" applyFont="1" applyBorder="1" applyAlignment="1" applyProtection="1">
      <alignment horizontal="center"/>
      <protection locked="0"/>
    </xf>
    <xf numFmtId="0" fontId="88" fillId="0" borderId="2" xfId="0" applyFont="1" applyBorder="1" applyAlignment="1" applyProtection="1">
      <alignment horizontal="center"/>
      <protection locked="0"/>
    </xf>
    <xf numFmtId="0" fontId="92" fillId="0" borderId="0" xfId="0" applyFont="1" applyBorder="1" applyAlignment="1" applyProtection="1">
      <alignment horizontal="center"/>
      <protection locked="0"/>
    </xf>
    <xf numFmtId="0" fontId="38" fillId="0" borderId="0" xfId="0" applyFont="1" applyAlignment="1" applyProtection="1">
      <alignment horizontal="justify" vertical="top" wrapText="1"/>
      <protection locked="0"/>
    </xf>
    <xf numFmtId="0" fontId="81" fillId="0" borderId="0" xfId="0" applyFont="1" applyProtection="1">
      <protection locked="0"/>
    </xf>
    <xf numFmtId="0" fontId="83" fillId="4" borderId="2" xfId="0" applyFont="1" applyFill="1" applyBorder="1" applyAlignment="1" applyProtection="1">
      <alignment horizontal="center"/>
      <protection locked="0"/>
    </xf>
    <xf numFmtId="44" fontId="83" fillId="0" borderId="2" xfId="0" applyNumberFormat="1" applyFont="1" applyBorder="1" applyAlignment="1" applyProtection="1">
      <alignment horizontal="center"/>
      <protection locked="0"/>
    </xf>
    <xf numFmtId="0" fontId="83" fillId="0" borderId="8" xfId="0" applyFont="1" applyBorder="1" applyAlignment="1" applyProtection="1">
      <alignment horizontal="center"/>
      <protection locked="0"/>
    </xf>
    <xf numFmtId="0" fontId="83" fillId="4" borderId="2" xfId="0" applyFont="1" applyFill="1" applyBorder="1" applyProtection="1">
      <protection locked="0"/>
    </xf>
    <xf numFmtId="0" fontId="83" fillId="0" borderId="2" xfId="0" applyFont="1" applyBorder="1" applyProtection="1">
      <protection locked="0"/>
    </xf>
    <xf numFmtId="0" fontId="83" fillId="0" borderId="0" xfId="0" applyFont="1" applyProtection="1">
      <protection locked="0"/>
    </xf>
    <xf numFmtId="44" fontId="83" fillId="0" borderId="2" xfId="0" applyNumberFormat="1" applyFont="1" applyBorder="1" applyProtection="1">
      <protection locked="0"/>
    </xf>
    <xf numFmtId="44" fontId="28" fillId="0" borderId="0" xfId="0" applyNumberFormat="1" applyFont="1" applyAlignment="1" applyProtection="1">
      <protection locked="0"/>
    </xf>
    <xf numFmtId="4" fontId="0" fillId="0" borderId="9" xfId="0" applyNumberFormat="1" applyBorder="1" applyAlignment="1" applyProtection="1">
      <alignment horizontal="right" vertical="top"/>
      <protection locked="0"/>
    </xf>
    <xf numFmtId="4" fontId="0" fillId="0" borderId="0" xfId="0" applyNumberFormat="1" applyBorder="1" applyAlignment="1" applyProtection="1">
      <alignment horizontal="right" vertical="top"/>
      <protection locked="0"/>
    </xf>
    <xf numFmtId="0" fontId="79" fillId="0" borderId="0" xfId="1" applyProtection="1">
      <protection locked="0"/>
    </xf>
    <xf numFmtId="0" fontId="0" fillId="4" borderId="2" xfId="0" applyFill="1" applyBorder="1" applyAlignment="1" applyProtection="1">
      <alignment horizontal="center"/>
      <protection locked="0"/>
    </xf>
    <xf numFmtId="0" fontId="0" fillId="0" borderId="2" xfId="0" applyBorder="1" applyAlignment="1" applyProtection="1">
      <alignment vertical="top"/>
      <protection locked="0"/>
    </xf>
    <xf numFmtId="0" fontId="0" fillId="0" borderId="2" xfId="0" applyBorder="1" applyAlignment="1" applyProtection="1">
      <alignment horizontal="center"/>
      <protection locked="0"/>
    </xf>
    <xf numFmtId="44" fontId="0" fillId="0" borderId="2" xfId="0" applyNumberFormat="1" applyBorder="1" applyAlignment="1" applyProtection="1">
      <alignment horizontal="center"/>
      <protection locked="0"/>
    </xf>
    <xf numFmtId="0" fontId="83" fillId="0" borderId="0" xfId="1" applyFont="1" applyBorder="1" applyAlignment="1" applyProtection="1">
      <alignment horizontal="center"/>
      <protection locked="0"/>
    </xf>
    <xf numFmtId="0" fontId="0" fillId="0" borderId="9" xfId="0" applyBorder="1" applyAlignment="1" applyProtection="1">
      <alignment vertical="top"/>
      <protection locked="0"/>
    </xf>
    <xf numFmtId="0" fontId="0" fillId="0" borderId="0" xfId="0" applyBorder="1" applyAlignment="1" applyProtection="1">
      <alignment vertical="top"/>
      <protection locked="0"/>
    </xf>
    <xf numFmtId="4" fontId="2" fillId="0" borderId="8" xfId="0" applyNumberFormat="1" applyFont="1" applyBorder="1" applyAlignment="1" applyProtection="1">
      <alignment horizontal="right" vertical="top"/>
      <protection locked="0"/>
    </xf>
    <xf numFmtId="4" fontId="2" fillId="0" borderId="0" xfId="0" applyNumberFormat="1" applyFont="1" applyBorder="1" applyAlignment="1" applyProtection="1">
      <alignment horizontal="right" vertical="top"/>
      <protection locked="0"/>
    </xf>
    <xf numFmtId="4" fontId="0" fillId="0" borderId="10" xfId="0" applyNumberFormat="1" applyBorder="1" applyAlignment="1" applyProtection="1">
      <alignment horizontal="right" vertical="top"/>
      <protection locked="0"/>
    </xf>
    <xf numFmtId="4" fontId="11" fillId="0" borderId="2" xfId="0" applyNumberFormat="1" applyFont="1" applyBorder="1" applyAlignment="1" applyProtection="1">
      <alignment horizontal="left" vertical="top" indent="1"/>
      <protection locked="0"/>
    </xf>
    <xf numFmtId="4" fontId="11" fillId="0" borderId="0" xfId="0" applyNumberFormat="1" applyFont="1" applyBorder="1" applyAlignment="1" applyProtection="1">
      <alignment horizontal="left" vertical="top" indent="1"/>
      <protection locked="0"/>
    </xf>
    <xf numFmtId="4" fontId="9" fillId="0" borderId="2" xfId="0" applyNumberFormat="1" applyFont="1" applyBorder="1" applyAlignment="1">
      <alignment vertical="top"/>
    </xf>
    <xf numFmtId="4" fontId="11" fillId="0" borderId="0" xfId="0" applyNumberFormat="1" applyFont="1" applyAlignment="1" applyProtection="1">
      <alignment horizontal="right" vertical="top"/>
      <protection locked="0"/>
    </xf>
    <xf numFmtId="4" fontId="8" fillId="0" borderId="0" xfId="0" applyNumberFormat="1" applyFont="1" applyAlignment="1" applyProtection="1">
      <alignment horizontal="right" vertical="top"/>
      <protection locked="0"/>
    </xf>
    <xf numFmtId="4" fontId="9" fillId="0" borderId="2" xfId="0" applyNumberFormat="1" applyFont="1" applyBorder="1" applyAlignment="1" applyProtection="1">
      <alignment vertical="top"/>
      <protection locked="0"/>
    </xf>
    <xf numFmtId="4" fontId="9" fillId="0" borderId="6" xfId="0" applyNumberFormat="1" applyFont="1" applyBorder="1" applyAlignment="1" applyProtection="1">
      <alignment horizontal="right" vertical="top"/>
      <protection locked="0"/>
    </xf>
    <xf numFmtId="4" fontId="2" fillId="0" borderId="2" xfId="0" applyNumberFormat="1" applyFont="1" applyFill="1" applyBorder="1" applyAlignment="1" applyProtection="1">
      <alignment horizontal="right" vertical="top"/>
      <protection locked="0"/>
    </xf>
    <xf numFmtId="4" fontId="2" fillId="0" borderId="10" xfId="0" applyNumberFormat="1" applyFont="1" applyFill="1" applyBorder="1" applyAlignment="1" applyProtection="1">
      <alignment horizontal="right" vertical="top"/>
      <protection locked="0"/>
    </xf>
    <xf numFmtId="0" fontId="4" fillId="0" borderId="0" xfId="0" applyFont="1" applyAlignment="1" applyProtection="1">
      <alignment horizontal="left" vertical="top" indent="1"/>
      <protection locked="0"/>
    </xf>
    <xf numFmtId="4" fontId="2" fillId="0" borderId="1" xfId="0" applyNumberFormat="1" applyFont="1" applyBorder="1" applyAlignment="1" applyProtection="1">
      <alignment horizontal="right" vertical="top"/>
      <protection locked="0"/>
    </xf>
    <xf numFmtId="0" fontId="39" fillId="0" borderId="2" xfId="0" applyFont="1" applyBorder="1" applyAlignment="1" applyProtection="1">
      <alignment horizontal="justify" vertical="top" wrapText="1"/>
      <protection locked="0"/>
    </xf>
    <xf numFmtId="0" fontId="39" fillId="4" borderId="2" xfId="0" applyFont="1" applyFill="1" applyBorder="1" applyAlignment="1" applyProtection="1">
      <alignment horizontal="justify" vertical="top" wrapText="1"/>
      <protection locked="0"/>
    </xf>
    <xf numFmtId="0" fontId="39" fillId="0" borderId="9" xfId="0" applyFont="1" applyBorder="1" applyAlignment="1" applyProtection="1">
      <alignment horizontal="justify" vertical="top" wrapText="1"/>
      <protection locked="0"/>
    </xf>
    <xf numFmtId="0" fontId="39" fillId="0" borderId="0" xfId="0" applyFont="1" applyBorder="1" applyAlignment="1" applyProtection="1">
      <alignment horizontal="justify" vertical="top" wrapText="1"/>
      <protection locked="0"/>
    </xf>
    <xf numFmtId="4" fontId="10" fillId="0" borderId="3" xfId="0" applyNumberFormat="1" applyFont="1" applyBorder="1" applyAlignment="1" applyProtection="1">
      <alignment horizontal="right" vertical="top"/>
      <protection locked="0"/>
    </xf>
    <xf numFmtId="0" fontId="62" fillId="0" borderId="2" xfId="0" applyFont="1" applyBorder="1" applyAlignment="1" applyProtection="1">
      <alignment horizontal="justify" vertical="top" wrapText="1"/>
      <protection locked="0"/>
    </xf>
    <xf numFmtId="0" fontId="39" fillId="0" borderId="8" xfId="0" applyFont="1" applyBorder="1" applyAlignment="1" applyProtection="1">
      <alignment horizontal="justify" vertical="top" wrapText="1"/>
      <protection locked="0"/>
    </xf>
    <xf numFmtId="0" fontId="28" fillId="0" borderId="2" xfId="0" applyFont="1" applyBorder="1" applyAlignment="1" applyProtection="1">
      <alignment horizontal="justify" vertical="top" wrapText="1"/>
      <protection locked="0"/>
    </xf>
    <xf numFmtId="44" fontId="28" fillId="4" borderId="2" xfId="0" applyNumberFormat="1" applyFont="1" applyFill="1" applyBorder="1" applyAlignment="1" applyProtection="1">
      <protection locked="0"/>
    </xf>
    <xf numFmtId="44" fontId="28" fillId="0" borderId="2" xfId="0" applyNumberFormat="1" applyFont="1" applyBorder="1" applyAlignment="1" applyProtection="1">
      <protection locked="0"/>
    </xf>
    <xf numFmtId="44" fontId="28" fillId="0" borderId="2" xfId="0" applyNumberFormat="1" applyFont="1" applyFill="1" applyBorder="1" applyAlignment="1" applyProtection="1">
      <protection locked="0"/>
    </xf>
    <xf numFmtId="0" fontId="0" fillId="0" borderId="9" xfId="0" applyBorder="1" applyAlignment="1" applyProtection="1">
      <alignment horizontal="left"/>
      <protection locked="0"/>
    </xf>
    <xf numFmtId="0" fontId="0" fillId="0" borderId="0" xfId="0" applyBorder="1" applyAlignment="1" applyProtection="1">
      <alignment horizontal="left"/>
      <protection locked="0"/>
    </xf>
    <xf numFmtId="44" fontId="57" fillId="0" borderId="2" xfId="0" applyNumberFormat="1" applyFont="1" applyBorder="1" applyAlignment="1" applyProtection="1">
      <protection locked="0"/>
    </xf>
    <xf numFmtId="0" fontId="92" fillId="4" borderId="2" xfId="0" applyFont="1" applyFill="1" applyBorder="1" applyAlignment="1" applyProtection="1">
      <alignment horizontal="center"/>
      <protection locked="0"/>
    </xf>
    <xf numFmtId="0" fontId="92" fillId="0" borderId="2" xfId="0" applyFont="1" applyBorder="1" applyAlignment="1" applyProtection="1">
      <alignment horizontal="center"/>
      <protection locked="0"/>
    </xf>
    <xf numFmtId="44" fontId="92" fillId="0" borderId="2" xfId="0" applyNumberFormat="1" applyFont="1" applyBorder="1" applyAlignment="1" applyProtection="1">
      <alignment horizontal="center"/>
      <protection locked="0"/>
    </xf>
    <xf numFmtId="0" fontId="90" fillId="0" borderId="0" xfId="0" applyFont="1" applyBorder="1" applyAlignment="1" applyProtection="1">
      <alignment horizontal="center"/>
      <protection locked="0"/>
    </xf>
    <xf numFmtId="0" fontId="90" fillId="4" borderId="2" xfId="0" applyFont="1" applyFill="1" applyBorder="1" applyProtection="1">
      <protection locked="0"/>
    </xf>
    <xf numFmtId="0" fontId="90" fillId="0" borderId="2" xfId="0" applyFont="1" applyBorder="1" applyProtection="1">
      <protection locked="0"/>
    </xf>
    <xf numFmtId="0" fontId="90" fillId="0" borderId="2" xfId="0" applyFont="1" applyBorder="1" applyAlignment="1" applyProtection="1">
      <alignment horizontal="center"/>
      <protection locked="0"/>
    </xf>
    <xf numFmtId="44" fontId="90" fillId="0" borderId="2" xfId="0" applyNumberFormat="1" applyFont="1" applyFill="1" applyBorder="1" applyAlignment="1" applyProtection="1">
      <alignment horizontal="center"/>
      <protection locked="0"/>
    </xf>
    <xf numFmtId="44" fontId="90" fillId="0" borderId="2" xfId="0" applyNumberFormat="1" applyFont="1" applyBorder="1" applyAlignment="1" applyProtection="1">
      <alignment horizontal="center"/>
      <protection locked="0"/>
    </xf>
    <xf numFmtId="0" fontId="90" fillId="4" borderId="2" xfId="0" applyFont="1" applyFill="1" applyBorder="1" applyAlignment="1" applyProtection="1">
      <alignment horizontal="center"/>
      <protection locked="0"/>
    </xf>
    <xf numFmtId="44" fontId="90" fillId="0" borderId="2" xfId="0" applyNumberFormat="1" applyFont="1" applyBorder="1" applyProtection="1">
      <protection locked="0"/>
    </xf>
    <xf numFmtId="4" fontId="63" fillId="0" borderId="2" xfId="0" applyNumberFormat="1" applyFont="1" applyBorder="1" applyAlignment="1" applyProtection="1">
      <alignment horizontal="right" vertical="top"/>
      <protection locked="0"/>
    </xf>
    <xf numFmtId="4" fontId="28" fillId="4" borderId="2" xfId="0" applyNumberFormat="1" applyFont="1" applyFill="1" applyBorder="1" applyAlignment="1" applyProtection="1">
      <alignment horizontal="right" vertical="top"/>
      <protection locked="0"/>
    </xf>
    <xf numFmtId="4" fontId="63" fillId="0" borderId="10" xfId="0" applyNumberFormat="1" applyFont="1" applyBorder="1" applyAlignment="1" applyProtection="1">
      <alignment horizontal="right" vertical="top"/>
      <protection locked="0"/>
    </xf>
    <xf numFmtId="4" fontId="28" fillId="0" borderId="10" xfId="0" applyNumberFormat="1" applyFont="1" applyBorder="1" applyAlignment="1" applyProtection="1">
      <alignment horizontal="right" vertical="top"/>
      <protection locked="0"/>
    </xf>
    <xf numFmtId="4" fontId="28" fillId="4" borderId="6" xfId="0" applyNumberFormat="1" applyFont="1" applyFill="1" applyBorder="1" applyAlignment="1" applyProtection="1">
      <alignment horizontal="right" vertical="top"/>
      <protection locked="0"/>
    </xf>
    <xf numFmtId="4" fontId="28" fillId="0" borderId="2" xfId="0" applyNumberFormat="1" applyFont="1" applyBorder="1" applyAlignment="1" applyProtection="1">
      <alignment horizontal="right" vertical="top"/>
      <protection locked="0"/>
    </xf>
    <xf numFmtId="4" fontId="2" fillId="0" borderId="5" xfId="0" applyNumberFormat="1" applyFont="1" applyBorder="1" applyAlignment="1" applyProtection="1">
      <alignment horizontal="right" vertical="top"/>
      <protection locked="0"/>
    </xf>
    <xf numFmtId="4" fontId="56" fillId="0" borderId="2" xfId="0" applyNumberFormat="1" applyFont="1" applyBorder="1" applyAlignment="1" applyProtection="1">
      <alignment horizontal="left" vertical="top"/>
      <protection locked="0"/>
    </xf>
    <xf numFmtId="0" fontId="39" fillId="0" borderId="0" xfId="0" applyFont="1" applyBorder="1" applyProtection="1">
      <protection locked="0"/>
    </xf>
    <xf numFmtId="4" fontId="39" fillId="0" borderId="2" xfId="0" applyNumberFormat="1" applyFont="1" applyBorder="1" applyAlignment="1" applyProtection="1">
      <alignment horizontal="right" vertical="top"/>
      <protection locked="0"/>
    </xf>
    <xf numFmtId="4" fontId="39" fillId="0" borderId="9" xfId="0" applyNumberFormat="1" applyFont="1" applyBorder="1" applyAlignment="1" applyProtection="1">
      <alignment horizontal="right" vertical="top"/>
      <protection locked="0"/>
    </xf>
    <xf numFmtId="4" fontId="39" fillId="0" borderId="0" xfId="0" applyNumberFormat="1" applyFont="1" applyBorder="1" applyAlignment="1" applyProtection="1">
      <alignment horizontal="right" vertical="top"/>
      <protection locked="0"/>
    </xf>
    <xf numFmtId="4" fontId="58" fillId="0" borderId="2" xfId="0" applyNumberFormat="1" applyFont="1" applyBorder="1" applyAlignment="1" applyProtection="1">
      <alignment horizontal="right" vertical="top"/>
      <protection locked="0"/>
    </xf>
    <xf numFmtId="44" fontId="37" fillId="0" borderId="2" xfId="0" applyNumberFormat="1" applyFont="1" applyBorder="1" applyAlignment="1" applyProtection="1">
      <protection locked="0"/>
    </xf>
    <xf numFmtId="4" fontId="0" fillId="4" borderId="2" xfId="0" applyNumberFormat="1" applyFill="1" applyBorder="1" applyAlignment="1" applyProtection="1">
      <alignment horizontal="right"/>
      <protection locked="0"/>
    </xf>
    <xf numFmtId="0" fontId="39" fillId="0" borderId="13" xfId="0" applyFont="1" applyBorder="1" applyAlignment="1" applyProtection="1">
      <alignment horizontal="justify" vertical="top" wrapText="1"/>
      <protection locked="0"/>
    </xf>
    <xf numFmtId="0" fontId="38" fillId="0" borderId="2" xfId="0" applyFont="1" applyBorder="1" applyAlignment="1" applyProtection="1">
      <alignment horizontal="justify" vertical="top" wrapText="1"/>
      <protection locked="0"/>
    </xf>
    <xf numFmtId="0" fontId="39" fillId="4" borderId="13" xfId="0" applyFont="1" applyFill="1" applyBorder="1" applyAlignment="1" applyProtection="1">
      <alignment horizontal="justify" vertical="top" wrapText="1"/>
      <protection locked="0"/>
    </xf>
    <xf numFmtId="0" fontId="39" fillId="4" borderId="13" xfId="0" applyFont="1" applyFill="1" applyBorder="1" applyAlignment="1" applyProtection="1">
      <alignment horizontal="right" wrapText="1"/>
      <protection locked="0"/>
    </xf>
    <xf numFmtId="4" fontId="39" fillId="0" borderId="13" xfId="0" applyNumberFormat="1" applyFont="1" applyFill="1" applyBorder="1" applyAlignment="1" applyProtection="1">
      <alignment horizontal="right" wrapText="1"/>
      <protection locked="0"/>
    </xf>
    <xf numFmtId="44" fontId="90" fillId="0" borderId="2" xfId="0" applyNumberFormat="1" applyFont="1" applyFill="1" applyBorder="1" applyAlignment="1" applyProtection="1">
      <alignment horizontal="center"/>
    </xf>
    <xf numFmtId="0" fontId="90" fillId="0" borderId="2" xfId="0" applyFont="1" applyBorder="1" applyAlignment="1" applyProtection="1">
      <alignment horizontal="center"/>
    </xf>
    <xf numFmtId="44" fontId="90" fillId="0" borderId="2" xfId="0" applyNumberFormat="1" applyFont="1" applyBorder="1" applyAlignment="1" applyProtection="1">
      <alignment horizontal="center"/>
    </xf>
    <xf numFmtId="4" fontId="60" fillId="0" borderId="13" xfId="0" applyNumberFormat="1" applyFont="1" applyBorder="1" applyAlignment="1">
      <alignment horizontal="center" vertical="top"/>
    </xf>
    <xf numFmtId="49" fontId="10" fillId="0" borderId="23" xfId="0" applyNumberFormat="1" applyFont="1" applyBorder="1" applyAlignment="1">
      <alignment horizontal="center" vertical="top" wrapText="1"/>
    </xf>
    <xf numFmtId="49" fontId="2" fillId="0" borderId="23" xfId="0" applyNumberFormat="1" applyFont="1" applyBorder="1" applyAlignment="1">
      <alignment vertical="top" wrapText="1"/>
    </xf>
    <xf numFmtId="2" fontId="26" fillId="0" borderId="0" xfId="0" applyNumberFormat="1" applyFont="1" applyBorder="1" applyAlignment="1">
      <alignment horizontal="left" vertical="top" wrapText="1" indent="1"/>
    </xf>
    <xf numFmtId="4" fontId="3" fillId="0" borderId="0" xfId="0" applyNumberFormat="1" applyFont="1" applyBorder="1" applyAlignment="1">
      <alignment horizontal="right" vertical="top"/>
    </xf>
    <xf numFmtId="4" fontId="3" fillId="0" borderId="0" xfId="0" applyNumberFormat="1" applyFont="1" applyBorder="1" applyAlignment="1">
      <alignment vertical="top"/>
    </xf>
    <xf numFmtId="4" fontId="3" fillId="0" borderId="22" xfId="0" applyNumberFormat="1" applyFont="1" applyBorder="1" applyAlignment="1">
      <alignment vertical="top"/>
    </xf>
    <xf numFmtId="49" fontId="2" fillId="0" borderId="0" xfId="0" applyNumberFormat="1" applyFont="1" applyBorder="1" applyAlignment="1">
      <alignment horizontal="left" vertical="top" wrapText="1" indent="1"/>
    </xf>
    <xf numFmtId="0" fontId="23" fillId="0" borderId="0" xfId="0" applyFont="1" applyBorder="1" applyAlignment="1">
      <alignment horizontal="left" indent="1"/>
    </xf>
    <xf numFmtId="2" fontId="2" fillId="0" borderId="0" xfId="0" applyNumberFormat="1" applyFont="1" applyBorder="1" applyAlignment="1">
      <alignment horizontal="left" vertical="top" wrapText="1" indent="1"/>
    </xf>
    <xf numFmtId="4" fontId="26" fillId="0" borderId="0" xfId="0" applyNumberFormat="1" applyFont="1" applyBorder="1" applyAlignment="1">
      <alignment horizontal="right" vertical="top"/>
    </xf>
    <xf numFmtId="0" fontId="23" fillId="0" borderId="0" xfId="0" applyFont="1" applyBorder="1" applyAlignment="1">
      <alignment vertical="top"/>
    </xf>
    <xf numFmtId="4" fontId="23" fillId="0" borderId="0" xfId="0" applyNumberFormat="1" applyFont="1" applyBorder="1" applyAlignment="1">
      <alignment vertical="top"/>
    </xf>
    <xf numFmtId="4" fontId="23" fillId="0" borderId="22" xfId="0" applyNumberFormat="1" applyFont="1" applyBorder="1" applyAlignment="1">
      <alignment vertical="top"/>
    </xf>
    <xf numFmtId="4" fontId="9" fillId="0" borderId="0" xfId="0" applyNumberFormat="1" applyFont="1" applyBorder="1" applyAlignment="1">
      <alignment horizontal="center" vertical="top"/>
    </xf>
    <xf numFmtId="4" fontId="10" fillId="0" borderId="22" xfId="0" applyNumberFormat="1" applyFont="1" applyBorder="1" applyAlignment="1">
      <alignment vertical="top"/>
    </xf>
    <xf numFmtId="49" fontId="9" fillId="0" borderId="23" xfId="0" applyNumberFormat="1" applyFont="1" applyBorder="1" applyAlignment="1">
      <alignment vertical="top" wrapText="1"/>
    </xf>
    <xf numFmtId="0" fontId="9" fillId="0" borderId="0" xfId="0" applyFont="1" applyBorder="1" applyAlignment="1">
      <alignment vertical="top"/>
    </xf>
    <xf numFmtId="4" fontId="9" fillId="0" borderId="0" xfId="0" applyNumberFormat="1" applyFont="1" applyBorder="1" applyAlignment="1">
      <alignment vertical="top"/>
    </xf>
    <xf numFmtId="4" fontId="9" fillId="0" borderId="22" xfId="0" applyNumberFormat="1" applyFont="1" applyBorder="1" applyAlignment="1">
      <alignment vertical="top"/>
    </xf>
    <xf numFmtId="0" fontId="23" fillId="0" borderId="23" xfId="0" applyFont="1" applyBorder="1"/>
    <xf numFmtId="49" fontId="9" fillId="0" borderId="23" xfId="0" applyNumberFormat="1" applyFont="1" applyBorder="1" applyAlignment="1">
      <alignment horizontal="center" vertical="top" wrapText="1"/>
    </xf>
    <xf numFmtId="49" fontId="2" fillId="0" borderId="23" xfId="0" applyNumberFormat="1" applyFont="1" applyBorder="1" applyAlignment="1">
      <alignment horizontal="left" vertical="top" wrapText="1"/>
    </xf>
    <xf numFmtId="0" fontId="23" fillId="0" borderId="0" xfId="0" applyFont="1" applyBorder="1" applyAlignment="1">
      <alignment horizontal="left" vertical="top" indent="1"/>
    </xf>
    <xf numFmtId="0" fontId="0" fillId="0" borderId="0" xfId="0" applyFont="1" applyBorder="1" applyAlignment="1">
      <alignment horizontal="left" indent="1"/>
    </xf>
    <xf numFmtId="49" fontId="0" fillId="0" borderId="23" xfId="0" applyNumberFormat="1" applyBorder="1" applyAlignment="1">
      <alignment horizontal="center" vertical="top" wrapText="1"/>
    </xf>
    <xf numFmtId="4" fontId="4" fillId="0" borderId="0" xfId="0" applyNumberFormat="1" applyFont="1" applyBorder="1" applyAlignment="1">
      <alignment vertical="top"/>
    </xf>
    <xf numFmtId="4" fontId="0" fillId="0" borderId="22" xfId="0" applyNumberFormat="1" applyBorder="1" applyAlignment="1">
      <alignment vertical="top"/>
    </xf>
    <xf numFmtId="2" fontId="10" fillId="0" borderId="0" xfId="0" applyNumberFormat="1" applyFont="1" applyBorder="1" applyAlignment="1">
      <alignment horizontal="left" vertical="top" wrapText="1" indent="1"/>
    </xf>
    <xf numFmtId="49" fontId="11" fillId="0" borderId="23" xfId="0" applyNumberFormat="1" applyFont="1" applyBorder="1" applyAlignment="1">
      <alignment horizontal="center" vertical="top" wrapText="1"/>
    </xf>
    <xf numFmtId="4" fontId="7" fillId="0" borderId="0" xfId="0" applyNumberFormat="1" applyFont="1" applyBorder="1" applyAlignment="1">
      <alignment horizontal="right" vertical="top"/>
    </xf>
    <xf numFmtId="4" fontId="7" fillId="0" borderId="0" xfId="0" applyNumberFormat="1" applyFont="1" applyBorder="1" applyAlignment="1">
      <alignment vertical="top"/>
    </xf>
    <xf numFmtId="4" fontId="7" fillId="0" borderId="22" xfId="0" applyNumberFormat="1" applyFont="1" applyBorder="1" applyAlignment="1">
      <alignment vertical="top"/>
    </xf>
    <xf numFmtId="49" fontId="8" fillId="0" borderId="23" xfId="0" applyNumberFormat="1" applyFont="1" applyBorder="1" applyAlignment="1">
      <alignment horizontal="center" vertical="top" wrapText="1"/>
    </xf>
    <xf numFmtId="49" fontId="11" fillId="0" borderId="0" xfId="0" applyNumberFormat="1" applyFont="1" applyBorder="1" applyAlignment="1">
      <alignment horizontal="left" vertical="top" wrapText="1" indent="1"/>
    </xf>
    <xf numFmtId="4" fontId="8" fillId="0" borderId="0" xfId="0" applyNumberFormat="1" applyFont="1" applyBorder="1" applyAlignment="1">
      <alignment horizontal="right" vertical="top"/>
    </xf>
    <xf numFmtId="4" fontId="8" fillId="0" borderId="0" xfId="0" applyNumberFormat="1" applyFont="1" applyBorder="1" applyAlignment="1">
      <alignment horizontal="left" vertical="top" indent="1"/>
    </xf>
    <xf numFmtId="49" fontId="8" fillId="0" borderId="0" xfId="0" applyNumberFormat="1" applyFont="1" applyBorder="1" applyAlignment="1">
      <alignment horizontal="left" vertical="top" wrapText="1" indent="1"/>
    </xf>
    <xf numFmtId="2" fontId="0" fillId="0" borderId="0" xfId="0" applyNumberFormat="1" applyBorder="1" applyAlignment="1">
      <alignment horizontal="right" vertical="top" wrapText="1"/>
    </xf>
    <xf numFmtId="2" fontId="74" fillId="0" borderId="0" xfId="0" applyNumberFormat="1" applyFont="1" applyBorder="1" applyAlignment="1">
      <alignment horizontal="left" vertical="top" wrapText="1" indent="1"/>
    </xf>
    <xf numFmtId="49" fontId="9" fillId="0" borderId="21" xfId="0" applyNumberFormat="1" applyFont="1" applyBorder="1" applyAlignment="1">
      <alignment horizontal="center" vertical="top" wrapText="1"/>
    </xf>
    <xf numFmtId="4" fontId="0" fillId="0" borderId="24" xfId="0" applyNumberFormat="1" applyBorder="1" applyAlignment="1">
      <alignment vertical="top"/>
    </xf>
    <xf numFmtId="2" fontId="8" fillId="0" borderId="0" xfId="0" applyNumberFormat="1" applyFont="1" applyBorder="1" applyAlignment="1">
      <alignment horizontal="left" vertical="top" wrapText="1" indent="1"/>
    </xf>
    <xf numFmtId="2" fontId="23" fillId="0" borderId="0" xfId="0" applyNumberFormat="1" applyFont="1" applyBorder="1" applyAlignment="1">
      <alignment vertical="top"/>
    </xf>
    <xf numFmtId="0" fontId="98" fillId="2" borderId="0" xfId="0" applyFont="1" applyFill="1" applyBorder="1" applyAlignment="1">
      <alignment vertical="top"/>
    </xf>
    <xf numFmtId="4" fontId="99" fillId="2" borderId="0" xfId="0" applyNumberFormat="1" applyFont="1" applyFill="1" applyBorder="1" applyAlignment="1">
      <alignment horizontal="right" vertical="top"/>
    </xf>
    <xf numFmtId="2" fontId="99" fillId="3" borderId="0" xfId="0" applyNumberFormat="1" applyFont="1" applyFill="1" applyBorder="1" applyAlignment="1">
      <alignment vertical="top"/>
    </xf>
    <xf numFmtId="4" fontId="99" fillId="3" borderId="22" xfId="0" applyNumberFormat="1" applyFont="1" applyFill="1" applyBorder="1" applyAlignment="1">
      <alignment horizontal="right" vertical="top"/>
    </xf>
    <xf numFmtId="2" fontId="0" fillId="0" borderId="0" xfId="0" applyNumberFormat="1" applyBorder="1" applyAlignment="1">
      <alignment vertical="top"/>
    </xf>
    <xf numFmtId="49" fontId="2" fillId="0" borderId="23" xfId="0" applyNumberFormat="1" applyFont="1" applyBorder="1" applyAlignment="1">
      <alignment horizontal="center" vertical="top" wrapText="1"/>
    </xf>
    <xf numFmtId="49" fontId="6" fillId="0" borderId="21" xfId="0" applyNumberFormat="1" applyFont="1" applyBorder="1" applyAlignment="1">
      <alignment horizontal="center" vertical="top" wrapText="1"/>
    </xf>
    <xf numFmtId="2" fontId="11" fillId="0" borderId="0" xfId="0" applyNumberFormat="1" applyFont="1" applyAlignment="1">
      <alignment horizontal="left" vertical="top" wrapText="1" indent="1"/>
    </xf>
    <xf numFmtId="4" fontId="28" fillId="0" borderId="0" xfId="0" applyNumberFormat="1" applyFont="1" applyFill="1" applyProtection="1">
      <protection locked="0"/>
    </xf>
    <xf numFmtId="4" fontId="2" fillId="0" borderId="2" xfId="0" applyNumberFormat="1" applyFont="1" applyFill="1" applyBorder="1" applyAlignment="1" applyProtection="1">
      <alignment horizontal="right" vertical="top"/>
    </xf>
    <xf numFmtId="4" fontId="2" fillId="0" borderId="11" xfId="0" applyNumberFormat="1" applyFont="1" applyFill="1" applyBorder="1" applyAlignment="1" applyProtection="1">
      <alignment horizontal="right" vertical="top"/>
    </xf>
    <xf numFmtId="49" fontId="9" fillId="0" borderId="14" xfId="0" applyNumberFormat="1" applyFont="1" applyBorder="1" applyAlignment="1">
      <alignment horizontal="center" vertical="top" wrapText="1"/>
    </xf>
    <xf numFmtId="4" fontId="0" fillId="0" borderId="2" xfId="0" applyNumberFormat="1" applyFill="1" applyBorder="1" applyAlignment="1" applyProtection="1">
      <alignment horizontal="right" vertical="top"/>
      <protection locked="0"/>
    </xf>
    <xf numFmtId="2" fontId="74" fillId="0" borderId="0" xfId="0" applyNumberFormat="1" applyFont="1" applyFill="1" applyAlignment="1">
      <alignment horizontal="left" vertical="top" wrapText="1" indent="1"/>
    </xf>
    <xf numFmtId="165" fontId="58" fillId="0" borderId="0" xfId="10" applyFont="1" applyFill="1" applyProtection="1">
      <protection locked="0"/>
    </xf>
    <xf numFmtId="165" fontId="57" fillId="0" borderId="0" xfId="10" applyFont="1" applyFill="1" applyProtection="1">
      <protection locked="0"/>
    </xf>
    <xf numFmtId="165" fontId="57" fillId="0" borderId="1" xfId="10" applyFont="1" applyFill="1" applyBorder="1" applyProtection="1">
      <protection locked="0"/>
    </xf>
    <xf numFmtId="4" fontId="28" fillId="0" borderId="0" xfId="0" applyNumberFormat="1" applyFont="1" applyFill="1" applyAlignment="1" applyProtection="1">
      <protection locked="0"/>
    </xf>
    <xf numFmtId="165" fontId="28" fillId="0" borderId="0" xfId="10" applyFont="1" applyFill="1" applyAlignment="1" applyProtection="1">
      <protection locked="0"/>
    </xf>
    <xf numFmtId="165" fontId="36" fillId="0" borderId="0" xfId="10" applyFont="1" applyFill="1" applyAlignment="1" applyProtection="1">
      <protection locked="0"/>
    </xf>
    <xf numFmtId="165" fontId="57" fillId="0" borderId="0" xfId="10" applyFont="1" applyFill="1" applyAlignment="1" applyProtection="1">
      <protection locked="0"/>
    </xf>
    <xf numFmtId="0" fontId="57" fillId="0" borderId="0" xfId="0" applyFont="1" applyFill="1" applyProtection="1">
      <protection locked="0"/>
    </xf>
    <xf numFmtId="0" fontId="58" fillId="0" borderId="0" xfId="0" applyFont="1" applyFill="1" applyProtection="1">
      <protection locked="0"/>
    </xf>
    <xf numFmtId="4" fontId="58" fillId="0" borderId="1" xfId="0" applyNumberFormat="1" applyFont="1" applyFill="1" applyBorder="1" applyAlignment="1" applyProtection="1">
      <alignment horizontal="center"/>
      <protection locked="0"/>
    </xf>
    <xf numFmtId="4" fontId="58" fillId="0" borderId="0" xfId="0" applyNumberFormat="1" applyFont="1" applyFill="1" applyBorder="1" applyProtection="1">
      <protection locked="0"/>
    </xf>
    <xf numFmtId="4" fontId="36" fillId="0" borderId="0" xfId="0" applyNumberFormat="1" applyFont="1" applyFill="1" applyProtection="1">
      <protection locked="0"/>
    </xf>
    <xf numFmtId="4" fontId="39" fillId="0" borderId="0" xfId="0" applyNumberFormat="1" applyFont="1" applyFill="1" applyAlignment="1">
      <alignment horizontal="right" vertical="top" wrapText="1"/>
    </xf>
    <xf numFmtId="4" fontId="38" fillId="0" borderId="5" xfId="0" applyNumberFormat="1" applyFont="1" applyFill="1" applyBorder="1" applyAlignment="1">
      <alignment horizontal="right" vertical="top"/>
    </xf>
    <xf numFmtId="4" fontId="38" fillId="0" borderId="0" xfId="0" applyNumberFormat="1" applyFont="1" applyFill="1" applyAlignment="1">
      <alignment horizontal="right" vertical="top"/>
    </xf>
    <xf numFmtId="169" fontId="36" fillId="0" borderId="0" xfId="9" applyNumberFormat="1" applyFont="1" applyFill="1" applyBorder="1" applyAlignment="1">
      <alignment horizontal="right" vertical="top"/>
    </xf>
    <xf numFmtId="4" fontId="39" fillId="0" borderId="0" xfId="0" applyNumberFormat="1" applyFont="1" applyFill="1" applyBorder="1" applyAlignment="1">
      <alignment horizontal="right" vertical="top"/>
    </xf>
    <xf numFmtId="4" fontId="58" fillId="0" borderId="5" xfId="0" applyNumberFormat="1" applyFont="1" applyFill="1" applyBorder="1" applyAlignment="1">
      <alignment horizontal="right" vertical="top"/>
    </xf>
    <xf numFmtId="4" fontId="36" fillId="0" borderId="20" xfId="0" applyNumberFormat="1" applyFont="1" applyFill="1" applyBorder="1" applyAlignment="1">
      <alignment horizontal="right" vertical="top"/>
    </xf>
    <xf numFmtId="4" fontId="36" fillId="0" borderId="0" xfId="0" applyNumberFormat="1" applyFont="1" applyFill="1" applyBorder="1" applyAlignment="1">
      <alignment horizontal="right" vertical="top"/>
    </xf>
    <xf numFmtId="4" fontId="38" fillId="0" borderId="0" xfId="0" applyNumberFormat="1" applyFont="1" applyFill="1" applyBorder="1" applyAlignment="1">
      <alignment horizontal="right" vertical="top"/>
    </xf>
    <xf numFmtId="4" fontId="38" fillId="0" borderId="0" xfId="0" applyNumberFormat="1" applyFont="1" applyFill="1" applyAlignment="1" applyProtection="1">
      <alignment horizontal="right" vertical="top"/>
      <protection locked="0"/>
    </xf>
    <xf numFmtId="4" fontId="39" fillId="0" borderId="0" xfId="0" applyNumberFormat="1" applyFont="1" applyFill="1" applyAlignment="1" applyProtection="1">
      <alignment horizontal="right" vertical="top"/>
      <protection locked="0"/>
    </xf>
    <xf numFmtId="4" fontId="39" fillId="0" borderId="0" xfId="0" applyNumberFormat="1" applyFont="1" applyFill="1" applyBorder="1" applyAlignment="1" applyProtection="1">
      <alignment horizontal="right" vertical="top"/>
      <protection locked="0"/>
    </xf>
    <xf numFmtId="4" fontId="58" fillId="0" borderId="5" xfId="0" applyNumberFormat="1" applyFont="1" applyFill="1" applyBorder="1" applyAlignment="1" applyProtection="1">
      <alignment horizontal="right" vertical="top"/>
      <protection locked="0"/>
    </xf>
    <xf numFmtId="4" fontId="36" fillId="0" borderId="17" xfId="0" applyNumberFormat="1" applyFont="1" applyFill="1" applyBorder="1" applyAlignment="1" applyProtection="1">
      <alignment horizontal="right" vertical="top"/>
      <protection locked="0"/>
    </xf>
    <xf numFmtId="4" fontId="36" fillId="0" borderId="0" xfId="0" applyNumberFormat="1" applyFont="1" applyFill="1" applyBorder="1" applyAlignment="1" applyProtection="1">
      <alignment horizontal="right" vertical="top"/>
      <protection locked="0"/>
    </xf>
    <xf numFmtId="4" fontId="38" fillId="0" borderId="15" xfId="0" applyNumberFormat="1" applyFont="1" applyFill="1" applyBorder="1" applyAlignment="1" applyProtection="1">
      <alignment horizontal="right" vertical="top"/>
      <protection locked="0"/>
    </xf>
    <xf numFmtId="4" fontId="39" fillId="0" borderId="5" xfId="0" applyNumberFormat="1" applyFont="1" applyFill="1" applyBorder="1" applyAlignment="1" applyProtection="1">
      <alignment horizontal="right" vertical="top"/>
      <protection locked="0"/>
    </xf>
    <xf numFmtId="4" fontId="39" fillId="0" borderId="15" xfId="0" applyNumberFormat="1" applyFont="1" applyFill="1" applyBorder="1" applyAlignment="1" applyProtection="1">
      <alignment horizontal="right" vertical="top"/>
      <protection locked="0"/>
    </xf>
    <xf numFmtId="0" fontId="0" fillId="0" borderId="0" xfId="0" applyAlignment="1">
      <alignment wrapText="1"/>
    </xf>
    <xf numFmtId="4" fontId="14" fillId="0" borderId="2" xfId="0" applyNumberFormat="1" applyFont="1" applyBorder="1" applyAlignment="1">
      <alignment horizontal="left" vertical="top"/>
    </xf>
    <xf numFmtId="0" fontId="0" fillId="0" borderId="14" xfId="0" applyBorder="1"/>
    <xf numFmtId="0" fontId="23" fillId="0" borderId="15" xfId="0" applyFont="1" applyBorder="1" applyAlignment="1">
      <alignment horizontal="right"/>
    </xf>
    <xf numFmtId="0" fontId="23" fillId="0" borderId="15" xfId="0" applyFont="1" applyBorder="1"/>
    <xf numFmtId="4" fontId="23" fillId="0" borderId="15" xfId="0" applyNumberFormat="1" applyFont="1" applyBorder="1"/>
    <xf numFmtId="4" fontId="23" fillId="0" borderId="13" xfId="0" applyNumberFormat="1" applyFont="1" applyBorder="1"/>
    <xf numFmtId="4" fontId="24" fillId="0" borderId="6" xfId="0" applyNumberFormat="1" applyFont="1" applyBorder="1" applyAlignment="1">
      <alignment vertical="top"/>
    </xf>
    <xf numFmtId="4" fontId="24" fillId="0" borderId="10" xfId="0" applyNumberFormat="1" applyFont="1" applyBorder="1" applyAlignment="1">
      <alignment vertical="top"/>
    </xf>
    <xf numFmtId="4" fontId="24" fillId="0" borderId="15" xfId="0" applyNumberFormat="1" applyFont="1" applyBorder="1" applyAlignment="1">
      <alignment vertical="top"/>
    </xf>
    <xf numFmtId="0" fontId="5" fillId="0" borderId="0" xfId="0" applyFont="1" applyAlignment="1">
      <alignment horizontal="left"/>
    </xf>
    <xf numFmtId="0" fontId="59" fillId="2" borderId="14" xfId="0" applyFont="1" applyFill="1" applyBorder="1" applyAlignment="1">
      <alignment horizontal="center" vertical="top"/>
    </xf>
    <xf numFmtId="0" fontId="59" fillId="2" borderId="13" xfId="0" applyFont="1" applyFill="1" applyBorder="1" applyAlignment="1">
      <alignment horizontal="center" vertical="top"/>
    </xf>
    <xf numFmtId="0" fontId="59" fillId="3" borderId="14" xfId="0" applyFont="1" applyFill="1" applyBorder="1" applyAlignment="1">
      <alignment horizontal="center" vertical="top"/>
    </xf>
    <xf numFmtId="0" fontId="59" fillId="3" borderId="13" xfId="0" applyFont="1" applyFill="1" applyBorder="1" applyAlignment="1">
      <alignment horizontal="center" vertical="top"/>
    </xf>
    <xf numFmtId="2" fontId="9" fillId="0" borderId="2" xfId="0" applyNumberFormat="1" applyFont="1" applyBorder="1" applyAlignment="1">
      <alignment horizontal="left" vertical="top" wrapText="1" indent="1"/>
    </xf>
    <xf numFmtId="2" fontId="10" fillId="0" borderId="0" xfId="0" applyNumberFormat="1" applyFont="1" applyBorder="1" applyAlignment="1">
      <alignment horizontal="left" vertical="top" wrapText="1" indent="1"/>
    </xf>
    <xf numFmtId="2" fontId="0" fillId="0" borderId="2" xfId="0" applyNumberFormat="1" applyFont="1" applyBorder="1" applyAlignment="1">
      <alignment horizontal="left" vertical="top" wrapText="1" indent="1"/>
    </xf>
    <xf numFmtId="2" fontId="3" fillId="0" borderId="2" xfId="0" applyNumberFormat="1" applyFont="1" applyBorder="1" applyAlignment="1">
      <alignment horizontal="left" vertical="top" wrapText="1" indent="1"/>
    </xf>
    <xf numFmtId="2" fontId="10" fillId="0" borderId="0" xfId="0" applyNumberFormat="1" applyFont="1" applyAlignment="1">
      <alignment horizontal="left" vertical="top" wrapText="1" indent="1"/>
    </xf>
    <xf numFmtId="0" fontId="55" fillId="2" borderId="14" xfId="0" applyFont="1" applyFill="1" applyBorder="1" applyAlignment="1">
      <alignment horizontal="center" vertical="top"/>
    </xf>
    <xf numFmtId="0" fontId="55" fillId="2" borderId="13" xfId="0" applyFont="1" applyFill="1" applyBorder="1" applyAlignment="1">
      <alignment horizontal="center" vertical="top"/>
    </xf>
    <xf numFmtId="0" fontId="55" fillId="3" borderId="14" xfId="0" applyFont="1" applyFill="1" applyBorder="1" applyAlignment="1">
      <alignment horizontal="center" vertical="top"/>
    </xf>
    <xf numFmtId="0" fontId="55" fillId="3" borderId="13" xfId="0" applyFont="1" applyFill="1" applyBorder="1" applyAlignment="1">
      <alignment horizontal="center" vertical="top"/>
    </xf>
    <xf numFmtId="4" fontId="2" fillId="0" borderId="0" xfId="0" applyNumberFormat="1" applyFont="1" applyAlignment="1">
      <alignment horizontal="center" vertical="top"/>
    </xf>
    <xf numFmtId="4" fontId="2" fillId="0" borderId="22" xfId="0" applyNumberFormat="1" applyFont="1" applyBorder="1" applyAlignment="1">
      <alignment horizontal="center" vertical="top"/>
    </xf>
    <xf numFmtId="2" fontId="10" fillId="0" borderId="2" xfId="0" applyNumberFormat="1" applyFont="1" applyBorder="1" applyAlignment="1">
      <alignment horizontal="left" vertical="top" wrapText="1" indent="1"/>
    </xf>
    <xf numFmtId="2" fontId="11" fillId="0" borderId="0" xfId="0" applyNumberFormat="1" applyFont="1" applyAlignment="1">
      <alignment horizontal="left" vertical="top" wrapText="1" indent="1"/>
    </xf>
    <xf numFmtId="2" fontId="9" fillId="0" borderId="0" xfId="0" applyNumberFormat="1" applyFont="1" applyAlignment="1">
      <alignment horizontal="left" vertical="top" wrapText="1" indent="1"/>
    </xf>
    <xf numFmtId="4" fontId="9" fillId="0" borderId="14" xfId="0" applyNumberFormat="1" applyFont="1" applyBorder="1" applyAlignment="1">
      <alignment horizontal="center" vertical="top"/>
    </xf>
    <xf numFmtId="4" fontId="9" fillId="0" borderId="15" xfId="0" applyNumberFormat="1" applyFont="1" applyBorder="1" applyAlignment="1">
      <alignment horizontal="center" vertical="top"/>
    </xf>
    <xf numFmtId="4" fontId="9" fillId="0" borderId="13" xfId="0" applyNumberFormat="1" applyFont="1" applyBorder="1" applyAlignment="1">
      <alignment horizontal="center" vertical="top"/>
    </xf>
    <xf numFmtId="4" fontId="77" fillId="2" borderId="2" xfId="0" applyNumberFormat="1" applyFont="1" applyFill="1" applyBorder="1" applyAlignment="1">
      <alignment horizontal="center" vertical="top"/>
    </xf>
    <xf numFmtId="4" fontId="77" fillId="3" borderId="2" xfId="0" applyNumberFormat="1" applyFont="1" applyFill="1" applyBorder="1" applyAlignment="1">
      <alignment horizontal="center" vertical="top"/>
    </xf>
    <xf numFmtId="4" fontId="4" fillId="0" borderId="0" xfId="0" applyNumberFormat="1" applyFont="1" applyAlignment="1">
      <alignment horizontal="center" vertical="top"/>
    </xf>
    <xf numFmtId="4" fontId="4" fillId="0" borderId="2" xfId="0" applyNumberFormat="1" applyFont="1" applyBorder="1" applyAlignment="1">
      <alignment horizontal="center" vertical="top"/>
    </xf>
    <xf numFmtId="2" fontId="1" fillId="0" borderId="0" xfId="0" applyNumberFormat="1" applyFont="1" applyAlignment="1">
      <alignment horizontal="center" vertical="top" wrapText="1"/>
    </xf>
    <xf numFmtId="2" fontId="1" fillId="0" borderId="0" xfId="0" applyNumberFormat="1" applyFont="1" applyAlignment="1">
      <alignment horizontal="left" vertical="top" wrapText="1" indent="1"/>
    </xf>
    <xf numFmtId="49" fontId="9" fillId="0" borderId="0" xfId="0" applyNumberFormat="1" applyFont="1" applyAlignment="1">
      <alignment horizontal="left" vertical="top" wrapText="1" indent="1"/>
    </xf>
    <xf numFmtId="2" fontId="1" fillId="0" borderId="0" xfId="0" applyNumberFormat="1" applyFont="1" applyAlignment="1">
      <alignment horizontal="left" vertical="top" wrapText="1"/>
    </xf>
    <xf numFmtId="4" fontId="9" fillId="0" borderId="2" xfId="0" applyNumberFormat="1" applyFont="1" applyBorder="1" applyAlignment="1">
      <alignment horizontal="center" vertical="top"/>
    </xf>
    <xf numFmtId="2" fontId="0" fillId="0" borderId="0" xfId="0" applyNumberFormat="1" applyFont="1" applyAlignment="1">
      <alignment horizontal="left" vertical="top" wrapText="1" indent="1"/>
    </xf>
    <xf numFmtId="2" fontId="10" fillId="0" borderId="0" xfId="8" applyNumberFormat="1" applyFont="1" applyAlignment="1">
      <alignment horizontal="left" vertical="top" wrapText="1" indent="1"/>
    </xf>
    <xf numFmtId="2" fontId="0" fillId="0" borderId="0" xfId="0" applyNumberFormat="1" applyFont="1" applyAlignment="1">
      <alignment horizontal="left" vertical="top" wrapText="1"/>
    </xf>
    <xf numFmtId="4" fontId="9" fillId="0" borderId="6" xfId="0" applyNumberFormat="1" applyFont="1" applyBorder="1" applyAlignment="1">
      <alignment horizontal="center" vertical="top"/>
    </xf>
    <xf numFmtId="0" fontId="59" fillId="2" borderId="12" xfId="0" applyFont="1" applyFill="1" applyBorder="1" applyAlignment="1">
      <alignment horizontal="center" vertical="top"/>
    </xf>
    <xf numFmtId="0" fontId="59" fillId="2" borderId="18" xfId="0" applyFont="1" applyFill="1" applyBorder="1" applyAlignment="1">
      <alignment horizontal="center" vertical="top"/>
    </xf>
    <xf numFmtId="0" fontId="59" fillId="3" borderId="12" xfId="0" applyFont="1" applyFill="1" applyBorder="1" applyAlignment="1">
      <alignment horizontal="center" vertical="top"/>
    </xf>
    <xf numFmtId="0" fontId="59" fillId="3" borderId="18" xfId="0" applyFont="1" applyFill="1" applyBorder="1" applyAlignment="1">
      <alignment horizontal="center" vertical="top"/>
    </xf>
    <xf numFmtId="0" fontId="59" fillId="2" borderId="2" xfId="0" applyFont="1" applyFill="1" applyBorder="1" applyAlignment="1">
      <alignment horizontal="center" vertical="top"/>
    </xf>
    <xf numFmtId="0" fontId="59" fillId="3" borderId="2" xfId="0" applyFont="1" applyFill="1" applyBorder="1" applyAlignment="1">
      <alignment horizontal="center" vertical="top"/>
    </xf>
    <xf numFmtId="0" fontId="28" fillId="0" borderId="0" xfId="0" applyFont="1" applyAlignment="1">
      <alignment horizontal="justify"/>
    </xf>
    <xf numFmtId="0" fontId="0" fillId="0" borderId="0" xfId="0" applyAlignment="1"/>
    <xf numFmtId="0" fontId="28" fillId="0" borderId="0" xfId="0" applyFont="1" applyFill="1" applyAlignment="1">
      <alignment horizontal="justify" vertical="center" wrapText="1"/>
    </xf>
    <xf numFmtId="0" fontId="28" fillId="0" borderId="0" xfId="0" applyFont="1" applyFill="1" applyAlignment="1">
      <alignment horizontal="justify"/>
    </xf>
    <xf numFmtId="0" fontId="28" fillId="0" borderId="0" xfId="0" applyFont="1" applyFill="1" applyAlignment="1"/>
    <xf numFmtId="2" fontId="100" fillId="0" borderId="0" xfId="0" applyNumberFormat="1" applyFont="1" applyAlignment="1">
      <alignment horizontal="left" vertical="top" wrapText="1" indent="1"/>
    </xf>
    <xf numFmtId="49" fontId="16" fillId="0" borderId="2" xfId="0" applyNumberFormat="1" applyFont="1" applyBorder="1" applyAlignment="1" applyProtection="1">
      <alignment horizontal="center" vertical="top" wrapText="1"/>
    </xf>
    <xf numFmtId="49" fontId="14" fillId="0" borderId="2" xfId="0" applyNumberFormat="1" applyFont="1" applyBorder="1" applyAlignment="1" applyProtection="1">
      <alignment horizontal="left" vertical="top" wrapText="1"/>
    </xf>
    <xf numFmtId="4" fontId="15" fillId="0" borderId="2" xfId="0" applyNumberFormat="1" applyFont="1" applyBorder="1" applyAlignment="1" applyProtection="1">
      <alignment horizontal="right" vertical="top"/>
    </xf>
    <xf numFmtId="4" fontId="15" fillId="0" borderId="2" xfId="0" applyNumberFormat="1" applyFont="1" applyFill="1" applyBorder="1" applyAlignment="1" applyProtection="1">
      <alignment horizontal="right" vertical="top"/>
    </xf>
    <xf numFmtId="0" fontId="59" fillId="2" borderId="14" xfId="0" applyFont="1" applyFill="1" applyBorder="1" applyAlignment="1" applyProtection="1">
      <alignment horizontal="center" vertical="top"/>
    </xf>
    <xf numFmtId="0" fontId="59" fillId="2" borderId="13" xfId="0" applyFont="1" applyFill="1" applyBorder="1" applyAlignment="1" applyProtection="1">
      <alignment horizontal="center" vertical="top"/>
    </xf>
    <xf numFmtId="0" fontId="59" fillId="3" borderId="14" xfId="0" applyFont="1" applyFill="1" applyBorder="1" applyAlignment="1" applyProtection="1">
      <alignment horizontal="center" vertical="top"/>
    </xf>
    <xf numFmtId="0" fontId="59" fillId="3" borderId="13" xfId="0" applyFont="1" applyFill="1" applyBorder="1" applyAlignment="1" applyProtection="1">
      <alignment horizontal="center" vertical="top"/>
    </xf>
    <xf numFmtId="4" fontId="60" fillId="0" borderId="2" xfId="0" applyNumberFormat="1" applyFont="1" applyBorder="1" applyAlignment="1" applyProtection="1">
      <alignment horizontal="center" vertical="top"/>
    </xf>
    <xf numFmtId="0" fontId="13" fillId="0" borderId="2" xfId="0" applyFont="1" applyBorder="1" applyAlignment="1" applyProtection="1">
      <alignment vertical="top"/>
    </xf>
    <xf numFmtId="49" fontId="10" fillId="0" borderId="0" xfId="0" applyNumberFormat="1" applyFont="1" applyBorder="1" applyAlignment="1" applyProtection="1">
      <alignment horizontal="center" vertical="top" wrapText="1"/>
    </xf>
    <xf numFmtId="49" fontId="14" fillId="0" borderId="0" xfId="0" applyNumberFormat="1" applyFont="1" applyBorder="1" applyAlignment="1" applyProtection="1">
      <alignment horizontal="left" vertical="top" wrapText="1"/>
    </xf>
    <xf numFmtId="4" fontId="15" fillId="0" borderId="0" xfId="0" applyNumberFormat="1" applyFont="1" applyBorder="1" applyAlignment="1" applyProtection="1">
      <alignment horizontal="center" vertical="top"/>
    </xf>
    <xf numFmtId="4" fontId="14" fillId="0" borderId="0" xfId="0" applyNumberFormat="1" applyFont="1" applyFill="1" applyBorder="1" applyAlignment="1" applyProtection="1">
      <alignment horizontal="left" vertical="top"/>
    </xf>
    <xf numFmtId="4" fontId="60" fillId="2" borderId="2" xfId="0" applyNumberFormat="1" applyFont="1" applyFill="1" applyBorder="1" applyAlignment="1" applyProtection="1">
      <alignment horizontal="center" vertical="top"/>
    </xf>
    <xf numFmtId="4" fontId="60" fillId="3" borderId="2" xfId="0" applyNumberFormat="1" applyFont="1" applyFill="1" applyBorder="1" applyAlignment="1" applyProtection="1">
      <alignment horizontal="center" vertical="top"/>
    </xf>
    <xf numFmtId="0" fontId="13" fillId="0" borderId="0" xfId="0" applyFont="1" applyBorder="1" applyAlignment="1" applyProtection="1">
      <alignment vertical="top"/>
    </xf>
    <xf numFmtId="2" fontId="74" fillId="0" borderId="0" xfId="0" applyNumberFormat="1" applyFont="1" applyFill="1" applyAlignment="1" applyProtection="1">
      <alignment horizontal="left" vertical="top" wrapText="1" indent="1"/>
    </xf>
    <xf numFmtId="0" fontId="13" fillId="3" borderId="0" xfId="0" applyFont="1" applyFill="1" applyBorder="1" applyAlignment="1" applyProtection="1">
      <alignment vertical="top"/>
    </xf>
    <xf numFmtId="49" fontId="2" fillId="0" borderId="0" xfId="0" applyNumberFormat="1" applyFont="1" applyAlignment="1" applyProtection="1">
      <alignment horizontal="left" vertical="top" wrapText="1"/>
    </xf>
    <xf numFmtId="2" fontId="26" fillId="0" borderId="0" xfId="0" applyNumberFormat="1" applyFont="1" applyAlignment="1" applyProtection="1">
      <alignment horizontal="left" vertical="top" wrapText="1" indent="1"/>
    </xf>
    <xf numFmtId="4" fontId="2" fillId="0" borderId="0" xfId="0" applyNumberFormat="1" applyFont="1" applyAlignment="1" applyProtection="1">
      <alignment horizontal="right" vertical="top"/>
    </xf>
    <xf numFmtId="4" fontId="3" fillId="0" borderId="0" xfId="0" applyNumberFormat="1" applyFont="1" applyFill="1" applyAlignment="1" applyProtection="1">
      <alignment horizontal="right" vertical="top"/>
    </xf>
    <xf numFmtId="0" fontId="3" fillId="0" borderId="0" xfId="0" applyFont="1" applyAlignment="1" applyProtection="1">
      <alignment vertical="top"/>
    </xf>
    <xf numFmtId="49" fontId="2" fillId="0" borderId="0" xfId="0" applyNumberFormat="1" applyFont="1" applyAlignment="1" applyProtection="1">
      <alignment horizontal="left" vertical="top" wrapText="1" indent="1"/>
    </xf>
    <xf numFmtId="0" fontId="23" fillId="0" borderId="0" xfId="0" applyFont="1" applyAlignment="1" applyProtection="1">
      <alignment horizontal="left" indent="1"/>
    </xf>
    <xf numFmtId="2" fontId="26" fillId="0" borderId="0" xfId="0" applyNumberFormat="1" applyFont="1" applyFill="1" applyAlignment="1" applyProtection="1">
      <alignment horizontal="left" vertical="top" wrapText="1" indent="1"/>
    </xf>
    <xf numFmtId="2" fontId="2" fillId="0" borderId="0" xfId="0" applyNumberFormat="1" applyFont="1" applyAlignment="1" applyProtection="1">
      <alignment horizontal="left" vertical="top" wrapText="1" indent="1"/>
    </xf>
    <xf numFmtId="4" fontId="23" fillId="0" borderId="0" xfId="0" applyNumberFormat="1" applyFont="1" applyFill="1" applyAlignment="1" applyProtection="1">
      <alignment horizontal="right" vertical="top"/>
    </xf>
    <xf numFmtId="0" fontId="23" fillId="0" borderId="0" xfId="0" applyFont="1" applyAlignment="1" applyProtection="1">
      <alignment vertical="top"/>
    </xf>
    <xf numFmtId="4" fontId="26" fillId="0" borderId="0" xfId="0" applyNumberFormat="1" applyFont="1" applyAlignment="1" applyProtection="1">
      <alignment vertical="top"/>
    </xf>
    <xf numFmtId="4" fontId="9" fillId="0" borderId="0" xfId="0" applyNumberFormat="1" applyFont="1" applyAlignment="1" applyProtection="1">
      <alignment horizontal="center" vertical="top"/>
    </xf>
    <xf numFmtId="4" fontId="9" fillId="0" borderId="0" xfId="0" applyNumberFormat="1" applyFont="1" applyAlignment="1" applyProtection="1">
      <alignment horizontal="right" vertical="top"/>
    </xf>
    <xf numFmtId="4" fontId="10" fillId="0" borderId="0" xfId="0" applyNumberFormat="1" applyFont="1" applyFill="1" applyAlignment="1" applyProtection="1">
      <alignment horizontal="right" vertical="top"/>
    </xf>
    <xf numFmtId="0" fontId="10" fillId="0" borderId="0" xfId="0" applyFont="1" applyAlignment="1" applyProtection="1">
      <alignment vertical="top"/>
    </xf>
    <xf numFmtId="49" fontId="2" fillId="0" borderId="0" xfId="0" applyNumberFormat="1" applyFont="1" applyAlignment="1" applyProtection="1">
      <alignment horizontal="left" wrapText="1"/>
    </xf>
    <xf numFmtId="49" fontId="9" fillId="0" borderId="0" xfId="0" applyNumberFormat="1" applyFont="1" applyAlignment="1" applyProtection="1">
      <alignment horizontal="center" vertical="top" wrapText="1"/>
    </xf>
    <xf numFmtId="2" fontId="9" fillId="0" borderId="0" xfId="0" applyNumberFormat="1" applyFont="1" applyAlignment="1" applyProtection="1">
      <alignment horizontal="left" vertical="top" wrapText="1"/>
    </xf>
    <xf numFmtId="4" fontId="0" fillId="0" borderId="0" xfId="0" applyNumberFormat="1" applyFill="1" applyAlignment="1" applyProtection="1">
      <alignment horizontal="right" vertical="top"/>
    </xf>
    <xf numFmtId="0" fontId="9" fillId="0" borderId="0" xfId="0" applyFont="1" applyAlignment="1" applyProtection="1">
      <alignment vertical="top"/>
    </xf>
    <xf numFmtId="2" fontId="9" fillId="0" borderId="0" xfId="0" applyNumberFormat="1" applyFont="1" applyAlignment="1" applyProtection="1">
      <alignment horizontal="right" vertical="top" wrapText="1"/>
    </xf>
    <xf numFmtId="0" fontId="0" fillId="0" borderId="0" xfId="0" applyAlignment="1" applyProtection="1">
      <alignment horizontal="center"/>
    </xf>
    <xf numFmtId="0" fontId="89" fillId="0" borderId="0" xfId="0" applyFont="1" applyProtection="1"/>
    <xf numFmtId="168" fontId="0" fillId="0" borderId="0" xfId="0" applyNumberFormat="1" applyProtection="1"/>
    <xf numFmtId="165" fontId="0" fillId="0" borderId="0" xfId="10" applyFont="1" applyFill="1" applyProtection="1"/>
    <xf numFmtId="0" fontId="57" fillId="0" borderId="0" xfId="0" applyFont="1" applyProtection="1"/>
    <xf numFmtId="0" fontId="58" fillId="0" borderId="0" xfId="0" applyFont="1" applyAlignment="1" applyProtection="1">
      <alignment horizontal="center"/>
    </xf>
    <xf numFmtId="0" fontId="58" fillId="0" borderId="0" xfId="0" applyFont="1" applyProtection="1"/>
    <xf numFmtId="168" fontId="58" fillId="0" borderId="0" xfId="0" applyNumberFormat="1" applyFont="1" applyProtection="1"/>
    <xf numFmtId="165" fontId="58" fillId="0" borderId="0" xfId="10" applyFont="1" applyFill="1" applyProtection="1"/>
    <xf numFmtId="2" fontId="74" fillId="0" borderId="0" xfId="0" applyNumberFormat="1" applyFont="1" applyAlignment="1" applyProtection="1">
      <alignment horizontal="left" vertical="top" wrapText="1" indent="1"/>
    </xf>
    <xf numFmtId="0" fontId="61" fillId="0" borderId="0" xfId="0" applyFont="1" applyProtection="1"/>
    <xf numFmtId="168" fontId="57" fillId="0" borderId="0" xfId="0" applyNumberFormat="1" applyFont="1" applyProtection="1"/>
    <xf numFmtId="165" fontId="57" fillId="0" borderId="0" xfId="10" applyFont="1" applyFill="1" applyProtection="1"/>
    <xf numFmtId="0" fontId="57" fillId="0" borderId="0" xfId="0" applyFont="1" applyAlignment="1" applyProtection="1">
      <alignment horizontal="center"/>
    </xf>
    <xf numFmtId="0" fontId="57" fillId="2" borderId="0" xfId="0" applyFont="1" applyFill="1" applyProtection="1"/>
    <xf numFmtId="0" fontId="57" fillId="3" borderId="0" xfId="0" applyFont="1" applyFill="1" applyProtection="1"/>
    <xf numFmtId="165" fontId="58" fillId="2" borderId="0" xfId="10" applyFont="1" applyFill="1" applyProtection="1"/>
    <xf numFmtId="165" fontId="58" fillId="3" borderId="0" xfId="10" applyFont="1" applyFill="1" applyProtection="1"/>
    <xf numFmtId="0" fontId="61" fillId="0" borderId="1" xfId="0" applyFont="1" applyBorder="1" applyProtection="1"/>
    <xf numFmtId="168" fontId="57" fillId="0" borderId="1" xfId="0" applyNumberFormat="1" applyFont="1" applyBorder="1" applyProtection="1"/>
    <xf numFmtId="165" fontId="57" fillId="0" borderId="1" xfId="10" applyFont="1" applyFill="1" applyBorder="1" applyProtection="1"/>
    <xf numFmtId="0" fontId="57" fillId="2" borderId="5" xfId="0" applyFont="1" applyFill="1" applyBorder="1" applyProtection="1"/>
    <xf numFmtId="165" fontId="58" fillId="2" borderId="5" xfId="10" applyFont="1" applyFill="1" applyBorder="1" applyProtection="1"/>
    <xf numFmtId="0" fontId="57" fillId="3" borderId="5" xfId="0" applyFont="1" applyFill="1" applyBorder="1" applyProtection="1"/>
    <xf numFmtId="165" fontId="58" fillId="3" borderId="5" xfId="10" applyFont="1" applyFill="1" applyBorder="1" applyProtection="1"/>
    <xf numFmtId="0" fontId="28" fillId="0" borderId="0" xfId="0" applyFont="1" applyProtection="1"/>
    <xf numFmtId="4" fontId="28" fillId="0" borderId="0" xfId="0" applyNumberFormat="1" applyFont="1" applyProtection="1"/>
    <xf numFmtId="4" fontId="28" fillId="0" borderId="0" xfId="0" applyNumberFormat="1" applyFont="1" applyFill="1" applyProtection="1"/>
    <xf numFmtId="168" fontId="28" fillId="0" borderId="0" xfId="0" applyNumberFormat="1" applyFont="1" applyAlignment="1" applyProtection="1"/>
    <xf numFmtId="165" fontId="28" fillId="0" borderId="0" xfId="10" applyFont="1" applyFill="1" applyAlignment="1" applyProtection="1"/>
    <xf numFmtId="0" fontId="28" fillId="2" borderId="0" xfId="0" applyFont="1" applyFill="1" applyProtection="1"/>
    <xf numFmtId="165" fontId="28" fillId="3" borderId="0" xfId="10" applyFont="1" applyFill="1" applyAlignment="1" applyProtection="1"/>
    <xf numFmtId="4" fontId="28" fillId="0" borderId="0" xfId="0" applyNumberFormat="1" applyFont="1" applyAlignment="1" applyProtection="1"/>
    <xf numFmtId="4" fontId="28" fillId="0" borderId="0" xfId="0" applyNumberFormat="1" applyFont="1" applyFill="1" applyAlignment="1" applyProtection="1"/>
    <xf numFmtId="4" fontId="10" fillId="0" borderId="0" xfId="0" applyNumberFormat="1" applyFont="1" applyProtection="1"/>
    <xf numFmtId="165" fontId="36" fillId="0" borderId="0" xfId="10" applyFont="1" applyFill="1" applyAlignment="1" applyProtection="1"/>
    <xf numFmtId="165" fontId="36" fillId="2" borderId="0" xfId="10" applyFont="1" applyFill="1" applyAlignment="1" applyProtection="1"/>
    <xf numFmtId="165" fontId="36" fillId="3" borderId="0" xfId="10" applyFont="1" applyFill="1" applyAlignment="1" applyProtection="1"/>
    <xf numFmtId="168" fontId="57" fillId="0" borderId="0" xfId="0" applyNumberFormat="1" applyFont="1" applyAlignment="1" applyProtection="1"/>
    <xf numFmtId="165" fontId="57" fillId="0" borderId="0" xfId="10" applyFont="1" applyFill="1" applyAlignment="1" applyProtection="1"/>
    <xf numFmtId="0" fontId="58" fillId="0" borderId="0" xfId="0" applyFont="1" applyAlignment="1" applyProtection="1"/>
    <xf numFmtId="165" fontId="58" fillId="0" borderId="0" xfId="10" applyFont="1" applyFill="1" applyAlignment="1" applyProtection="1"/>
    <xf numFmtId="1" fontId="28" fillId="0" borderId="0" xfId="0" applyNumberFormat="1" applyFont="1" applyAlignment="1" applyProtection="1">
      <alignment horizontal="center"/>
    </xf>
    <xf numFmtId="4" fontId="36" fillId="0" borderId="0" xfId="0" applyNumberFormat="1" applyFont="1" applyFill="1" applyProtection="1"/>
    <xf numFmtId="4" fontId="36" fillId="2" borderId="0" xfId="0" applyNumberFormat="1" applyFont="1" applyFill="1" applyProtection="1"/>
    <xf numFmtId="4" fontId="36" fillId="3" borderId="0" xfId="0" applyNumberFormat="1" applyFont="1" applyFill="1" applyProtection="1"/>
    <xf numFmtId="4" fontId="28" fillId="2" borderId="0" xfId="0" applyNumberFormat="1" applyFont="1" applyFill="1" applyProtection="1"/>
    <xf numFmtId="4" fontId="28" fillId="3" borderId="0" xfId="0" applyNumberFormat="1" applyFont="1" applyFill="1" applyProtection="1"/>
    <xf numFmtId="1" fontId="58" fillId="0" borderId="0" xfId="0" applyNumberFormat="1" applyFont="1" applyAlignment="1" applyProtection="1">
      <alignment horizontal="center"/>
    </xf>
    <xf numFmtId="4" fontId="58" fillId="0" borderId="1" xfId="0" applyNumberFormat="1" applyFont="1" applyBorder="1" applyProtection="1"/>
    <xf numFmtId="4" fontId="58" fillId="0" borderId="1" xfId="0" applyNumberFormat="1" applyFont="1" applyFill="1" applyBorder="1" applyProtection="1"/>
    <xf numFmtId="4" fontId="58" fillId="2" borderId="1" xfId="0" applyNumberFormat="1" applyFont="1" applyFill="1" applyBorder="1" applyProtection="1"/>
    <xf numFmtId="4" fontId="58" fillId="3" borderId="1" xfId="0" applyNumberFormat="1" applyFont="1" applyFill="1" applyBorder="1" applyProtection="1"/>
    <xf numFmtId="4" fontId="58" fillId="0" borderId="0" xfId="0" applyNumberFormat="1" applyFont="1" applyBorder="1" applyProtection="1"/>
    <xf numFmtId="4" fontId="58" fillId="0" borderId="0" xfId="0" applyNumberFormat="1" applyFont="1" applyFill="1" applyBorder="1" applyProtection="1"/>
    <xf numFmtId="165" fontId="28" fillId="0" borderId="0" xfId="10" applyFont="1" applyAlignment="1" applyProtection="1"/>
    <xf numFmtId="0" fontId="0" fillId="0" borderId="0" xfId="0" applyAlignment="1" applyProtection="1">
      <alignment vertical="top"/>
    </xf>
    <xf numFmtId="49" fontId="0" fillId="0" borderId="0" xfId="0" applyNumberFormat="1" applyAlignment="1" applyProtection="1">
      <alignment horizontal="right" vertical="top" wrapText="1"/>
    </xf>
    <xf numFmtId="2" fontId="1" fillId="0" borderId="0" xfId="0" applyNumberFormat="1" applyFont="1" applyAlignment="1" applyProtection="1">
      <alignment horizontal="right" vertical="top" wrapText="1"/>
    </xf>
    <xf numFmtId="2" fontId="9" fillId="0" borderId="0" xfId="0" applyNumberFormat="1" applyFont="1" applyAlignment="1" applyProtection="1">
      <alignment horizontal="left" vertical="top" wrapText="1" indent="1"/>
    </xf>
    <xf numFmtId="49" fontId="9" fillId="0" borderId="0" xfId="0" applyNumberFormat="1" applyFont="1" applyAlignment="1" applyProtection="1">
      <alignment horizontal="left" vertical="top" wrapText="1" indent="1"/>
    </xf>
    <xf numFmtId="2" fontId="9" fillId="0" borderId="0" xfId="0" applyNumberFormat="1" applyFont="1" applyAlignment="1" applyProtection="1">
      <alignment horizontal="center" vertical="top" wrapText="1"/>
    </xf>
    <xf numFmtId="0" fontId="0" fillId="0" borderId="0" xfId="0" applyFill="1" applyAlignment="1" applyProtection="1">
      <alignment vertical="top"/>
    </xf>
    <xf numFmtId="49" fontId="0" fillId="0" borderId="0" xfId="0" applyNumberFormat="1" applyAlignment="1" applyProtection="1">
      <alignment horizontal="center" vertical="top" wrapText="1"/>
    </xf>
    <xf numFmtId="49" fontId="3" fillId="0" borderId="0" xfId="0" applyNumberFormat="1" applyFont="1" applyAlignment="1" applyProtection="1">
      <alignment horizontal="left" vertical="top" wrapText="1" indent="1"/>
    </xf>
    <xf numFmtId="0" fontId="13" fillId="0" borderId="0" xfId="0" applyFont="1" applyBorder="1" applyAlignment="1">
      <alignment horizontal="right" vertical="top"/>
    </xf>
    <xf numFmtId="0" fontId="3" fillId="0" borderId="0" xfId="0" applyFont="1" applyAlignment="1">
      <alignment horizontal="right" vertical="top"/>
    </xf>
    <xf numFmtId="0" fontId="23" fillId="0" borderId="0" xfId="0" applyFont="1" applyAlignment="1">
      <alignment horizontal="right" vertical="top"/>
    </xf>
    <xf numFmtId="0" fontId="10" fillId="0" borderId="0" xfId="0" applyFont="1" applyAlignment="1">
      <alignment horizontal="right" vertical="top"/>
    </xf>
    <xf numFmtId="0" fontId="9" fillId="0" borderId="0" xfId="0" applyFont="1" applyAlignment="1">
      <alignment horizontal="right" vertical="top"/>
    </xf>
    <xf numFmtId="0" fontId="0" fillId="0" borderId="0" xfId="0" applyAlignment="1">
      <alignment horizontal="right" vertical="top"/>
    </xf>
    <xf numFmtId="0" fontId="39" fillId="0" borderId="5" xfId="0" applyFont="1" applyBorder="1" applyAlignment="1">
      <alignment horizontal="right" vertical="top"/>
    </xf>
    <xf numFmtId="0" fontId="39" fillId="0" borderId="0" xfId="0" applyFont="1" applyBorder="1" applyAlignment="1">
      <alignment horizontal="right" vertical="top"/>
    </xf>
    <xf numFmtId="4" fontId="0" fillId="0" borderId="2" xfId="0" applyNumberFormat="1" applyFill="1" applyBorder="1" applyAlignment="1" applyProtection="1">
      <alignment horizontal="right" vertical="top"/>
    </xf>
    <xf numFmtId="4" fontId="2" fillId="0" borderId="10" xfId="0" applyNumberFormat="1" applyFont="1" applyBorder="1" applyAlignment="1" applyProtection="1">
      <alignment horizontal="right" vertical="top"/>
    </xf>
    <xf numFmtId="4" fontId="2" fillId="0" borderId="2" xfId="0" applyNumberFormat="1" applyFont="1" applyBorder="1" applyAlignment="1" applyProtection="1">
      <alignment horizontal="right" vertical="top"/>
    </xf>
    <xf numFmtId="4" fontId="39" fillId="0" borderId="8" xfId="0" applyNumberFormat="1" applyFont="1" applyBorder="1" applyAlignment="1" applyProtection="1">
      <alignment horizontal="right" vertical="top"/>
      <protection locked="0"/>
    </xf>
    <xf numFmtId="44" fontId="39" fillId="0" borderId="2" xfId="0" applyNumberFormat="1" applyFont="1" applyFill="1" applyBorder="1" applyAlignment="1" applyProtection="1">
      <alignment horizontal="justify" vertical="top" wrapText="1"/>
      <protection locked="0"/>
    </xf>
    <xf numFmtId="4" fontId="39" fillId="0" borderId="2" xfId="0" applyNumberFormat="1" applyFont="1" applyBorder="1" applyAlignment="1" applyProtection="1">
      <alignment horizontal="right" vertical="top" wrapText="1"/>
      <protection locked="0"/>
    </xf>
    <xf numFmtId="44" fontId="39" fillId="0" borderId="2" xfId="0" applyNumberFormat="1" applyFont="1" applyBorder="1" applyAlignment="1" applyProtection="1">
      <alignment horizontal="justify" vertical="top" wrapText="1"/>
      <protection locked="0"/>
    </xf>
    <xf numFmtId="44" fontId="37" fillId="0" borderId="0" xfId="0" applyNumberFormat="1" applyFont="1" applyAlignment="1" applyProtection="1">
      <protection locked="0"/>
    </xf>
    <xf numFmtId="44" fontId="37" fillId="0" borderId="2" xfId="0" applyNumberFormat="1" applyFont="1" applyFill="1" applyBorder="1" applyAlignment="1" applyProtection="1">
      <protection locked="0"/>
    </xf>
    <xf numFmtId="44" fontId="37" fillId="4" borderId="2" xfId="0" applyNumberFormat="1" applyFont="1" applyFill="1" applyBorder="1" applyAlignment="1" applyProtection="1">
      <protection locked="0"/>
    </xf>
    <xf numFmtId="0" fontId="0" fillId="0" borderId="8" xfId="0" applyBorder="1" applyAlignment="1" applyProtection="1">
      <alignment horizontal="left"/>
      <protection locked="0"/>
    </xf>
    <xf numFmtId="0" fontId="28" fillId="4" borderId="2" xfId="0" applyFont="1" applyFill="1" applyBorder="1" applyAlignment="1" applyProtection="1">
      <alignment horizontal="justify" vertical="top" wrapText="1"/>
      <protection locked="0"/>
    </xf>
    <xf numFmtId="4" fontId="49" fillId="0" borderId="2" xfId="0" applyNumberFormat="1" applyFont="1" applyBorder="1" applyAlignment="1" applyProtection="1">
      <alignment horizontal="right" wrapText="1"/>
      <protection locked="0"/>
    </xf>
    <xf numFmtId="0" fontId="35" fillId="0" borderId="2" xfId="0" applyFont="1" applyBorder="1" applyAlignment="1" applyProtection="1">
      <alignment horizontal="justify" vertical="top"/>
      <protection locked="0"/>
    </xf>
    <xf numFmtId="0" fontId="35" fillId="4" borderId="2" xfId="0" applyFont="1" applyFill="1" applyBorder="1" applyAlignment="1" applyProtection="1">
      <alignment horizontal="justify"/>
      <protection locked="0"/>
    </xf>
    <xf numFmtId="0" fontId="35" fillId="0" borderId="2" xfId="0" applyFont="1" applyBorder="1" applyProtection="1">
      <protection locked="0"/>
    </xf>
    <xf numFmtId="44" fontId="28" fillId="0" borderId="9" xfId="0" applyNumberFormat="1" applyFont="1" applyBorder="1" applyAlignment="1" applyProtection="1">
      <protection locked="0"/>
    </xf>
    <xf numFmtId="0" fontId="28" fillId="4" borderId="2" xfId="0" applyFont="1" applyFill="1" applyBorder="1" applyAlignment="1" applyProtection="1">
      <alignment horizontal="right" vertical="top" wrapText="1"/>
      <protection locked="0"/>
    </xf>
    <xf numFmtId="0" fontId="28" fillId="0" borderId="2" xfId="0" applyFont="1" applyFill="1" applyBorder="1" applyAlignment="1" applyProtection="1">
      <alignment horizontal="justify" vertical="top" wrapText="1"/>
      <protection locked="0"/>
    </xf>
  </cellXfs>
  <cellStyles count="11">
    <cellStyle name="Navadno" xfId="0" builtinId="0"/>
    <cellStyle name="Navadno 2" xfId="1"/>
    <cellStyle name="Navadno_.s1720" xfId="2"/>
    <cellStyle name="Navadno_POPIS RCK PZI PREZRAČEVANJE" xfId="3"/>
    <cellStyle name="Normal_JES-popis ogrevanje-PGD" xfId="4"/>
    <cellStyle name="Normal_List1" xfId="5"/>
    <cellStyle name="Normal_popis OPH" xfId="6"/>
    <cellStyle name="Normal_rekapitulacija" xfId="7"/>
    <cellStyle name="Slog 1" xfId="8"/>
    <cellStyle name="Valuta" xfId="9" builtinId="4"/>
    <cellStyle name="Vejica" xfId="10" builtinId="3"/>
  </cellStyles>
  <dxfs count="1223">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
      <font>
        <strike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48"/>
  <sheetViews>
    <sheetView workbookViewId="0"/>
    <sheetView workbookViewId="1"/>
    <sheetView tabSelected="1" view="pageBreakPreview" topLeftCell="A6" zoomScaleNormal="100" zoomScaleSheetLayoutView="100" workbookViewId="2">
      <selection activeCell="F30" sqref="F30"/>
    </sheetView>
  </sheetViews>
  <sheetFormatPr defaultRowHeight="12.75"/>
  <cols>
    <col min="1" max="1" width="6.7109375" customWidth="1"/>
    <col min="2" max="2" width="23.140625" customWidth="1"/>
    <col min="3" max="3" width="66.5703125" customWidth="1"/>
  </cols>
  <sheetData>
    <row r="1" spans="2:3" s="42" customFormat="1" ht="15">
      <c r="B1" s="1547" t="s">
        <v>23</v>
      </c>
      <c r="C1" s="1547"/>
    </row>
    <row r="2" spans="2:3" s="42" customFormat="1" ht="13.5" customHeight="1">
      <c r="B2" s="84"/>
      <c r="C2" s="84"/>
    </row>
    <row r="3" spans="2:3" s="42" customFormat="1" ht="15">
      <c r="B3" s="61" t="s">
        <v>24</v>
      </c>
    </row>
    <row r="4" spans="2:3" s="42" customFormat="1" ht="15">
      <c r="B4" s="61" t="s">
        <v>25</v>
      </c>
      <c r="C4" s="84" t="s">
        <v>2269</v>
      </c>
    </row>
    <row r="5" spans="2:3" s="42" customFormat="1" ht="15">
      <c r="B5" s="61"/>
      <c r="C5" s="84"/>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64</v>
      </c>
      <c r="C20" s="84" t="s">
        <v>166</v>
      </c>
    </row>
    <row r="21" spans="2:3" s="42" customFormat="1" ht="13.5" customHeight="1">
      <c r="B21" s="61"/>
      <c r="C21" s="103" t="s">
        <v>2264</v>
      </c>
    </row>
    <row r="22" spans="2:3" s="42" customFormat="1" ht="13.5" customHeight="1">
      <c r="B22" s="61"/>
      <c r="C22" s="103"/>
    </row>
    <row r="23" spans="2:3" s="42" customFormat="1" ht="13.5" customHeight="1">
      <c r="B23" s="61" t="s">
        <v>169</v>
      </c>
      <c r="C23" s="84" t="s">
        <v>2265</v>
      </c>
    </row>
    <row r="24" spans="2:3" s="42" customFormat="1" ht="13.5" customHeight="1">
      <c r="B24" s="61"/>
      <c r="C24" s="112" t="s">
        <v>2266</v>
      </c>
    </row>
    <row r="25" spans="2:3" s="42" customFormat="1" ht="13.5" customHeight="1">
      <c r="B25" s="61"/>
      <c r="C25" s="112" t="s">
        <v>2267</v>
      </c>
    </row>
    <row r="26" spans="2:3" s="42" customFormat="1" ht="13.5" customHeight="1">
      <c r="B26" s="61" t="s">
        <v>54</v>
      </c>
      <c r="C26" s="84"/>
    </row>
    <row r="27" spans="2:3" s="42" customFormat="1" ht="13.5" customHeight="1">
      <c r="B27" s="61" t="s">
        <v>55</v>
      </c>
      <c r="C27" s="84" t="s">
        <v>56</v>
      </c>
    </row>
    <row r="28" spans="2:3" s="42" customFormat="1" ht="13.5" customHeight="1">
      <c r="B28" s="61"/>
      <c r="C28" s="84" t="s">
        <v>57</v>
      </c>
    </row>
    <row r="29" spans="2:3" s="42" customFormat="1" ht="13.5" customHeight="1">
      <c r="B29" s="61"/>
      <c r="C29" s="84"/>
    </row>
    <row r="30" spans="2:3" s="42" customFormat="1" ht="13.5" customHeight="1">
      <c r="B30" s="61" t="s">
        <v>113</v>
      </c>
      <c r="C30" s="84" t="s">
        <v>93</v>
      </c>
    </row>
    <row r="31" spans="2:3" s="42" customFormat="1" ht="13.5" customHeight="1">
      <c r="B31" s="61"/>
      <c r="C31" s="84"/>
    </row>
    <row r="32" spans="2:3" s="42" customFormat="1" ht="13.5" customHeight="1">
      <c r="B32" s="61" t="s">
        <v>58</v>
      </c>
      <c r="C32" s="84" t="s">
        <v>1343</v>
      </c>
    </row>
    <row r="33" spans="2:3" s="42" customFormat="1" ht="13.5" customHeight="1">
      <c r="B33" s="61"/>
      <c r="C33" s="84"/>
    </row>
    <row r="34" spans="2:3" s="42" customFormat="1" ht="13.5" customHeight="1">
      <c r="B34" s="61" t="s">
        <v>60</v>
      </c>
      <c r="C34" s="84"/>
    </row>
    <row r="35" spans="2:3" s="42" customFormat="1" ht="13.5" customHeight="1">
      <c r="B35" s="61" t="s">
        <v>61</v>
      </c>
      <c r="C35" s="24" t="s">
        <v>97</v>
      </c>
    </row>
    <row r="36" spans="2:3" s="42" customFormat="1" ht="13.5" customHeight="1">
      <c r="B36" s="61"/>
      <c r="C36" s="24"/>
    </row>
    <row r="37" spans="2:3" s="42" customFormat="1" ht="13.5" customHeight="1">
      <c r="B37" s="61" t="s">
        <v>60</v>
      </c>
      <c r="C37" s="24"/>
    </row>
    <row r="38" spans="2:3" s="42" customFormat="1" ht="13.5" customHeight="1">
      <c r="B38" s="61" t="s">
        <v>42</v>
      </c>
      <c r="C38" s="24" t="s">
        <v>97</v>
      </c>
    </row>
    <row r="39" spans="2:3" s="42" customFormat="1" ht="13.5" customHeight="1">
      <c r="B39" s="61"/>
      <c r="C39" s="84"/>
    </row>
    <row r="40" spans="2:3" s="42" customFormat="1" ht="13.5" customHeight="1">
      <c r="B40" s="61" t="s">
        <v>62</v>
      </c>
      <c r="C40" s="84" t="s">
        <v>63</v>
      </c>
    </row>
    <row r="41" spans="2:3" s="42" customFormat="1" ht="13.5" customHeight="1">
      <c r="B41" s="61"/>
      <c r="C41" s="84"/>
    </row>
    <row r="42" spans="2:3" s="42" customFormat="1" ht="13.5" customHeight="1">
      <c r="B42" s="61" t="s">
        <v>109</v>
      </c>
      <c r="C42" s="84"/>
    </row>
    <row r="43" spans="2:3" s="42" customFormat="1" ht="13.5" customHeight="1">
      <c r="B43" s="61" t="s">
        <v>110</v>
      </c>
      <c r="C43" s="84" t="s">
        <v>170</v>
      </c>
    </row>
    <row r="44" spans="2:3" s="42" customFormat="1" ht="13.5" customHeight="1">
      <c r="B44" s="61"/>
      <c r="C44" s="84"/>
    </row>
    <row r="45" spans="2:3" s="42" customFormat="1" ht="13.5" customHeight="1">
      <c r="B45" s="61" t="s">
        <v>111</v>
      </c>
      <c r="C45" s="84" t="s">
        <v>2268</v>
      </c>
    </row>
    <row r="46" spans="2:3" s="42" customFormat="1" ht="13.5" customHeight="1">
      <c r="B46" s="61"/>
      <c r="C46" s="84"/>
    </row>
    <row r="47" spans="2:3" s="42" customFormat="1" ht="13.5" customHeight="1">
      <c r="B47" s="61" t="s">
        <v>112</v>
      </c>
      <c r="C47" s="84" t="s">
        <v>171</v>
      </c>
    </row>
    <row r="48" spans="2:3" ht="15">
      <c r="B48" s="45"/>
      <c r="C48" s="75"/>
    </row>
  </sheetData>
  <mergeCells count="1">
    <mergeCell ref="B1:C1"/>
  </mergeCells>
  <pageMargins left="0.98425196850393704" right="0.39370078740157483" top="0.98425196850393704" bottom="0.98425196850393704" header="0.59055118110236227" footer="0.59055118110236227"/>
  <pageSetup paperSize="9" scale="93" fitToHeight="0"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7"/>
  <sheetViews>
    <sheetView workbookViewId="0"/>
    <sheetView workbookViewId="1"/>
    <sheetView view="pageBreakPreview" zoomScaleNormal="100" zoomScaleSheetLayoutView="100" workbookViewId="2"/>
  </sheetViews>
  <sheetFormatPr defaultRowHeight="12.75"/>
  <cols>
    <col min="1" max="1" width="6.7109375" customWidth="1"/>
    <col min="2" max="2" width="23.140625" customWidth="1"/>
    <col min="3" max="3" width="66.5703125" customWidth="1"/>
  </cols>
  <sheetData>
    <row r="1" spans="2:3" s="42" customFormat="1" ht="15">
      <c r="B1" s="1547" t="s">
        <v>23</v>
      </c>
      <c r="C1" s="1547"/>
    </row>
    <row r="2" spans="2:3" s="42" customFormat="1" ht="13.5" customHeight="1">
      <c r="B2" s="84"/>
      <c r="C2" s="84"/>
    </row>
    <row r="3" spans="2:3" s="42" customFormat="1" ht="15">
      <c r="B3" s="61" t="s">
        <v>24</v>
      </c>
    </row>
    <row r="4" spans="2:3" s="42" customFormat="1" ht="15">
      <c r="B4" s="61" t="s">
        <v>25</v>
      </c>
      <c r="C4" s="84" t="s">
        <v>3087</v>
      </c>
    </row>
    <row r="5" spans="2:3" s="42" customFormat="1" ht="15">
      <c r="B5" s="61"/>
      <c r="C5" s="84"/>
    </row>
    <row r="6" spans="2:3" s="42" customFormat="1" ht="13.5" customHeight="1">
      <c r="B6" s="820" t="s">
        <v>50</v>
      </c>
      <c r="C6" s="84"/>
    </row>
    <row r="7" spans="2:3" s="42" customFormat="1" ht="13.5" customHeight="1">
      <c r="B7" s="820" t="s">
        <v>51</v>
      </c>
      <c r="C7" s="84" t="s">
        <v>162</v>
      </c>
    </row>
    <row r="8" spans="2:3" s="42" customFormat="1" ht="13.5" customHeight="1">
      <c r="B8" s="820"/>
      <c r="C8" s="84" t="s">
        <v>172</v>
      </c>
    </row>
    <row r="9" spans="2:3" s="42" customFormat="1" ht="13.5" customHeight="1">
      <c r="B9" s="820"/>
      <c r="C9" s="84" t="s">
        <v>163</v>
      </c>
    </row>
    <row r="10" spans="2:3" s="42" customFormat="1" ht="13.5" customHeight="1">
      <c r="B10" s="820"/>
      <c r="C10" s="84"/>
    </row>
    <row r="11" spans="2:3" s="42" customFormat="1" ht="13.5" customHeight="1">
      <c r="B11" s="820" t="s">
        <v>94</v>
      </c>
    </row>
    <row r="12" spans="2:3" s="42" customFormat="1" ht="13.5" customHeight="1">
      <c r="B12" s="820" t="s">
        <v>95</v>
      </c>
      <c r="C12" s="84" t="s">
        <v>96</v>
      </c>
    </row>
    <row r="13" spans="2:3" s="42" customFormat="1" ht="13.5" customHeight="1">
      <c r="B13" s="61"/>
      <c r="C13" s="84" t="s">
        <v>3063</v>
      </c>
    </row>
    <row r="14" spans="2:3" s="42" customFormat="1" ht="12.75" customHeight="1">
      <c r="B14" s="61"/>
      <c r="C14" s="84"/>
    </row>
    <row r="15" spans="2:3" s="42" customFormat="1" ht="13.5" customHeight="1">
      <c r="B15" s="99" t="s">
        <v>52</v>
      </c>
      <c r="C15" s="84" t="s">
        <v>3064</v>
      </c>
    </row>
    <row r="16" spans="2:3" s="42" customFormat="1" ht="12.75" customHeight="1">
      <c r="B16" s="61"/>
      <c r="C16" s="84" t="s">
        <v>3065</v>
      </c>
    </row>
    <row r="17" spans="2:3" s="42" customFormat="1" ht="12.75" customHeight="1">
      <c r="B17" s="61"/>
      <c r="C17" s="84" t="s">
        <v>3066</v>
      </c>
    </row>
    <row r="18" spans="2:3" s="42" customFormat="1" ht="12.75" customHeight="1">
      <c r="B18" s="61"/>
      <c r="C18" s="84"/>
    </row>
    <row r="19" spans="2:3" s="42" customFormat="1" ht="13.5" customHeight="1">
      <c r="B19" s="99" t="s">
        <v>53</v>
      </c>
      <c r="C19" s="84" t="s">
        <v>3063</v>
      </c>
    </row>
    <row r="20" spans="2:3" s="42" customFormat="1" ht="12.75" customHeight="1">
      <c r="B20" s="61"/>
      <c r="C20" s="84" t="s">
        <v>165</v>
      </c>
    </row>
    <row r="21" spans="2:3" s="42" customFormat="1" ht="12.75" customHeight="1">
      <c r="B21" s="61"/>
      <c r="C21" s="84"/>
    </row>
    <row r="22" spans="2:3" s="42" customFormat="1" ht="13.5" customHeight="1">
      <c r="B22" s="99" t="s">
        <v>64</v>
      </c>
      <c r="C22" s="84" t="s">
        <v>3067</v>
      </c>
    </row>
    <row r="23" spans="2:3" s="42" customFormat="1" ht="13.5" customHeight="1">
      <c r="B23" s="99"/>
      <c r="C23" s="103" t="s">
        <v>3068</v>
      </c>
    </row>
    <row r="24" spans="2:3" s="42" customFormat="1" ht="13.5" customHeight="1">
      <c r="B24" s="99"/>
      <c r="C24" s="821"/>
    </row>
    <row r="25" spans="2:3" s="42" customFormat="1" ht="13.5" customHeight="1">
      <c r="B25" s="99" t="s">
        <v>3069</v>
      </c>
      <c r="C25" s="84" t="s">
        <v>166</v>
      </c>
    </row>
    <row r="26" spans="2:3" s="42" customFormat="1" ht="13.5" customHeight="1">
      <c r="B26" s="61"/>
      <c r="C26" s="84"/>
    </row>
    <row r="27" spans="2:3" s="42" customFormat="1" ht="13.5" customHeight="1">
      <c r="B27" s="99" t="s">
        <v>3070</v>
      </c>
      <c r="C27" s="84" t="s">
        <v>3071</v>
      </c>
    </row>
    <row r="28" spans="2:3" s="42" customFormat="1" ht="13.5" customHeight="1">
      <c r="B28" s="99"/>
      <c r="C28" s="84" t="s">
        <v>3072</v>
      </c>
    </row>
    <row r="29" spans="2:3" s="42" customFormat="1" ht="13.5" customHeight="1">
      <c r="B29" s="99"/>
      <c r="C29" s="84"/>
    </row>
    <row r="30" spans="2:3" s="42" customFormat="1" ht="13.5" customHeight="1">
      <c r="B30" s="99" t="s">
        <v>169</v>
      </c>
      <c r="C30" s="84" t="s">
        <v>3073</v>
      </c>
    </row>
    <row r="31" spans="2:3" s="42" customFormat="1" ht="12.75" customHeight="1">
      <c r="B31" s="61"/>
      <c r="C31" s="84"/>
    </row>
    <row r="32" spans="2:3" s="42" customFormat="1" ht="13.5" customHeight="1">
      <c r="B32" s="99" t="s">
        <v>3074</v>
      </c>
      <c r="C32" s="84" t="s">
        <v>3075</v>
      </c>
    </row>
    <row r="33" spans="2:3" s="42" customFormat="1" ht="13.5" customHeight="1">
      <c r="B33" s="99"/>
      <c r="C33" s="84"/>
    </row>
    <row r="34" spans="2:3" s="42" customFormat="1" ht="13.5" customHeight="1">
      <c r="B34" s="99" t="s">
        <v>2341</v>
      </c>
      <c r="C34" s="112" t="s">
        <v>3076</v>
      </c>
    </row>
    <row r="35" spans="2:3" s="42" customFormat="1" ht="12.75" customHeight="1">
      <c r="B35" s="61"/>
      <c r="C35" s="84"/>
    </row>
    <row r="36" spans="2:3" s="42" customFormat="1" ht="13.5" customHeight="1">
      <c r="B36" s="99" t="s">
        <v>54</v>
      </c>
      <c r="C36" s="84"/>
    </row>
    <row r="37" spans="2:3" s="42" customFormat="1" ht="13.5" customHeight="1">
      <c r="B37" s="99" t="s">
        <v>55</v>
      </c>
      <c r="C37" s="84" t="s">
        <v>3077</v>
      </c>
    </row>
    <row r="38" spans="2:3" s="42" customFormat="1" ht="13.5" customHeight="1">
      <c r="B38" s="99"/>
      <c r="C38" s="84" t="s">
        <v>3078</v>
      </c>
    </row>
    <row r="39" spans="2:3" s="42" customFormat="1" ht="12.75" customHeight="1">
      <c r="B39" s="61"/>
      <c r="C39" s="84"/>
    </row>
    <row r="40" spans="2:3" s="42" customFormat="1" ht="13.5" customHeight="1">
      <c r="B40" s="99" t="s">
        <v>113</v>
      </c>
      <c r="C40" s="84" t="s">
        <v>3079</v>
      </c>
    </row>
    <row r="41" spans="2:3" s="42" customFormat="1" ht="12.75" customHeight="1">
      <c r="B41" s="61"/>
      <c r="C41" s="84"/>
    </row>
    <row r="42" spans="2:3" s="42" customFormat="1" ht="13.5" customHeight="1">
      <c r="B42" s="99" t="s">
        <v>58</v>
      </c>
      <c r="C42" s="84" t="s">
        <v>3080</v>
      </c>
    </row>
    <row r="43" spans="2:3" s="42" customFormat="1" ht="12.75" customHeight="1">
      <c r="B43" s="61"/>
      <c r="C43" s="124" t="s">
        <v>3081</v>
      </c>
    </row>
    <row r="44" spans="2:3" s="42" customFormat="1" ht="12.75" customHeight="1">
      <c r="B44" s="61"/>
      <c r="C44" s="124" t="s">
        <v>3082</v>
      </c>
    </row>
    <row r="45" spans="2:3" s="42" customFormat="1" ht="13.5" customHeight="1">
      <c r="B45" s="99" t="s">
        <v>60</v>
      </c>
      <c r="C45" s="84"/>
    </row>
    <row r="46" spans="2:3" s="42" customFormat="1" ht="13.5" customHeight="1">
      <c r="B46" s="99" t="s">
        <v>61</v>
      </c>
      <c r="C46" s="24" t="s">
        <v>97</v>
      </c>
    </row>
    <row r="47" spans="2:3" s="42" customFormat="1" ht="12.75" customHeight="1">
      <c r="B47" s="61"/>
    </row>
    <row r="48" spans="2:3" s="42" customFormat="1" ht="13.5" customHeight="1">
      <c r="B48" s="99" t="s">
        <v>60</v>
      </c>
      <c r="C48" s="84"/>
    </row>
    <row r="49" spans="2:3" s="42" customFormat="1" ht="13.5" customHeight="1">
      <c r="B49" s="99" t="s">
        <v>3083</v>
      </c>
      <c r="C49" s="24" t="s">
        <v>97</v>
      </c>
    </row>
    <row r="50" spans="2:3" s="42" customFormat="1" ht="13.5" customHeight="1">
      <c r="B50" s="99"/>
      <c r="C50" s="84"/>
    </row>
    <row r="51" spans="2:3" s="42" customFormat="1" ht="13.5" customHeight="1">
      <c r="B51" s="99" t="s">
        <v>62</v>
      </c>
      <c r="C51" s="84" t="s">
        <v>3084</v>
      </c>
    </row>
    <row r="52" spans="2:3" s="42" customFormat="1" ht="12.75" customHeight="1">
      <c r="B52" s="61"/>
      <c r="C52" s="84"/>
    </row>
    <row r="53" spans="2:3" s="42" customFormat="1" ht="13.5" customHeight="1">
      <c r="B53" s="99" t="s">
        <v>3085</v>
      </c>
      <c r="C53" s="84" t="s">
        <v>170</v>
      </c>
    </row>
    <row r="54" spans="2:3" s="42" customFormat="1" ht="12.75" customHeight="1">
      <c r="B54" s="61"/>
      <c r="C54" s="84"/>
    </row>
    <row r="55" spans="2:3" s="42" customFormat="1" ht="13.5" customHeight="1">
      <c r="B55" s="99" t="s">
        <v>3086</v>
      </c>
      <c r="C55" s="84" t="s">
        <v>3088</v>
      </c>
    </row>
    <row r="56" spans="2:3" s="42" customFormat="1" ht="13.5" customHeight="1">
      <c r="B56" s="99"/>
      <c r="C56" s="84"/>
    </row>
    <row r="57" spans="2:3" s="42" customFormat="1" ht="13.5" customHeight="1">
      <c r="B57" s="99" t="s">
        <v>112</v>
      </c>
      <c r="C57" s="84" t="s">
        <v>171</v>
      </c>
    </row>
  </sheetData>
  <sheetProtection algorithmName="SHA-512" hashValue="6fIe/JzBDXZk1PUVudSR1nxniFQmR3RwSNKI3vjagANNBFHgcOIEoMj5LjLrJaxiWBOOosyTgg82rJWwNipvlQ==" saltValue="DuIaoDdPbnEMoBVtAZHtCg==" spinCount="100000" sheet="1" objects="1" scenarios="1" formatColumns="0" formatRows="0"/>
  <mergeCells count="1">
    <mergeCell ref="B1:C1"/>
  </mergeCells>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workbookViewId="0"/>
    <sheetView workbookViewId="1"/>
    <sheetView view="pageBreakPreview" zoomScaleNormal="100" zoomScaleSheetLayoutView="100" workbookViewId="2"/>
  </sheetViews>
  <sheetFormatPr defaultRowHeight="12.75"/>
  <cols>
    <col min="1" max="1" width="12.5703125" customWidth="1"/>
    <col min="2" max="2" width="62.5703125" customWidth="1"/>
    <col min="3" max="3" width="15.28515625" customWidth="1"/>
    <col min="4" max="4" width="17.140625" customWidth="1"/>
    <col min="5" max="6" width="16.7109375" customWidth="1"/>
    <col min="7" max="7" width="17.85546875" customWidth="1"/>
  </cols>
  <sheetData>
    <row r="1" spans="1:5" s="42" customFormat="1" ht="14.25">
      <c r="C1" s="247" t="s">
        <v>1497</v>
      </c>
      <c r="D1" s="248" t="s">
        <v>1498</v>
      </c>
      <c r="E1" s="122" t="s">
        <v>1499</v>
      </c>
    </row>
    <row r="2" spans="1:5" s="116" customFormat="1" ht="12.75" customHeight="1">
      <c r="A2" s="111" t="s">
        <v>98</v>
      </c>
      <c r="B2" s="89" t="s">
        <v>102</v>
      </c>
      <c r="C2" s="89"/>
      <c r="D2" s="719"/>
      <c r="E2" s="297"/>
    </row>
    <row r="3" spans="1:5" s="116" customFormat="1" ht="12.75" customHeight="1">
      <c r="A3" s="111"/>
      <c r="B3" s="100"/>
      <c r="C3" s="100"/>
      <c r="D3" s="719"/>
      <c r="E3" s="297"/>
    </row>
    <row r="4" spans="1:5" s="116" customFormat="1" ht="12.75" customHeight="1">
      <c r="A4" s="111" t="s">
        <v>99</v>
      </c>
      <c r="B4" s="112" t="s">
        <v>173</v>
      </c>
      <c r="C4" s="89"/>
      <c r="D4" s="89"/>
      <c r="E4" s="89"/>
    </row>
    <row r="5" spans="1:5" s="116" customFormat="1" ht="12.75" customHeight="1">
      <c r="A5" s="111"/>
      <c r="B5" s="99"/>
      <c r="C5" s="99"/>
      <c r="D5" s="719"/>
      <c r="E5" s="297"/>
    </row>
    <row r="6" spans="1:5" s="92" customFormat="1" ht="12.75" customHeight="1">
      <c r="A6" s="111" t="s">
        <v>100</v>
      </c>
      <c r="B6" s="89" t="s">
        <v>3089</v>
      </c>
      <c r="C6" s="89"/>
      <c r="D6" s="91"/>
      <c r="E6" s="88"/>
    </row>
    <row r="7" spans="1:5" s="116" customFormat="1" ht="12.75" customHeight="1">
      <c r="A7" s="111"/>
      <c r="B7" s="113"/>
      <c r="C7" s="721"/>
      <c r="D7" s="719"/>
      <c r="E7" s="297"/>
    </row>
    <row r="8" spans="1:5" s="116" customFormat="1" ht="12.75" customHeight="1">
      <c r="A8" s="111" t="s">
        <v>64</v>
      </c>
      <c r="B8" s="112" t="s">
        <v>166</v>
      </c>
      <c r="C8" s="721"/>
      <c r="D8" s="719"/>
      <c r="E8" s="297"/>
    </row>
    <row r="9" spans="1:5" s="116" customFormat="1" ht="12.75" customHeight="1">
      <c r="A9" s="111"/>
      <c r="B9" s="99"/>
      <c r="C9" s="721"/>
      <c r="D9" s="719"/>
      <c r="E9" s="297"/>
    </row>
    <row r="10" spans="1:5" s="116" customFormat="1" ht="12.75" customHeight="1">
      <c r="A10" s="111" t="s">
        <v>58</v>
      </c>
      <c r="B10" s="112" t="s">
        <v>59</v>
      </c>
      <c r="C10" s="721"/>
      <c r="D10" s="719"/>
      <c r="E10" s="297"/>
    </row>
    <row r="11" spans="1:5" s="116" customFormat="1" ht="12.75" customHeight="1">
      <c r="A11" s="111"/>
      <c r="B11" s="112"/>
      <c r="C11" s="721"/>
      <c r="D11" s="719"/>
      <c r="E11" s="297"/>
    </row>
    <row r="12" spans="1:5" s="735" customFormat="1" ht="15">
      <c r="A12" s="111" t="s">
        <v>2341</v>
      </c>
      <c r="B12" s="112" t="s">
        <v>3090</v>
      </c>
      <c r="C12" s="719"/>
      <c r="D12" s="719"/>
      <c r="E12" s="297"/>
    </row>
    <row r="13" spans="1:5" s="116" customFormat="1" ht="12.75" customHeight="1">
      <c r="A13" s="111"/>
      <c r="B13" s="99"/>
      <c r="C13" s="721"/>
      <c r="D13" s="719"/>
      <c r="E13" s="297"/>
    </row>
    <row r="14" spans="1:5" s="116" customFormat="1" ht="12.75" customHeight="1">
      <c r="A14" s="111" t="s">
        <v>64</v>
      </c>
      <c r="B14" s="112" t="s">
        <v>3067</v>
      </c>
      <c r="C14" s="721"/>
      <c r="D14" s="719"/>
      <c r="E14" s="297"/>
    </row>
    <row r="15" spans="1:5" s="116" customFormat="1" ht="12.75" customHeight="1">
      <c r="A15" s="111"/>
      <c r="B15" s="124" t="s">
        <v>3091</v>
      </c>
      <c r="C15" s="721"/>
      <c r="D15" s="719"/>
      <c r="E15" s="297"/>
    </row>
    <row r="16" spans="1:5" s="116" customFormat="1" ht="12.75" customHeight="1">
      <c r="A16" s="111"/>
      <c r="B16" s="124"/>
      <c r="C16" s="721"/>
      <c r="D16" s="719"/>
      <c r="E16" s="297"/>
    </row>
    <row r="17" spans="1:5" s="116" customFormat="1" ht="12.75" customHeight="1">
      <c r="A17" s="111" t="s">
        <v>3092</v>
      </c>
      <c r="B17" s="112" t="s">
        <v>3093</v>
      </c>
      <c r="C17" s="721"/>
      <c r="D17" s="719"/>
      <c r="E17" s="297"/>
    </row>
    <row r="18" spans="1:5" s="76" customFormat="1" ht="12.75" customHeight="1">
      <c r="A18" s="12"/>
      <c r="B18" s="8"/>
      <c r="C18" s="18"/>
      <c r="D18" s="13"/>
      <c r="E18" s="93"/>
    </row>
    <row r="19" spans="1:5" s="76" customFormat="1" ht="12.75" customHeight="1">
      <c r="A19" s="12"/>
      <c r="B19" s="8"/>
      <c r="C19" s="18"/>
      <c r="D19" s="13"/>
      <c r="E19" s="93"/>
    </row>
    <row r="20" spans="1:5" s="822" customFormat="1" ht="31.5" customHeight="1">
      <c r="A20" s="23"/>
      <c r="B20" s="1564" t="s">
        <v>3094</v>
      </c>
      <c r="C20" s="1564"/>
      <c r="D20" s="6"/>
      <c r="E20" s="6"/>
    </row>
    <row r="21" spans="1:5" s="26" customFormat="1" ht="12.75" customHeight="1">
      <c r="A21" s="48"/>
      <c r="B21" s="823" t="s">
        <v>3095</v>
      </c>
      <c r="C21" s="249" t="s">
        <v>180</v>
      </c>
      <c r="D21" s="249" t="s">
        <v>180</v>
      </c>
      <c r="E21" s="249" t="s">
        <v>180</v>
      </c>
    </row>
    <row r="22" spans="1:5" s="26" customFormat="1" ht="12.75" customHeight="1">
      <c r="A22" s="48"/>
      <c r="B22" s="823"/>
      <c r="C22" s="250" t="s">
        <v>1500</v>
      </c>
      <c r="D22" s="250" t="s">
        <v>1501</v>
      </c>
      <c r="E22" s="250" t="s">
        <v>1502</v>
      </c>
    </row>
    <row r="23" spans="1:5" s="26" customFormat="1" ht="12.75" customHeight="1">
      <c r="A23" s="48"/>
      <c r="B23" s="824"/>
      <c r="C23" s="251" t="s">
        <v>1503</v>
      </c>
      <c r="D23" s="251" t="s">
        <v>1503</v>
      </c>
      <c r="E23" s="251"/>
    </row>
    <row r="24" spans="1:5" s="822" customFormat="1" ht="13.5" customHeight="1">
      <c r="A24" s="256" t="s">
        <v>3096</v>
      </c>
      <c r="B24" s="286" t="s">
        <v>2291</v>
      </c>
      <c r="C24" s="260">
        <f>'pop3a-POD'!$G$244</f>
        <v>0</v>
      </c>
      <c r="D24" s="274">
        <f>'pop3a-POD'!$I$244</f>
        <v>0</v>
      </c>
      <c r="E24" s="274">
        <f>'pop3a-POD'!$E$244</f>
        <v>0</v>
      </c>
    </row>
    <row r="25" spans="1:5" s="26" customFormat="1" ht="12.75" customHeight="1">
      <c r="A25" s="256"/>
      <c r="B25" s="286"/>
      <c r="C25" s="279"/>
      <c r="D25" s="259"/>
      <c r="E25" s="260"/>
    </row>
    <row r="26" spans="1:5" s="26" customFormat="1" ht="12.75" customHeight="1">
      <c r="A26" s="256"/>
      <c r="B26" s="286"/>
      <c r="C26" s="279"/>
      <c r="D26" s="259"/>
      <c r="E26" s="280"/>
    </row>
    <row r="27" spans="1:5" s="822" customFormat="1" ht="13.5" customHeight="1">
      <c r="A27" s="256" t="s">
        <v>2293</v>
      </c>
      <c r="B27" s="286" t="s">
        <v>3097</v>
      </c>
      <c r="C27" s="260">
        <f>'pop3b-FAS'!$C$39</f>
        <v>0</v>
      </c>
      <c r="D27" s="274">
        <f>'pop3b-FAS'!$D$39</f>
        <v>0</v>
      </c>
      <c r="E27" s="274">
        <f>'pop3b-FAS'!$E$39</f>
        <v>0</v>
      </c>
    </row>
    <row r="28" spans="1:5" s="822" customFormat="1" ht="13.5" customHeight="1">
      <c r="A28" s="256"/>
      <c r="B28" s="257"/>
      <c r="C28" s="257"/>
      <c r="D28" s="259"/>
      <c r="E28" s="274"/>
    </row>
    <row r="29" spans="1:5" s="822" customFormat="1" ht="13.5" customHeight="1">
      <c r="A29" s="256"/>
      <c r="B29" s="257"/>
      <c r="C29" s="257"/>
      <c r="D29" s="259"/>
      <c r="E29" s="259"/>
    </row>
    <row r="30" spans="1:5" s="822" customFormat="1" ht="13.5" customHeight="1">
      <c r="A30" s="256" t="s">
        <v>2295</v>
      </c>
      <c r="B30" s="286" t="s">
        <v>3098</v>
      </c>
      <c r="C30" s="260">
        <f>'pop3c-MOST'!$G$227</f>
        <v>0</v>
      </c>
      <c r="D30" s="274">
        <f>'pop3c-MOST'!$I$227</f>
        <v>0</v>
      </c>
      <c r="E30" s="274">
        <f>'pop3c-MOST'!$E$227</f>
        <v>0</v>
      </c>
    </row>
    <row r="31" spans="1:5" s="822" customFormat="1" ht="12.75" customHeight="1">
      <c r="A31" s="256"/>
      <c r="B31" s="257"/>
      <c r="C31" s="257"/>
      <c r="D31" s="259"/>
      <c r="E31" s="259"/>
    </row>
    <row r="32" spans="1:5" s="1" customFormat="1" ht="13.5" thickBot="1">
      <c r="A32" s="825"/>
      <c r="B32" s="826"/>
      <c r="C32" s="827"/>
      <c r="D32" s="355"/>
      <c r="E32" s="356"/>
    </row>
    <row r="33" spans="1:5" s="1" customFormat="1" ht="13.5" thickTop="1">
      <c r="A33" s="12"/>
      <c r="B33" s="16"/>
      <c r="C33" s="13"/>
      <c r="D33" s="2"/>
      <c r="E33" s="3"/>
    </row>
    <row r="34" spans="1:5" s="26" customFormat="1" ht="14.25">
      <c r="A34" s="828"/>
      <c r="B34" s="829"/>
      <c r="C34" s="6"/>
      <c r="D34" s="6"/>
      <c r="E34" s="44"/>
    </row>
    <row r="35" spans="1:5" s="53" customFormat="1" ht="13.5" customHeight="1">
      <c r="A35" s="48"/>
      <c r="B35" s="45" t="s">
        <v>3099</v>
      </c>
      <c r="C35" s="279">
        <f>SUM(C24:C34)</f>
        <v>0</v>
      </c>
      <c r="D35" s="279">
        <f>SUM(D24:D34)</f>
        <v>0</v>
      </c>
      <c r="E35" s="260">
        <f>SUM(E23:E34)</f>
        <v>0</v>
      </c>
    </row>
    <row r="36" spans="1:5" s="1" customFormat="1">
      <c r="A36" s="5"/>
      <c r="B36" s="4"/>
      <c r="C36" s="2"/>
      <c r="D36" s="2"/>
      <c r="E36" s="3"/>
    </row>
    <row r="37" spans="1:5" s="1040" customFormat="1" ht="39.75" customHeight="1">
      <c r="A37" s="1296"/>
      <c r="B37" s="1297" t="s">
        <v>3100</v>
      </c>
      <c r="C37" s="1298">
        <f>C35*0.05</f>
        <v>0</v>
      </c>
      <c r="D37" s="1298">
        <f>D35*0.05</f>
        <v>0</v>
      </c>
      <c r="E37" s="1298">
        <f>E35*0.05</f>
        <v>0</v>
      </c>
    </row>
    <row r="38" spans="1:5" s="1040" customFormat="1" ht="16.5" customHeight="1">
      <c r="A38" s="1296"/>
      <c r="B38" s="1297"/>
      <c r="C38" s="1307"/>
      <c r="D38" s="1307"/>
      <c r="E38" s="1307"/>
    </row>
    <row r="39" spans="1:5" s="1040" customFormat="1" ht="32.25" customHeight="1">
      <c r="A39" s="48"/>
      <c r="B39" s="1308" t="s">
        <v>3617</v>
      </c>
      <c r="C39" s="249" t="s">
        <v>180</v>
      </c>
      <c r="D39" s="249" t="s">
        <v>180</v>
      </c>
      <c r="E39" s="249" t="s">
        <v>180</v>
      </c>
    </row>
    <row r="40" spans="1:5" s="1299" customFormat="1" ht="13.5" customHeight="1">
      <c r="A40" s="48"/>
      <c r="B40" s="823"/>
      <c r="C40" s="250" t="s">
        <v>1500</v>
      </c>
      <c r="D40" s="250" t="s">
        <v>1501</v>
      </c>
      <c r="E40" s="250" t="s">
        <v>1502</v>
      </c>
    </row>
    <row r="41" spans="1:5" s="1305" customFormat="1" ht="13.5" customHeight="1">
      <c r="A41" s="48"/>
      <c r="B41" s="824"/>
      <c r="C41" s="251" t="s">
        <v>1503</v>
      </c>
      <c r="D41" s="251" t="s">
        <v>1503</v>
      </c>
      <c r="E41" s="251"/>
    </row>
    <row r="42" spans="1:5" s="1299" customFormat="1" ht="13.5" customHeight="1">
      <c r="A42" s="256" t="s">
        <v>3096</v>
      </c>
      <c r="B42" s="286" t="s">
        <v>2291</v>
      </c>
      <c r="C42" s="260">
        <f>C24*1.05</f>
        <v>0</v>
      </c>
      <c r="D42" s="260">
        <f>D24*1.05</f>
        <v>0</v>
      </c>
      <c r="E42" s="260">
        <f>E24*1.05</f>
        <v>0</v>
      </c>
    </row>
    <row r="43" spans="1:5" s="1" customFormat="1" ht="15">
      <c r="A43" s="256"/>
      <c r="B43" s="286"/>
      <c r="C43" s="279"/>
      <c r="D43" s="259"/>
      <c r="E43" s="260"/>
    </row>
    <row r="44" spans="1:5" s="1" customFormat="1" ht="15">
      <c r="A44" s="256"/>
      <c r="B44" s="286"/>
      <c r="C44" s="279"/>
      <c r="D44" s="259"/>
      <c r="E44" s="280"/>
    </row>
    <row r="45" spans="1:5" ht="15">
      <c r="A45" s="256" t="s">
        <v>2293</v>
      </c>
      <c r="B45" s="286" t="s">
        <v>3097</v>
      </c>
      <c r="C45" s="260">
        <f>C27*1.05</f>
        <v>0</v>
      </c>
      <c r="D45" s="260">
        <f>D27*1.05</f>
        <v>0</v>
      </c>
      <c r="E45" s="260">
        <f>E27*1.05</f>
        <v>0</v>
      </c>
    </row>
    <row r="46" spans="1:5" ht="15">
      <c r="A46" s="256"/>
      <c r="B46" s="257"/>
      <c r="C46" s="260"/>
      <c r="D46" s="259"/>
      <c r="E46" s="274"/>
    </row>
    <row r="47" spans="1:5" ht="15">
      <c r="A47" s="256"/>
      <c r="B47" s="257"/>
      <c r="C47" s="260"/>
      <c r="D47" s="259"/>
      <c r="E47" s="259"/>
    </row>
    <row r="48" spans="1:5" ht="15">
      <c r="A48" s="256" t="s">
        <v>2295</v>
      </c>
      <c r="B48" s="286" t="s">
        <v>3098</v>
      </c>
      <c r="C48" s="260">
        <f>C30*1.05</f>
        <v>0</v>
      </c>
      <c r="D48" s="260">
        <f>D30*1.05</f>
        <v>0</v>
      </c>
      <c r="E48" s="260">
        <f>E30*1.05</f>
        <v>0</v>
      </c>
    </row>
    <row r="49" spans="1:5" ht="15">
      <c r="A49" s="256"/>
      <c r="B49" s="257"/>
      <c r="C49" s="257"/>
      <c r="D49" s="259"/>
      <c r="E49" s="259"/>
    </row>
    <row r="50" spans="1:5" ht="15">
      <c r="A50" s="1296"/>
      <c r="B50" s="1297"/>
      <c r="C50" s="1307"/>
      <c r="D50" s="1307"/>
      <c r="E50" s="1307"/>
    </row>
    <row r="51" spans="1:5" ht="15">
      <c r="A51" s="1299"/>
      <c r="B51" s="1300"/>
      <c r="C51" s="1299"/>
      <c r="D51" s="1299"/>
      <c r="E51" s="1301"/>
    </row>
    <row r="52" spans="1:5" ht="15">
      <c r="A52" s="1302"/>
      <c r="B52" s="1303" t="s">
        <v>3101</v>
      </c>
      <c r="C52" s="1304">
        <f>SUM(C42:C51)</f>
        <v>0</v>
      </c>
      <c r="D52" s="1304">
        <f>SUM(D42:D51)</f>
        <v>0</v>
      </c>
      <c r="E52" s="1298">
        <f>SUM(E42:E51)</f>
        <v>0</v>
      </c>
    </row>
    <row r="53" spans="1:5" ht="15">
      <c r="A53" s="1299"/>
      <c r="B53" s="1300"/>
      <c r="C53" s="1299"/>
      <c r="D53" s="1299"/>
      <c r="E53" s="1301"/>
    </row>
    <row r="54" spans="1:5">
      <c r="A54" s="5"/>
      <c r="B54" s="4"/>
      <c r="C54" s="2"/>
      <c r="D54" s="2"/>
      <c r="E54" s="3"/>
    </row>
    <row r="55" spans="1:5">
      <c r="A55" s="5"/>
      <c r="B55" s="4"/>
      <c r="C55" s="2"/>
      <c r="D55" s="2"/>
      <c r="E55" s="3"/>
    </row>
  </sheetData>
  <sheetProtection algorithmName="SHA-512" hashValue="H5QqUS2E1RJVJiuZd7NsrjK9Te8ajqJbcJrz1kEeIlFAzhfIWKdzZuBzUZK/reLJZJw+G49PUJYhBMcy3gq3og==" saltValue="lER4iKltKl7KQMHj0tLbBQ==" spinCount="100000" sheet="1" objects="1" scenarios="1" formatColumns="0" formatRows="0"/>
  <protectedRanges>
    <protectedRange sqref="D1" name="Obseg3"/>
    <protectedRange sqref="D2:D12" name="Obseg3_3"/>
    <protectedRange sqref="D21:D23 D39:D41" name="Obseg3_2_2"/>
  </protectedRanges>
  <mergeCells count="1">
    <mergeCell ref="B20:C20"/>
  </mergeCells>
  <conditionalFormatting sqref="D21:E23">
    <cfRule type="cellIs" dxfId="1036" priority="5" stopIfTrue="1" operator="equal">
      <formula>0</formula>
    </cfRule>
  </conditionalFormatting>
  <conditionalFormatting sqref="D39:E41">
    <cfRule type="cellIs" dxfId="1035" priority="1" stopIfTrue="1" operator="equal">
      <formula>0</formula>
    </cfRule>
  </conditionalFormatting>
  <pageMargins left="1.1023622047244095" right="0.39370078740157483" top="0.94488188976377963" bottom="0.98425196850393704" header="0.35433070866141736" footer="0"/>
  <pageSetup paperSize="9" orientation="landscape" horizontalDpi="4294967293" r:id="rId1"/>
  <headerFooter alignWithMargins="0">
    <oddHeader>&amp;L            &amp;U"D S O" - BOKALCI&amp;C 3.-IZOLACIJA PODSTREŠJA  in FASAD&amp;RKVINTA doo</oddHeader>
    <oddFooter>&amp;C&amp;P</oddFooter>
  </headerFooter>
  <rowBreaks count="1" manualBreakCount="1">
    <brk id="33"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IV599"/>
  <sheetViews>
    <sheetView topLeftCell="A741" zoomScaleNormal="85" workbookViewId="0">
      <selection activeCell="C393" sqref="C393"/>
    </sheetView>
    <sheetView workbookViewId="1"/>
    <sheetView view="pageBreakPreview" zoomScaleNormal="100" zoomScaleSheetLayoutView="100" workbookViewId="2">
      <selection activeCell="D234" sqref="D234"/>
    </sheetView>
  </sheetViews>
  <sheetFormatPr defaultColWidth="0" defaultRowHeight="12.75" outlineLevelRow="1"/>
  <cols>
    <col min="1" max="1" width="8.140625" style="5" customWidth="1"/>
    <col min="2" max="2" width="45.28515625" style="4" customWidth="1"/>
    <col min="3" max="3" width="8.85546875" style="2" customWidth="1"/>
    <col min="4" max="4" width="10.5703125" style="2" customWidth="1"/>
    <col min="5" max="5" width="13" style="3" customWidth="1"/>
    <col min="6" max="6" width="10.28515625" style="1" customWidth="1"/>
    <col min="7" max="7" width="12.28515625" style="1" customWidth="1"/>
    <col min="8" max="8" width="10.28515625" style="1" customWidth="1"/>
    <col min="9" max="9" width="12.7109375" style="1" customWidth="1"/>
    <col min="10" max="12" width="11.5703125" style="1" hidden="1" customWidth="1"/>
    <col min="13" max="16384" width="11.5703125" style="1" hidden="1"/>
  </cols>
  <sheetData>
    <row r="1" spans="1:12" s="40" customFormat="1" ht="12.75" customHeight="1">
      <c r="A1" s="46" t="s">
        <v>78</v>
      </c>
      <c r="B1" s="41" t="s">
        <v>66</v>
      </c>
      <c r="C1" s="102" t="s">
        <v>79</v>
      </c>
      <c r="D1" s="102" t="s">
        <v>80</v>
      </c>
      <c r="E1" s="102" t="s">
        <v>1562</v>
      </c>
      <c r="F1" s="1548" t="s">
        <v>1557</v>
      </c>
      <c r="G1" s="1549"/>
      <c r="H1" s="1550" t="s">
        <v>1558</v>
      </c>
      <c r="I1" s="1551"/>
      <c r="K1" s="298" t="s">
        <v>1559</v>
      </c>
      <c r="L1" s="298" t="s">
        <v>1560</v>
      </c>
    </row>
    <row r="2" spans="1:12" s="58" customFormat="1" ht="12.75" customHeight="1">
      <c r="A2" s="54"/>
      <c r="B2" s="55"/>
      <c r="C2" s="791"/>
      <c r="D2" s="792" t="s">
        <v>1502</v>
      </c>
      <c r="E2" s="793"/>
      <c r="F2" s="929" t="s">
        <v>79</v>
      </c>
      <c r="G2" s="929" t="s">
        <v>1561</v>
      </c>
      <c r="H2" s="928" t="s">
        <v>79</v>
      </c>
      <c r="I2" s="928" t="s">
        <v>1561</v>
      </c>
      <c r="J2" s="794"/>
      <c r="K2" s="794"/>
    </row>
    <row r="3" spans="1:12" s="86" customFormat="1" ht="12.75" customHeight="1">
      <c r="A3" s="105" t="s">
        <v>98</v>
      </c>
      <c r="B3" s="85" t="s">
        <v>102</v>
      </c>
      <c r="C3" s="85"/>
      <c r="D3" s="2"/>
      <c r="F3" s="720"/>
    </row>
    <row r="4" spans="1:12" s="86" customFormat="1" ht="12.75" customHeight="1">
      <c r="A4" s="105"/>
      <c r="B4" s="98"/>
      <c r="C4" s="98"/>
      <c r="D4" s="2"/>
      <c r="F4" s="720"/>
    </row>
    <row r="5" spans="1:12" s="86" customFormat="1" ht="12.75" customHeight="1">
      <c r="A5" s="105" t="s">
        <v>99</v>
      </c>
      <c r="B5" s="106" t="s">
        <v>173</v>
      </c>
      <c r="C5" s="85"/>
      <c r="D5" s="85"/>
      <c r="F5" s="85"/>
    </row>
    <row r="6" spans="1:12" s="86" customFormat="1" ht="12.75" customHeight="1">
      <c r="A6" s="105"/>
      <c r="B6" s="87"/>
      <c r="C6" s="87"/>
      <c r="D6" s="2"/>
      <c r="F6" s="720"/>
    </row>
    <row r="7" spans="1:12" s="108" customFormat="1" ht="12.75" customHeight="1">
      <c r="A7" s="105" t="s">
        <v>100</v>
      </c>
      <c r="B7" s="85" t="s">
        <v>3089</v>
      </c>
      <c r="C7" s="85"/>
      <c r="D7" s="107"/>
      <c r="F7" s="83"/>
    </row>
    <row r="8" spans="1:12" s="76" customFormat="1" ht="12.75" customHeight="1">
      <c r="A8" s="105"/>
      <c r="B8" s="125"/>
      <c r="C8" s="18"/>
      <c r="D8" s="13"/>
      <c r="F8" s="93"/>
    </row>
    <row r="9" spans="1:12" s="76" customFormat="1" ht="12.75" customHeight="1">
      <c r="A9" s="105" t="s">
        <v>64</v>
      </c>
      <c r="B9" s="106" t="s">
        <v>166</v>
      </c>
      <c r="C9" s="18"/>
      <c r="D9" s="13"/>
      <c r="F9" s="93"/>
    </row>
    <row r="10" spans="1:12" s="76" customFormat="1" ht="12.75" customHeight="1">
      <c r="A10" s="105"/>
      <c r="B10" s="87"/>
      <c r="C10" s="18"/>
      <c r="D10" s="13"/>
      <c r="F10" s="93"/>
    </row>
    <row r="11" spans="1:12" s="76" customFormat="1" ht="12.75" customHeight="1">
      <c r="A11" s="105" t="s">
        <v>181</v>
      </c>
      <c r="B11" s="106" t="s">
        <v>2273</v>
      </c>
      <c r="C11" s="18"/>
      <c r="D11" s="13"/>
      <c r="F11" s="93"/>
    </row>
    <row r="12" spans="1:12" s="76" customFormat="1" ht="12.75" customHeight="1">
      <c r="A12" s="96"/>
      <c r="B12" s="87"/>
      <c r="C12" s="18"/>
      <c r="D12" s="13"/>
      <c r="F12" s="93"/>
    </row>
    <row r="13" spans="1:12" s="76" customFormat="1" ht="12.75" customHeight="1">
      <c r="A13" s="105" t="s">
        <v>58</v>
      </c>
      <c r="B13" s="106" t="s">
        <v>59</v>
      </c>
      <c r="C13" s="18"/>
      <c r="D13" s="13"/>
      <c r="F13" s="93"/>
    </row>
    <row r="14" spans="1:12" s="76" customFormat="1" ht="12.75" customHeight="1">
      <c r="A14" s="105"/>
      <c r="B14" s="106"/>
      <c r="C14" s="18"/>
      <c r="D14" s="13"/>
      <c r="F14" s="93"/>
    </row>
    <row r="15" spans="1:12" s="14" customFormat="1">
      <c r="A15" s="797" t="s">
        <v>2341</v>
      </c>
      <c r="B15" s="795" t="s">
        <v>3090</v>
      </c>
      <c r="C15" s="13"/>
      <c r="D15" s="13"/>
      <c r="F15" s="93"/>
    </row>
    <row r="16" spans="1:12" s="76" customFormat="1" ht="12.75" customHeight="1">
      <c r="A16" s="797"/>
      <c r="B16" s="16"/>
      <c r="C16" s="18"/>
      <c r="D16" s="13"/>
      <c r="F16" s="93"/>
    </row>
    <row r="17" spans="1:256" s="76" customFormat="1" ht="12.75" customHeight="1">
      <c r="A17" s="797" t="s">
        <v>64</v>
      </c>
      <c r="B17" s="795" t="s">
        <v>3067</v>
      </c>
      <c r="C17" s="18"/>
      <c r="D17" s="13"/>
      <c r="F17" s="93"/>
    </row>
    <row r="18" spans="1:256" s="76" customFormat="1" ht="12.75" customHeight="1">
      <c r="A18" s="797"/>
      <c r="B18" s="8"/>
      <c r="C18" s="18"/>
      <c r="D18" s="13"/>
      <c r="F18" s="93"/>
    </row>
    <row r="19" spans="1:256" s="76" customFormat="1" ht="12.75" customHeight="1">
      <c r="A19" s="797" t="s">
        <v>3102</v>
      </c>
      <c r="B19" s="795" t="s">
        <v>3103</v>
      </c>
      <c r="C19" s="18"/>
      <c r="D19" s="13"/>
      <c r="F19" s="93"/>
    </row>
    <row r="20" spans="1:256" s="76" customFormat="1" ht="12.75" customHeight="1">
      <c r="A20" s="797"/>
      <c r="B20" s="8"/>
      <c r="C20" s="18"/>
      <c r="D20" s="13"/>
      <c r="F20" s="93"/>
    </row>
    <row r="21" spans="1:256" s="76" customFormat="1" ht="12.75" customHeight="1">
      <c r="A21" s="797" t="s">
        <v>3092</v>
      </c>
      <c r="B21" s="795" t="s">
        <v>3093</v>
      </c>
      <c r="C21" s="18"/>
      <c r="D21" s="13"/>
      <c r="F21" s="93"/>
    </row>
    <row r="22" spans="1:256" s="76" customFormat="1" ht="12.75" customHeight="1">
      <c r="A22" s="797"/>
      <c r="B22" s="795"/>
      <c r="C22" s="18"/>
      <c r="D22" s="13"/>
      <c r="F22" s="93"/>
    </row>
    <row r="23" spans="1:256" s="76" customFormat="1" ht="12.75" customHeight="1">
      <c r="A23" s="12"/>
      <c r="B23" s="8"/>
      <c r="C23" s="18"/>
      <c r="D23" s="13"/>
      <c r="F23" s="93"/>
    </row>
    <row r="24" spans="1:256" s="116" customFormat="1" ht="12.75" customHeight="1">
      <c r="A24" s="111"/>
      <c r="B24" s="112" t="s">
        <v>3103</v>
      </c>
      <c r="C24" s="721"/>
      <c r="D24" s="719"/>
      <c r="F24" s="297"/>
    </row>
    <row r="25" spans="1:256" s="116" customFormat="1" ht="12.75" customHeight="1">
      <c r="A25" s="823" t="s">
        <v>3104</v>
      </c>
      <c r="B25" s="823" t="s">
        <v>3104</v>
      </c>
      <c r="C25" s="823" t="s">
        <v>3104</v>
      </c>
      <c r="D25" s="823" t="s">
        <v>3104</v>
      </c>
      <c r="F25" s="823" t="s">
        <v>3104</v>
      </c>
      <c r="G25" s="823" t="s">
        <v>3104</v>
      </c>
      <c r="H25" s="823" t="s">
        <v>3104</v>
      </c>
      <c r="I25" s="823" t="s">
        <v>3104</v>
      </c>
      <c r="J25" s="823" t="s">
        <v>3104</v>
      </c>
      <c r="K25" s="823" t="s">
        <v>3104</v>
      </c>
      <c r="L25" s="823" t="s">
        <v>3104</v>
      </c>
      <c r="M25" s="823" t="s">
        <v>3104</v>
      </c>
      <c r="N25" s="823" t="s">
        <v>3104</v>
      </c>
      <c r="O25" s="823" t="s">
        <v>3104</v>
      </c>
      <c r="P25" s="823" t="s">
        <v>3104</v>
      </c>
      <c r="Q25" s="823" t="s">
        <v>3104</v>
      </c>
      <c r="R25" s="823" t="s">
        <v>3104</v>
      </c>
      <c r="S25" s="823" t="s">
        <v>3104</v>
      </c>
      <c r="T25" s="823" t="s">
        <v>3104</v>
      </c>
      <c r="U25" s="823" t="s">
        <v>3104</v>
      </c>
      <c r="V25" s="823" t="s">
        <v>3104</v>
      </c>
      <c r="W25" s="823" t="s">
        <v>3104</v>
      </c>
      <c r="X25" s="823" t="s">
        <v>3104</v>
      </c>
      <c r="Y25" s="823" t="s">
        <v>3104</v>
      </c>
      <c r="Z25" s="823" t="s">
        <v>3104</v>
      </c>
      <c r="AA25" s="823" t="s">
        <v>3104</v>
      </c>
      <c r="AB25" s="823" t="s">
        <v>3104</v>
      </c>
      <c r="AC25" s="823" t="s">
        <v>3104</v>
      </c>
      <c r="AD25" s="823" t="s">
        <v>3104</v>
      </c>
      <c r="AE25" s="823" t="s">
        <v>3104</v>
      </c>
      <c r="AF25" s="823" t="s">
        <v>3104</v>
      </c>
      <c r="AG25" s="823" t="s">
        <v>3104</v>
      </c>
      <c r="AH25" s="823" t="s">
        <v>3104</v>
      </c>
      <c r="AI25" s="823" t="s">
        <v>3104</v>
      </c>
      <c r="AJ25" s="823" t="s">
        <v>3104</v>
      </c>
      <c r="AK25" s="823" t="s">
        <v>3104</v>
      </c>
      <c r="AL25" s="823" t="s">
        <v>3104</v>
      </c>
      <c r="AM25" s="823" t="s">
        <v>3104</v>
      </c>
      <c r="AN25" s="823" t="s">
        <v>3104</v>
      </c>
      <c r="AO25" s="823" t="s">
        <v>3104</v>
      </c>
      <c r="AP25" s="823" t="s">
        <v>3104</v>
      </c>
      <c r="AQ25" s="823" t="s">
        <v>3104</v>
      </c>
      <c r="AR25" s="823" t="s">
        <v>3104</v>
      </c>
      <c r="AS25" s="823" t="s">
        <v>3104</v>
      </c>
      <c r="AT25" s="823" t="s">
        <v>3104</v>
      </c>
      <c r="AU25" s="823" t="s">
        <v>3104</v>
      </c>
      <c r="AV25" s="823" t="s">
        <v>3104</v>
      </c>
      <c r="AW25" s="823" t="s">
        <v>3104</v>
      </c>
      <c r="AX25" s="823" t="s">
        <v>3104</v>
      </c>
      <c r="AY25" s="823" t="s">
        <v>3104</v>
      </c>
      <c r="AZ25" s="823" t="s">
        <v>3104</v>
      </c>
      <c r="BA25" s="823" t="s">
        <v>3104</v>
      </c>
      <c r="BB25" s="823" t="s">
        <v>3104</v>
      </c>
      <c r="BC25" s="823" t="s">
        <v>3104</v>
      </c>
      <c r="BD25" s="823" t="s">
        <v>3104</v>
      </c>
      <c r="BE25" s="823" t="s">
        <v>3104</v>
      </c>
      <c r="BF25" s="823" t="s">
        <v>3104</v>
      </c>
      <c r="BG25" s="823" t="s">
        <v>3104</v>
      </c>
      <c r="BH25" s="823" t="s">
        <v>3104</v>
      </c>
      <c r="BI25" s="823" t="s">
        <v>3104</v>
      </c>
      <c r="BJ25" s="823" t="s">
        <v>3104</v>
      </c>
      <c r="BK25" s="823" t="s">
        <v>3104</v>
      </c>
      <c r="BL25" s="823" t="s">
        <v>3104</v>
      </c>
      <c r="BM25" s="823" t="s">
        <v>3104</v>
      </c>
      <c r="BN25" s="823" t="s">
        <v>3104</v>
      </c>
      <c r="BO25" s="823" t="s">
        <v>3104</v>
      </c>
      <c r="BP25" s="823" t="s">
        <v>3104</v>
      </c>
      <c r="BQ25" s="823" t="s">
        <v>3104</v>
      </c>
      <c r="BR25" s="823" t="s">
        <v>3104</v>
      </c>
      <c r="BS25" s="823" t="s">
        <v>3104</v>
      </c>
      <c r="BT25" s="823" t="s">
        <v>3104</v>
      </c>
      <c r="BU25" s="823" t="s">
        <v>3104</v>
      </c>
      <c r="BV25" s="823" t="s">
        <v>3104</v>
      </c>
      <c r="BW25" s="823" t="s">
        <v>3104</v>
      </c>
      <c r="BX25" s="823" t="s">
        <v>3104</v>
      </c>
      <c r="BY25" s="823" t="s">
        <v>3104</v>
      </c>
      <c r="BZ25" s="823" t="s">
        <v>3104</v>
      </c>
      <c r="CA25" s="823" t="s">
        <v>3104</v>
      </c>
      <c r="CB25" s="823" t="s">
        <v>3104</v>
      </c>
      <c r="CC25" s="823" t="s">
        <v>3104</v>
      </c>
      <c r="CD25" s="823" t="s">
        <v>3104</v>
      </c>
      <c r="CE25" s="823" t="s">
        <v>3104</v>
      </c>
      <c r="CF25" s="823" t="s">
        <v>3104</v>
      </c>
      <c r="CG25" s="823" t="s">
        <v>3104</v>
      </c>
      <c r="CH25" s="823" t="s">
        <v>3104</v>
      </c>
      <c r="CI25" s="823" t="s">
        <v>3104</v>
      </c>
      <c r="CJ25" s="823" t="s">
        <v>3104</v>
      </c>
      <c r="CK25" s="823" t="s">
        <v>3104</v>
      </c>
      <c r="CL25" s="823" t="s">
        <v>3104</v>
      </c>
      <c r="CM25" s="823" t="s">
        <v>3104</v>
      </c>
      <c r="CN25" s="823" t="s">
        <v>3104</v>
      </c>
      <c r="CO25" s="823" t="s">
        <v>3104</v>
      </c>
      <c r="CP25" s="823" t="s">
        <v>3104</v>
      </c>
      <c r="CQ25" s="823" t="s">
        <v>3104</v>
      </c>
      <c r="CR25" s="823" t="s">
        <v>3104</v>
      </c>
      <c r="CS25" s="823" t="s">
        <v>3104</v>
      </c>
      <c r="CT25" s="823" t="s">
        <v>3104</v>
      </c>
      <c r="CU25" s="823" t="s">
        <v>3104</v>
      </c>
      <c r="CV25" s="823" t="s">
        <v>3104</v>
      </c>
      <c r="CW25" s="823" t="s">
        <v>3104</v>
      </c>
      <c r="CX25" s="823" t="s">
        <v>3104</v>
      </c>
      <c r="CY25" s="823" t="s">
        <v>3104</v>
      </c>
      <c r="CZ25" s="823" t="s">
        <v>3104</v>
      </c>
      <c r="DA25" s="823" t="s">
        <v>3104</v>
      </c>
      <c r="DB25" s="823" t="s">
        <v>3104</v>
      </c>
      <c r="DC25" s="823" t="s">
        <v>3104</v>
      </c>
      <c r="DD25" s="823" t="s">
        <v>3104</v>
      </c>
      <c r="DE25" s="823" t="s">
        <v>3104</v>
      </c>
      <c r="DF25" s="823" t="s">
        <v>3104</v>
      </c>
      <c r="DG25" s="823" t="s">
        <v>3104</v>
      </c>
      <c r="DH25" s="823" t="s">
        <v>3104</v>
      </c>
      <c r="DI25" s="823" t="s">
        <v>3104</v>
      </c>
      <c r="DJ25" s="823" t="s">
        <v>3104</v>
      </c>
      <c r="DK25" s="823" t="s">
        <v>3104</v>
      </c>
      <c r="DL25" s="823" t="s">
        <v>3104</v>
      </c>
      <c r="DM25" s="823" t="s">
        <v>3104</v>
      </c>
      <c r="DN25" s="823" t="s">
        <v>3104</v>
      </c>
      <c r="DO25" s="823" t="s">
        <v>3104</v>
      </c>
      <c r="DP25" s="823" t="s">
        <v>3104</v>
      </c>
      <c r="DQ25" s="823" t="s">
        <v>3104</v>
      </c>
      <c r="DR25" s="823" t="s">
        <v>3104</v>
      </c>
      <c r="DS25" s="823" t="s">
        <v>3104</v>
      </c>
      <c r="DT25" s="823" t="s">
        <v>3104</v>
      </c>
      <c r="DU25" s="823" t="s">
        <v>3104</v>
      </c>
      <c r="DV25" s="823" t="s">
        <v>3104</v>
      </c>
      <c r="DW25" s="823" t="s">
        <v>3104</v>
      </c>
      <c r="DX25" s="823" t="s">
        <v>3104</v>
      </c>
      <c r="DY25" s="823" t="s">
        <v>3104</v>
      </c>
      <c r="DZ25" s="823" t="s">
        <v>3104</v>
      </c>
      <c r="EA25" s="823" t="s">
        <v>3104</v>
      </c>
      <c r="EB25" s="823" t="s">
        <v>3104</v>
      </c>
      <c r="EC25" s="823" t="s">
        <v>3104</v>
      </c>
      <c r="ED25" s="823" t="s">
        <v>3104</v>
      </c>
      <c r="EE25" s="823" t="s">
        <v>3104</v>
      </c>
      <c r="EF25" s="823" t="s">
        <v>3104</v>
      </c>
      <c r="EG25" s="823" t="s">
        <v>3104</v>
      </c>
      <c r="EH25" s="823" t="s">
        <v>3104</v>
      </c>
      <c r="EI25" s="823" t="s">
        <v>3104</v>
      </c>
      <c r="EJ25" s="823" t="s">
        <v>3104</v>
      </c>
      <c r="EK25" s="823" t="s">
        <v>3104</v>
      </c>
      <c r="EL25" s="823" t="s">
        <v>3104</v>
      </c>
      <c r="EM25" s="823" t="s">
        <v>3104</v>
      </c>
      <c r="EN25" s="823" t="s">
        <v>3104</v>
      </c>
      <c r="EO25" s="823" t="s">
        <v>3104</v>
      </c>
      <c r="EP25" s="823" t="s">
        <v>3104</v>
      </c>
      <c r="EQ25" s="823" t="s">
        <v>3104</v>
      </c>
      <c r="ER25" s="823" t="s">
        <v>3104</v>
      </c>
      <c r="ES25" s="823" t="s">
        <v>3104</v>
      </c>
      <c r="ET25" s="823" t="s">
        <v>3104</v>
      </c>
      <c r="EU25" s="823" t="s">
        <v>3104</v>
      </c>
      <c r="EV25" s="823" t="s">
        <v>3104</v>
      </c>
      <c r="EW25" s="823" t="s">
        <v>3104</v>
      </c>
      <c r="EX25" s="823" t="s">
        <v>3104</v>
      </c>
      <c r="EY25" s="823" t="s">
        <v>3104</v>
      </c>
      <c r="EZ25" s="823" t="s">
        <v>3104</v>
      </c>
      <c r="FA25" s="823" t="s">
        <v>3104</v>
      </c>
      <c r="FB25" s="823" t="s">
        <v>3104</v>
      </c>
      <c r="FC25" s="823" t="s">
        <v>3104</v>
      </c>
      <c r="FD25" s="823" t="s">
        <v>3104</v>
      </c>
      <c r="FE25" s="823" t="s">
        <v>3104</v>
      </c>
      <c r="FF25" s="823" t="s">
        <v>3104</v>
      </c>
      <c r="FG25" s="823" t="s">
        <v>3104</v>
      </c>
      <c r="FH25" s="823" t="s">
        <v>3104</v>
      </c>
      <c r="FI25" s="823" t="s">
        <v>3104</v>
      </c>
      <c r="FJ25" s="823" t="s">
        <v>3104</v>
      </c>
      <c r="FK25" s="823" t="s">
        <v>3104</v>
      </c>
      <c r="FL25" s="823" t="s">
        <v>3104</v>
      </c>
      <c r="FM25" s="823" t="s">
        <v>3104</v>
      </c>
      <c r="FN25" s="823" t="s">
        <v>3104</v>
      </c>
      <c r="FO25" s="823" t="s">
        <v>3104</v>
      </c>
      <c r="FP25" s="823" t="s">
        <v>3104</v>
      </c>
      <c r="FQ25" s="823" t="s">
        <v>3104</v>
      </c>
      <c r="FR25" s="823" t="s">
        <v>3104</v>
      </c>
      <c r="FS25" s="823" t="s">
        <v>3104</v>
      </c>
      <c r="FT25" s="823" t="s">
        <v>3104</v>
      </c>
      <c r="FU25" s="823" t="s">
        <v>3104</v>
      </c>
      <c r="FV25" s="823" t="s">
        <v>3104</v>
      </c>
      <c r="FW25" s="823" t="s">
        <v>3104</v>
      </c>
      <c r="FX25" s="823" t="s">
        <v>3104</v>
      </c>
      <c r="FY25" s="823" t="s">
        <v>3104</v>
      </c>
      <c r="FZ25" s="823" t="s">
        <v>3104</v>
      </c>
      <c r="GA25" s="823" t="s">
        <v>3104</v>
      </c>
      <c r="GB25" s="823" t="s">
        <v>3104</v>
      </c>
      <c r="GC25" s="823" t="s">
        <v>3104</v>
      </c>
      <c r="GD25" s="823" t="s">
        <v>3104</v>
      </c>
      <c r="GE25" s="823" t="s">
        <v>3104</v>
      </c>
      <c r="GF25" s="823" t="s">
        <v>3104</v>
      </c>
      <c r="GG25" s="823" t="s">
        <v>3104</v>
      </c>
      <c r="GH25" s="823" t="s">
        <v>3104</v>
      </c>
      <c r="GI25" s="823" t="s">
        <v>3104</v>
      </c>
      <c r="GJ25" s="823" t="s">
        <v>3104</v>
      </c>
      <c r="GK25" s="823" t="s">
        <v>3104</v>
      </c>
      <c r="GL25" s="823" t="s">
        <v>3104</v>
      </c>
      <c r="GM25" s="823" t="s">
        <v>3104</v>
      </c>
      <c r="GN25" s="823" t="s">
        <v>3104</v>
      </c>
      <c r="GO25" s="823" t="s">
        <v>3104</v>
      </c>
      <c r="GP25" s="823" t="s">
        <v>3104</v>
      </c>
      <c r="GQ25" s="823" t="s">
        <v>3104</v>
      </c>
      <c r="GR25" s="823" t="s">
        <v>3104</v>
      </c>
      <c r="GS25" s="823" t="s">
        <v>3104</v>
      </c>
      <c r="GT25" s="823" t="s">
        <v>3104</v>
      </c>
      <c r="GU25" s="823" t="s">
        <v>3104</v>
      </c>
      <c r="GV25" s="823" t="s">
        <v>3104</v>
      </c>
      <c r="GW25" s="823" t="s">
        <v>3104</v>
      </c>
      <c r="GX25" s="823" t="s">
        <v>3104</v>
      </c>
      <c r="GY25" s="823" t="s">
        <v>3104</v>
      </c>
      <c r="GZ25" s="823" t="s">
        <v>3104</v>
      </c>
      <c r="HA25" s="823" t="s">
        <v>3104</v>
      </c>
      <c r="HB25" s="823" t="s">
        <v>3104</v>
      </c>
      <c r="HC25" s="823" t="s">
        <v>3104</v>
      </c>
      <c r="HD25" s="823" t="s">
        <v>3104</v>
      </c>
      <c r="HE25" s="823" t="s">
        <v>3104</v>
      </c>
      <c r="HF25" s="823" t="s">
        <v>3104</v>
      </c>
      <c r="HG25" s="823" t="s">
        <v>3104</v>
      </c>
      <c r="HH25" s="823" t="s">
        <v>3104</v>
      </c>
      <c r="HI25" s="823" t="s">
        <v>3104</v>
      </c>
      <c r="HJ25" s="823" t="s">
        <v>3104</v>
      </c>
      <c r="HK25" s="823" t="s">
        <v>3104</v>
      </c>
      <c r="HL25" s="823" t="s">
        <v>3104</v>
      </c>
      <c r="HM25" s="823" t="s">
        <v>3104</v>
      </c>
      <c r="HN25" s="823" t="s">
        <v>3104</v>
      </c>
      <c r="HO25" s="823" t="s">
        <v>3104</v>
      </c>
      <c r="HP25" s="823" t="s">
        <v>3104</v>
      </c>
      <c r="HQ25" s="823" t="s">
        <v>3104</v>
      </c>
      <c r="HR25" s="823" t="s">
        <v>3104</v>
      </c>
      <c r="HS25" s="823" t="s">
        <v>3104</v>
      </c>
      <c r="HT25" s="823" t="s">
        <v>3104</v>
      </c>
      <c r="HU25" s="823" t="s">
        <v>3104</v>
      </c>
      <c r="HV25" s="823" t="s">
        <v>3104</v>
      </c>
      <c r="HW25" s="823" t="s">
        <v>3104</v>
      </c>
      <c r="HX25" s="823" t="s">
        <v>3104</v>
      </c>
      <c r="HY25" s="823" t="s">
        <v>3104</v>
      </c>
      <c r="HZ25" s="823" t="s">
        <v>3104</v>
      </c>
      <c r="IA25" s="823" t="s">
        <v>3104</v>
      </c>
      <c r="IB25" s="823" t="s">
        <v>3104</v>
      </c>
      <c r="IC25" s="823" t="s">
        <v>3104</v>
      </c>
      <c r="ID25" s="823" t="s">
        <v>3104</v>
      </c>
      <c r="IE25" s="823" t="s">
        <v>3104</v>
      </c>
      <c r="IF25" s="823" t="s">
        <v>3104</v>
      </c>
      <c r="IG25" s="823" t="s">
        <v>3104</v>
      </c>
      <c r="IH25" s="823" t="s">
        <v>3104</v>
      </c>
      <c r="II25" s="823" t="s">
        <v>3104</v>
      </c>
      <c r="IJ25" s="823" t="s">
        <v>3104</v>
      </c>
      <c r="IK25" s="823" t="s">
        <v>3104</v>
      </c>
      <c r="IL25" s="823" t="s">
        <v>3104</v>
      </c>
      <c r="IM25" s="823" t="s">
        <v>3104</v>
      </c>
      <c r="IN25" s="823" t="s">
        <v>3104</v>
      </c>
      <c r="IO25" s="823" t="s">
        <v>3104</v>
      </c>
      <c r="IP25" s="823" t="s">
        <v>3104</v>
      </c>
      <c r="IQ25" s="823" t="s">
        <v>3104</v>
      </c>
      <c r="IR25" s="823" t="s">
        <v>3104</v>
      </c>
      <c r="IS25" s="823" t="s">
        <v>3104</v>
      </c>
      <c r="IT25" s="823" t="s">
        <v>3104</v>
      </c>
      <c r="IU25" s="823" t="s">
        <v>3104</v>
      </c>
      <c r="IV25" s="823" t="s">
        <v>3104</v>
      </c>
    </row>
    <row r="26" spans="1:256" s="76" customFormat="1" ht="12.75" customHeight="1">
      <c r="A26" s="12"/>
      <c r="B26" s="8"/>
      <c r="C26" s="18"/>
      <c r="D26" s="13"/>
      <c r="F26" s="93"/>
    </row>
    <row r="27" spans="1:256" s="76" customFormat="1" ht="12.75" customHeight="1">
      <c r="A27" s="832" t="s">
        <v>3096</v>
      </c>
      <c r="B27" s="795" t="s">
        <v>3105</v>
      </c>
      <c r="C27" s="18"/>
      <c r="D27" s="13"/>
      <c r="F27" s="93"/>
    </row>
    <row r="28" spans="1:256" s="76" customFormat="1" ht="12.75" customHeight="1">
      <c r="A28" s="832"/>
      <c r="B28" s="795" t="s">
        <v>2338</v>
      </c>
      <c r="C28" s="18"/>
      <c r="D28" s="13"/>
      <c r="F28" s="93"/>
    </row>
    <row r="29" spans="1:256" s="76" customFormat="1" ht="12.75" customHeight="1">
      <c r="A29" s="797"/>
      <c r="B29" s="795"/>
      <c r="C29" s="18"/>
      <c r="D29" s="13"/>
      <c r="F29" s="93"/>
    </row>
    <row r="30" spans="1:256" s="76" customFormat="1" ht="12.75" customHeight="1">
      <c r="A30" s="12"/>
      <c r="B30" s="8" t="s">
        <v>3106</v>
      </c>
      <c r="C30" s="18"/>
      <c r="D30" s="13"/>
      <c r="F30" s="93"/>
    </row>
    <row r="31" spans="1:256">
      <c r="A31" s="7"/>
      <c r="B31" s="824"/>
      <c r="C31" s="21"/>
      <c r="D31" s="21"/>
      <c r="E31"/>
      <c r="F31" s="3"/>
    </row>
    <row r="32" spans="1:256" ht="156" customHeight="1">
      <c r="B32" s="1556" t="s">
        <v>3107</v>
      </c>
      <c r="C32" s="1556"/>
      <c r="D32" s="1556"/>
      <c r="E32"/>
      <c r="F32" s="68"/>
    </row>
    <row r="33" spans="1:6" s="76" customFormat="1" ht="14.25" customHeight="1">
      <c r="A33" s="12"/>
      <c r="B33" s="16"/>
      <c r="C33" s="16"/>
      <c r="D33" s="16"/>
      <c r="F33" s="93"/>
    </row>
    <row r="34" spans="1:6" ht="114" customHeight="1">
      <c r="B34" s="1556" t="s">
        <v>3108</v>
      </c>
      <c r="C34" s="1556"/>
      <c r="D34" s="1556"/>
      <c r="E34"/>
      <c r="F34" s="68"/>
    </row>
    <row r="35" spans="1:6">
      <c r="A35" s="12"/>
      <c r="B35" s="8"/>
      <c r="C35" s="13"/>
      <c r="E35"/>
      <c r="F35" s="3"/>
    </row>
    <row r="36" spans="1:6" ht="132" customHeight="1">
      <c r="B36" s="1556" t="s">
        <v>3109</v>
      </c>
      <c r="C36" s="1556"/>
      <c r="D36" s="1556"/>
      <c r="E36"/>
      <c r="F36" s="68"/>
    </row>
    <row r="37" spans="1:6" ht="12.75" customHeight="1">
      <c r="B37" s="97"/>
      <c r="C37" s="97"/>
      <c r="D37" s="97"/>
      <c r="E37"/>
      <c r="F37" s="68"/>
    </row>
    <row r="38" spans="1:6" ht="78" customHeight="1">
      <c r="B38" s="1556" t="s">
        <v>3110</v>
      </c>
      <c r="C38" s="1556"/>
      <c r="D38" s="1556"/>
      <c r="E38"/>
      <c r="F38" s="68"/>
    </row>
    <row r="39" spans="1:6" ht="12.75" customHeight="1">
      <c r="B39" s="97"/>
      <c r="C39" s="97"/>
      <c r="D39" s="97"/>
      <c r="E39"/>
      <c r="F39" s="68"/>
    </row>
    <row r="40" spans="1:6" ht="27" customHeight="1">
      <c r="B40" s="1556" t="s">
        <v>3111</v>
      </c>
      <c r="C40" s="1556"/>
      <c r="D40" s="1556"/>
      <c r="E40"/>
      <c r="F40" s="68"/>
    </row>
    <row r="41" spans="1:6" ht="12.75" customHeight="1">
      <c r="B41" s="97"/>
      <c r="C41" s="97"/>
      <c r="D41" s="97"/>
      <c r="E41"/>
      <c r="F41" s="68"/>
    </row>
    <row r="42" spans="1:6" s="76" customFormat="1" ht="12.75" customHeight="1">
      <c r="A42" s="12"/>
      <c r="B42" s="84" t="s">
        <v>3112</v>
      </c>
      <c r="C42" s="18"/>
      <c r="D42" s="13"/>
      <c r="F42" s="93"/>
    </row>
    <row r="43" spans="1:6" s="76" customFormat="1" ht="12.75" customHeight="1">
      <c r="A43" s="797" t="s">
        <v>3113</v>
      </c>
      <c r="B43" s="795" t="s">
        <v>3114</v>
      </c>
      <c r="C43" s="18"/>
      <c r="D43" s="13"/>
      <c r="F43" s="93"/>
    </row>
    <row r="44" spans="1:6" s="14" customFormat="1">
      <c r="A44" s="12"/>
      <c r="B44" s="19"/>
      <c r="C44" s="18"/>
      <c r="D44" s="13"/>
      <c r="F44" s="3"/>
    </row>
    <row r="45" spans="1:6" ht="91.5" customHeight="1">
      <c r="B45" s="1565" t="s">
        <v>3115</v>
      </c>
      <c r="C45" s="1565"/>
      <c r="D45" s="1565"/>
      <c r="E45"/>
      <c r="F45" s="833"/>
    </row>
    <row r="46" spans="1:6" ht="94.5" customHeight="1">
      <c r="B46" s="1565" t="s">
        <v>3116</v>
      </c>
      <c r="C46" s="1565"/>
      <c r="D46" s="1565"/>
      <c r="E46"/>
      <c r="F46" s="833"/>
    </row>
    <row r="47" spans="1:6" ht="12.75" customHeight="1">
      <c r="B47" s="16"/>
      <c r="C47" s="16"/>
      <c r="D47" s="16"/>
      <c r="E47"/>
      <c r="F47" s="833"/>
    </row>
    <row r="48" spans="1:6" ht="217.5" customHeight="1">
      <c r="B48" s="1565" t="s">
        <v>3117</v>
      </c>
      <c r="C48" s="1565"/>
      <c r="D48" s="1565"/>
      <c r="E48"/>
      <c r="F48" s="833"/>
    </row>
    <row r="49" spans="1:11" ht="12.75" customHeight="1">
      <c r="B49" s="16"/>
      <c r="C49" s="16"/>
      <c r="D49" s="16"/>
      <c r="E49"/>
      <c r="F49" s="833"/>
    </row>
    <row r="50" spans="1:11" ht="51.75" customHeight="1">
      <c r="B50" s="1565" t="s">
        <v>3118</v>
      </c>
      <c r="C50" s="1565"/>
      <c r="D50" s="1565"/>
      <c r="E50"/>
      <c r="F50" s="833"/>
    </row>
    <row r="51" spans="1:11" ht="12.75" customHeight="1">
      <c r="B51" s="834"/>
      <c r="C51" s="834"/>
      <c r="D51" s="834"/>
      <c r="E51"/>
      <c r="F51" s="68"/>
    </row>
    <row r="52" spans="1:11" s="14" customFormat="1">
      <c r="A52" s="12"/>
      <c r="B52" s="19"/>
      <c r="C52" s="18" t="s">
        <v>79</v>
      </c>
      <c r="D52" s="13" t="s">
        <v>191</v>
      </c>
      <c r="E52" t="s">
        <v>3231</v>
      </c>
      <c r="F52" s="1548" t="s">
        <v>1557</v>
      </c>
      <c r="G52" s="1549"/>
      <c r="H52" s="1550" t="s">
        <v>1558</v>
      </c>
      <c r="I52" s="1551"/>
      <c r="J52" s="298" t="s">
        <v>1559</v>
      </c>
      <c r="K52" s="298" t="s">
        <v>1560</v>
      </c>
    </row>
    <row r="53" spans="1:11" ht="12.75" customHeight="1">
      <c r="B53" s="16" t="s">
        <v>3120</v>
      </c>
      <c r="C53" t="s">
        <v>3232</v>
      </c>
      <c r="D53" s="3"/>
      <c r="E53" s="1"/>
      <c r="F53" s="870" t="s">
        <v>79</v>
      </c>
      <c r="G53" s="870" t="s">
        <v>1561</v>
      </c>
      <c r="H53" s="884" t="s">
        <v>79</v>
      </c>
      <c r="I53" s="884" t="s">
        <v>1561</v>
      </c>
      <c r="J53" s="14"/>
      <c r="K53" s="14"/>
    </row>
    <row r="54" spans="1:11" s="76" customFormat="1" ht="51.75" customHeight="1">
      <c r="A54" s="277" t="s">
        <v>83</v>
      </c>
      <c r="B54" s="304" t="s">
        <v>3121</v>
      </c>
      <c r="C54" s="301"/>
      <c r="D54" s="305"/>
      <c r="E54" s="308"/>
      <c r="F54" s="872"/>
      <c r="G54" s="872"/>
      <c r="H54" s="886"/>
      <c r="I54" s="886"/>
    </row>
    <row r="55" spans="1:11" s="76" customFormat="1" ht="51.75" customHeight="1">
      <c r="A55" s="277"/>
      <c r="B55" s="304" t="s">
        <v>3122</v>
      </c>
      <c r="C55" s="301"/>
      <c r="D55" s="305"/>
      <c r="E55" s="308"/>
      <c r="F55" s="872"/>
      <c r="G55" s="872"/>
      <c r="H55" s="886"/>
      <c r="I55" s="886"/>
    </row>
    <row r="56" spans="1:11" s="76" customFormat="1" ht="91.5" customHeight="1">
      <c r="A56" s="277"/>
      <c r="B56" s="304" t="s">
        <v>3123</v>
      </c>
      <c r="C56" s="301"/>
      <c r="D56" s="305"/>
      <c r="E56" s="308"/>
      <c r="F56" s="872"/>
      <c r="G56" s="872"/>
      <c r="H56" s="886"/>
      <c r="I56" s="886"/>
    </row>
    <row r="57" spans="1:11" s="76" customFormat="1" ht="168.75" customHeight="1">
      <c r="A57" s="277"/>
      <c r="B57" s="304" t="s">
        <v>3124</v>
      </c>
      <c r="C57" s="301"/>
      <c r="D57" s="305"/>
      <c r="E57" s="308"/>
      <c r="F57" s="872"/>
      <c r="G57" s="872"/>
      <c r="H57" s="886"/>
      <c r="I57" s="886"/>
    </row>
    <row r="58" spans="1:11" s="76" customFormat="1" ht="63.75" customHeight="1">
      <c r="A58" s="277"/>
      <c r="B58" s="304" t="s">
        <v>3125</v>
      </c>
      <c r="C58" s="301"/>
      <c r="D58" s="305"/>
      <c r="E58" s="308"/>
      <c r="F58" s="872"/>
      <c r="G58" s="872"/>
      <c r="H58" s="886"/>
      <c r="I58" s="886"/>
    </row>
    <row r="59" spans="1:11" s="76" customFormat="1" ht="39.75" customHeight="1">
      <c r="A59" s="277"/>
      <c r="B59" s="304" t="s">
        <v>3126</v>
      </c>
      <c r="C59" s="301"/>
      <c r="D59" s="305"/>
      <c r="E59" s="308"/>
      <c r="F59" s="872"/>
      <c r="G59" s="872"/>
      <c r="H59" s="886"/>
      <c r="I59" s="886"/>
    </row>
    <row r="60" spans="1:11" s="76" customFormat="1" ht="78.75" customHeight="1">
      <c r="A60" s="277"/>
      <c r="B60" s="304" t="s">
        <v>3595</v>
      </c>
      <c r="C60" s="301"/>
      <c r="D60" s="305"/>
      <c r="E60" s="302"/>
      <c r="F60" s="872"/>
      <c r="G60" s="872"/>
      <c r="H60" s="886"/>
      <c r="I60" s="886"/>
    </row>
    <row r="61" spans="1:11">
      <c r="A61" s="277"/>
      <c r="B61" s="309" t="s">
        <v>3127</v>
      </c>
      <c r="C61" s="310">
        <v>0</v>
      </c>
      <c r="D61" s="1320"/>
      <c r="E61" s="306" t="str">
        <f>IF(OR(ISBLANK(C61),ISBLANK(D61))," ",KOLIC*CENA)</f>
        <v xml:space="preserve"> </v>
      </c>
      <c r="F61" s="939">
        <v>0</v>
      </c>
      <c r="G61" s="873">
        <f>D61*F61</f>
        <v>0</v>
      </c>
      <c r="H61" s="945"/>
      <c r="I61" s="887">
        <f>D61*H61</f>
        <v>0</v>
      </c>
    </row>
    <row r="62" spans="1:11">
      <c r="A62" s="277"/>
      <c r="B62" s="309" t="s">
        <v>3128</v>
      </c>
      <c r="C62" s="310">
        <v>0</v>
      </c>
      <c r="D62" s="1309">
        <f>D61</f>
        <v>0</v>
      </c>
      <c r="E62" s="306">
        <f>IF(OR(ISBLANK(C62),ISBLANK(D62))," ",KOLIC*CENA)</f>
        <v>0</v>
      </c>
      <c r="F62" s="939">
        <v>0</v>
      </c>
      <c r="G62" s="873">
        <f>D62*F62</f>
        <v>0</v>
      </c>
      <c r="H62" s="945"/>
      <c r="I62" s="887">
        <f>D62*H62</f>
        <v>0</v>
      </c>
    </row>
    <row r="63" spans="1:11" ht="13.5" thickBot="1">
      <c r="A63" s="277"/>
      <c r="B63" s="407" t="s">
        <v>3129</v>
      </c>
      <c r="C63" s="408">
        <v>0</v>
      </c>
      <c r="D63" s="1310">
        <f>D61</f>
        <v>0</v>
      </c>
      <c r="E63" s="410">
        <f>IF(OR(ISBLANK(C63),ISBLANK(D63))," ",KOLIC*CENA)</f>
        <v>0</v>
      </c>
      <c r="F63" s="940">
        <v>0</v>
      </c>
      <c r="G63" s="931">
        <f>D63*F63</f>
        <v>0</v>
      </c>
      <c r="H63" s="946"/>
      <c r="I63" s="947">
        <f>D63*H63</f>
        <v>0</v>
      </c>
    </row>
    <row r="64" spans="1:11" ht="13.5" thickTop="1">
      <c r="A64" s="277"/>
      <c r="B64" s="404" t="s">
        <v>3130</v>
      </c>
      <c r="C64" s="405">
        <f>SUM(C61:C63)</f>
        <v>0</v>
      </c>
      <c r="D64" s="391"/>
      <c r="E64" s="406"/>
      <c r="F64" s="932"/>
      <c r="G64" s="932"/>
      <c r="H64" s="962"/>
      <c r="I64" s="948"/>
    </row>
    <row r="65" spans="1:9">
      <c r="A65" s="277"/>
      <c r="B65" s="310"/>
      <c r="C65" s="301"/>
      <c r="D65" s="305"/>
      <c r="E65" s="306"/>
      <c r="F65" s="874"/>
      <c r="G65" s="874"/>
      <c r="H65" s="888"/>
      <c r="I65" s="888"/>
    </row>
    <row r="66" spans="1:9" s="129" customFormat="1" ht="40.5" customHeight="1">
      <c r="A66" s="312" t="s">
        <v>85</v>
      </c>
      <c r="B66" s="312" t="s">
        <v>210</v>
      </c>
      <c r="C66" s="313"/>
      <c r="D66" s="313"/>
      <c r="E66" s="313" t="str">
        <f>IF(OR(ISBLANK(C66),ISBLANK(D66))," ",KOLIC*CENA)</f>
        <v xml:space="preserve"> </v>
      </c>
      <c r="F66" s="875"/>
      <c r="G66" s="875"/>
      <c r="H66" s="889"/>
      <c r="I66" s="889"/>
    </row>
    <row r="67" spans="1:9" s="76" customFormat="1" ht="51.75" customHeight="1">
      <c r="A67" s="277"/>
      <c r="B67" s="304" t="s">
        <v>3454</v>
      </c>
      <c r="C67" s="301"/>
      <c r="D67" s="305"/>
      <c r="E67" s="302"/>
      <c r="F67" s="872"/>
      <c r="G67" s="872"/>
      <c r="H67" s="886"/>
      <c r="I67" s="886"/>
    </row>
    <row r="68" spans="1:9">
      <c r="A68" s="277"/>
      <c r="B68" s="309" t="s">
        <v>3127</v>
      </c>
      <c r="C68" s="310">
        <v>0</v>
      </c>
      <c r="D68" s="1320"/>
      <c r="E68" s="306" t="str">
        <f>IF(OR(ISBLANK(C68),ISBLANK(D68))," ",KOLIC*CENA)</f>
        <v xml:space="preserve"> </v>
      </c>
      <c r="F68" s="939">
        <v>0</v>
      </c>
      <c r="G68" s="873">
        <f>D68*F68</f>
        <v>0</v>
      </c>
      <c r="H68" s="945"/>
      <c r="I68" s="887">
        <f>D68*H68</f>
        <v>0</v>
      </c>
    </row>
    <row r="69" spans="1:9">
      <c r="A69" s="277"/>
      <c r="B69" s="309" t="s">
        <v>3128</v>
      </c>
      <c r="C69" s="310">
        <v>0</v>
      </c>
      <c r="D69" s="1309">
        <f>D68</f>
        <v>0</v>
      </c>
      <c r="E69" s="306">
        <f>IF(OR(ISBLANK(C69),ISBLANK(D69))," ",KOLIC*CENA)</f>
        <v>0</v>
      </c>
      <c r="F69" s="939">
        <v>0</v>
      </c>
      <c r="G69" s="873">
        <f>D69*F69</f>
        <v>0</v>
      </c>
      <c r="H69" s="945"/>
      <c r="I69" s="887">
        <f>D69*H69</f>
        <v>0</v>
      </c>
    </row>
    <row r="70" spans="1:9" ht="13.5" thickBot="1">
      <c r="A70" s="277"/>
      <c r="B70" s="407" t="s">
        <v>3129</v>
      </c>
      <c r="C70" s="408">
        <v>0</v>
      </c>
      <c r="D70" s="1310">
        <f>D68</f>
        <v>0</v>
      </c>
      <c r="E70" s="410">
        <f>IF(OR(ISBLANK(C70),ISBLANK(D70))," ",KOLIC*CENA)</f>
        <v>0</v>
      </c>
      <c r="F70" s="940">
        <v>0</v>
      </c>
      <c r="G70" s="931">
        <f>D70*F70</f>
        <v>0</v>
      </c>
      <c r="H70" s="946"/>
      <c r="I70" s="947">
        <f>D70*H70</f>
        <v>0</v>
      </c>
    </row>
    <row r="71" spans="1:9" ht="13.5" thickTop="1">
      <c r="A71" s="277"/>
      <c r="B71" s="404" t="s">
        <v>3130</v>
      </c>
      <c r="C71" s="405">
        <f>SUM(C68:C70)</f>
        <v>0</v>
      </c>
      <c r="D71" s="391"/>
      <c r="E71" s="406"/>
      <c r="F71" s="932"/>
      <c r="G71" s="932"/>
      <c r="H71" s="962"/>
      <c r="I71" s="948"/>
    </row>
    <row r="72" spans="1:9">
      <c r="A72" s="277"/>
      <c r="B72" s="310"/>
      <c r="C72" s="301"/>
      <c r="D72" s="305"/>
      <c r="E72" s="306"/>
      <c r="F72" s="874"/>
      <c r="G72" s="874"/>
      <c r="H72" s="888"/>
      <c r="I72" s="888"/>
    </row>
    <row r="73" spans="1:9" s="76" customFormat="1" ht="131.25" customHeight="1">
      <c r="A73" s="277" t="s">
        <v>87</v>
      </c>
      <c r="B73" s="304" t="s">
        <v>3131</v>
      </c>
      <c r="C73" s="301"/>
      <c r="D73" s="301"/>
      <c r="E73" s="302" t="str">
        <f>IF(OR(ISBLANK(C73),ISBLANK(D73))," ",KOLIC*CENA)</f>
        <v xml:space="preserve"> </v>
      </c>
      <c r="F73" s="872"/>
      <c r="G73" s="872"/>
      <c r="H73" s="886"/>
      <c r="I73" s="886"/>
    </row>
    <row r="74" spans="1:9" s="76" customFormat="1" ht="54.75" customHeight="1">
      <c r="A74" s="277"/>
      <c r="B74" s="304" t="s">
        <v>3132</v>
      </c>
      <c r="C74" s="301"/>
      <c r="D74" s="301"/>
      <c r="E74" s="302"/>
      <c r="F74" s="872"/>
      <c r="G74" s="872"/>
      <c r="H74" s="886"/>
      <c r="I74" s="886"/>
    </row>
    <row r="75" spans="1:9">
      <c r="A75" s="277"/>
      <c r="B75" s="309" t="s">
        <v>3133</v>
      </c>
      <c r="C75" s="310">
        <v>15</v>
      </c>
      <c r="D75" s="1320"/>
      <c r="E75" s="306" t="str">
        <f>IF(OR(ISBLANK(C75),ISBLANK(D75))," ",KOLIC*CENA)</f>
        <v xml:space="preserve"> </v>
      </c>
      <c r="F75" s="939">
        <v>15</v>
      </c>
      <c r="G75" s="873">
        <f>D75*F75</f>
        <v>0</v>
      </c>
      <c r="H75" s="945"/>
      <c r="I75" s="887">
        <f>D75*H75</f>
        <v>0</v>
      </c>
    </row>
    <row r="76" spans="1:9">
      <c r="A76" s="277"/>
      <c r="B76" s="309" t="s">
        <v>3134</v>
      </c>
      <c r="C76" s="310">
        <v>15</v>
      </c>
      <c r="D76" s="1309">
        <f>D75</f>
        <v>0</v>
      </c>
      <c r="E76" s="306">
        <f>IF(OR(ISBLANK(C76),ISBLANK(D76))," ",KOLIC*CENA)</f>
        <v>0</v>
      </c>
      <c r="F76" s="939">
        <v>15</v>
      </c>
      <c r="G76" s="873">
        <f>D76*F76</f>
        <v>0</v>
      </c>
      <c r="H76" s="945"/>
      <c r="I76" s="887">
        <f>D76*H76</f>
        <v>0</v>
      </c>
    </row>
    <row r="77" spans="1:9" ht="13.5" thickBot="1">
      <c r="A77" s="277"/>
      <c r="B77" s="407" t="s">
        <v>3135</v>
      </c>
      <c r="C77" s="408">
        <v>15</v>
      </c>
      <c r="D77" s="1310">
        <f>D75</f>
        <v>0</v>
      </c>
      <c r="E77" s="410">
        <f>IF(OR(ISBLANK(C77),ISBLANK(D77))," ",KOLIC*CENA)</f>
        <v>0</v>
      </c>
      <c r="F77" s="940">
        <v>15</v>
      </c>
      <c r="G77" s="931">
        <f>D77*F77</f>
        <v>0</v>
      </c>
      <c r="H77" s="946"/>
      <c r="I77" s="947">
        <f>D77*H77</f>
        <v>0</v>
      </c>
    </row>
    <row r="78" spans="1:9" ht="13.5" thickTop="1">
      <c r="A78" s="277"/>
      <c r="B78" s="404" t="s">
        <v>3130</v>
      </c>
      <c r="C78" s="405">
        <f>SUM(C75:C77)</f>
        <v>45</v>
      </c>
      <c r="D78" s="391"/>
      <c r="E78" s="406"/>
      <c r="F78" s="932"/>
      <c r="G78" s="932"/>
      <c r="H78" s="962"/>
      <c r="I78" s="948"/>
    </row>
    <row r="79" spans="1:9">
      <c r="A79" s="277"/>
      <c r="B79" s="310"/>
      <c r="C79" s="301"/>
      <c r="D79" s="305"/>
      <c r="E79" s="306"/>
      <c r="F79" s="874"/>
      <c r="G79" s="874"/>
      <c r="H79" s="888"/>
      <c r="I79" s="888"/>
    </row>
    <row r="80" spans="1:9" s="76" customFormat="1" ht="92.25" customHeight="1">
      <c r="A80" s="277" t="s">
        <v>88</v>
      </c>
      <c r="B80" s="304" t="s">
        <v>3136</v>
      </c>
      <c r="C80" s="301"/>
      <c r="D80" s="305"/>
      <c r="E80" s="302"/>
      <c r="F80" s="872"/>
      <c r="G80" s="872"/>
      <c r="H80" s="886"/>
      <c r="I80" s="886"/>
    </row>
    <row r="81" spans="1:9" s="76" customFormat="1" ht="77.25" customHeight="1">
      <c r="A81" s="277"/>
      <c r="B81" s="304" t="s">
        <v>3137</v>
      </c>
      <c r="C81" s="301"/>
      <c r="D81" s="305"/>
      <c r="E81" s="302"/>
      <c r="F81" s="872"/>
      <c r="G81" s="872"/>
      <c r="H81" s="886"/>
      <c r="I81" s="886"/>
    </row>
    <row r="82" spans="1:9" s="76" customFormat="1" ht="153" customHeight="1">
      <c r="A82" s="277"/>
      <c r="B82" s="304" t="s">
        <v>3138</v>
      </c>
      <c r="C82" s="301"/>
      <c r="D82" s="305"/>
      <c r="E82" s="302"/>
      <c r="F82" s="872"/>
      <c r="G82" s="872"/>
      <c r="H82" s="886"/>
      <c r="I82" s="886"/>
    </row>
    <row r="83" spans="1:9" s="76" customFormat="1" ht="90.75" customHeight="1">
      <c r="A83" s="335"/>
      <c r="B83" s="348" t="s">
        <v>3139</v>
      </c>
      <c r="C83" s="348"/>
      <c r="D83" s="348"/>
      <c r="E83" s="304"/>
      <c r="F83" s="872"/>
      <c r="G83" s="872"/>
      <c r="H83" s="886"/>
      <c r="I83" s="886"/>
    </row>
    <row r="84" spans="1:9" s="76" customFormat="1" ht="39.75" customHeight="1">
      <c r="A84" s="335"/>
      <c r="B84" s="348" t="s">
        <v>3140</v>
      </c>
      <c r="C84" s="348"/>
      <c r="D84" s="348"/>
      <c r="E84" s="304"/>
      <c r="F84" s="872"/>
      <c r="G84" s="872"/>
      <c r="H84" s="886"/>
      <c r="I84" s="886"/>
    </row>
    <row r="85" spans="1:9">
      <c r="A85" s="277"/>
      <c r="B85" s="309" t="s">
        <v>3133</v>
      </c>
      <c r="C85" s="310">
        <v>10</v>
      </c>
      <c r="D85" s="1320"/>
      <c r="E85" s="306" t="str">
        <f>IF(OR(ISBLANK(C85),ISBLANK(D85))," ",KOLIC*CENA)</f>
        <v xml:space="preserve"> </v>
      </c>
      <c r="F85" s="939">
        <v>10</v>
      </c>
      <c r="G85" s="873">
        <f>D85*F85</f>
        <v>0</v>
      </c>
      <c r="H85" s="945"/>
      <c r="I85" s="887">
        <f>D85*H85</f>
        <v>0</v>
      </c>
    </row>
    <row r="86" spans="1:9">
      <c r="A86" s="277"/>
      <c r="B86" s="309" t="s">
        <v>3134</v>
      </c>
      <c r="C86" s="310">
        <v>10</v>
      </c>
      <c r="D86" s="1309">
        <f>D85</f>
        <v>0</v>
      </c>
      <c r="E86" s="306">
        <f>IF(OR(ISBLANK(C86),ISBLANK(D86))," ",KOLIC*CENA)</f>
        <v>0</v>
      </c>
      <c r="F86" s="939">
        <v>10</v>
      </c>
      <c r="G86" s="873">
        <f>D86*F86</f>
        <v>0</v>
      </c>
      <c r="H86" s="945"/>
      <c r="I86" s="887">
        <f>D86*H86</f>
        <v>0</v>
      </c>
    </row>
    <row r="87" spans="1:9" ht="13.5" thickBot="1">
      <c r="A87" s="277"/>
      <c r="B87" s="407" t="s">
        <v>3135</v>
      </c>
      <c r="C87" s="408">
        <v>10</v>
      </c>
      <c r="D87" s="1310">
        <f>D85</f>
        <v>0</v>
      </c>
      <c r="E87" s="410">
        <f>IF(OR(ISBLANK(C87),ISBLANK(D87))," ",KOLIC*CENA)</f>
        <v>0</v>
      </c>
      <c r="F87" s="940">
        <v>10</v>
      </c>
      <c r="G87" s="931">
        <f>D87*F87</f>
        <v>0</v>
      </c>
      <c r="H87" s="946"/>
      <c r="I87" s="947">
        <f>D87*H87</f>
        <v>0</v>
      </c>
    </row>
    <row r="88" spans="1:9" ht="13.5" thickTop="1">
      <c r="A88" s="277"/>
      <c r="B88" s="404" t="s">
        <v>3141</v>
      </c>
      <c r="C88" s="405">
        <f>SUM(C85:C87)</f>
        <v>30</v>
      </c>
      <c r="D88" s="391"/>
      <c r="E88" s="406"/>
      <c r="F88" s="932"/>
      <c r="G88" s="932"/>
      <c r="H88" s="962"/>
      <c r="I88" s="948"/>
    </row>
    <row r="89" spans="1:9">
      <c r="A89" s="277"/>
      <c r="B89" s="310"/>
      <c r="C89" s="301"/>
      <c r="D89" s="305"/>
      <c r="E89" s="306"/>
      <c r="F89" s="874"/>
      <c r="G89" s="874"/>
      <c r="H89" s="888"/>
      <c r="I89" s="888"/>
    </row>
    <row r="90" spans="1:9" s="129" customFormat="1" ht="141.75" customHeight="1">
      <c r="A90" s="312" t="s">
        <v>89</v>
      </c>
      <c r="B90" s="312" t="s">
        <v>3142</v>
      </c>
      <c r="C90" s="313"/>
      <c r="D90" s="313"/>
      <c r="E90" s="313" t="str">
        <f>IF(OR(ISBLANK(C90),ISBLANK(D90))," ",KOLIC*CENA)</f>
        <v xml:space="preserve"> </v>
      </c>
      <c r="F90" s="875"/>
      <c r="G90" s="875"/>
      <c r="H90" s="889"/>
      <c r="I90" s="889"/>
    </row>
    <row r="91" spans="1:9" s="129" customFormat="1" ht="75.75" customHeight="1">
      <c r="A91" s="314"/>
      <c r="B91" s="312" t="s">
        <v>3143</v>
      </c>
      <c r="C91" s="313"/>
      <c r="D91" s="313"/>
      <c r="E91" s="313" t="str">
        <f>IF(OR(ISBLANK(C91),ISBLANK(D91))," ",KOLIC*CENA)</f>
        <v xml:space="preserve"> </v>
      </c>
      <c r="F91" s="875"/>
      <c r="G91" s="875"/>
      <c r="H91" s="889"/>
      <c r="I91" s="889"/>
    </row>
    <row r="92" spans="1:9">
      <c r="A92" s="277"/>
      <c r="B92" s="309" t="s">
        <v>3133</v>
      </c>
      <c r="C92" s="310">
        <v>192</v>
      </c>
      <c r="D92" s="1320"/>
      <c r="E92" s="306" t="str">
        <f>IF(OR(ISBLANK(C92),ISBLANK(D92))," ",KOLIC*CENA)</f>
        <v xml:space="preserve"> </v>
      </c>
      <c r="F92" s="873"/>
      <c r="G92" s="873">
        <f>D92*F92</f>
        <v>0</v>
      </c>
      <c r="H92" s="945">
        <v>192</v>
      </c>
      <c r="I92" s="887">
        <f>D92*H92</f>
        <v>0</v>
      </c>
    </row>
    <row r="93" spans="1:9">
      <c r="A93" s="277"/>
      <c r="B93" s="309" t="s">
        <v>3134</v>
      </c>
      <c r="C93" s="310">
        <v>544</v>
      </c>
      <c r="D93" s="1309">
        <f>D92</f>
        <v>0</v>
      </c>
      <c r="E93" s="306">
        <f>IF(OR(ISBLANK(C93),ISBLANK(D93))," ",KOLIC*CENA)</f>
        <v>0</v>
      </c>
      <c r="F93" s="873"/>
      <c r="G93" s="873">
        <f>D93*F93</f>
        <v>0</v>
      </c>
      <c r="H93" s="945">
        <v>544</v>
      </c>
      <c r="I93" s="887">
        <f>D93*H93</f>
        <v>0</v>
      </c>
    </row>
    <row r="94" spans="1:9" ht="13.5" thickBot="1">
      <c r="A94" s="277"/>
      <c r="B94" s="407" t="s">
        <v>3135</v>
      </c>
      <c r="C94" s="408">
        <v>270</v>
      </c>
      <c r="D94" s="1310">
        <f>D92</f>
        <v>0</v>
      </c>
      <c r="E94" s="410">
        <f>IF(OR(ISBLANK(C94),ISBLANK(D94))," ",KOLIC*CENA)</f>
        <v>0</v>
      </c>
      <c r="F94" s="931"/>
      <c r="G94" s="931">
        <f>D94*F94</f>
        <v>0</v>
      </c>
      <c r="H94" s="946">
        <v>270</v>
      </c>
      <c r="I94" s="947">
        <f>D94*H94</f>
        <v>0</v>
      </c>
    </row>
    <row r="95" spans="1:9" ht="13.5" thickTop="1">
      <c r="A95" s="277"/>
      <c r="B95" s="404" t="s">
        <v>3130</v>
      </c>
      <c r="C95" s="405">
        <f>SUM(C92:C94)</f>
        <v>1006</v>
      </c>
      <c r="D95" s="391"/>
      <c r="E95" s="406"/>
      <c r="F95" s="957"/>
      <c r="G95" s="957"/>
      <c r="H95" s="963"/>
      <c r="I95" s="963"/>
    </row>
    <row r="96" spans="1:9">
      <c r="A96" s="277"/>
      <c r="B96" s="310"/>
      <c r="C96" s="301"/>
      <c r="D96" s="305"/>
      <c r="E96" s="306"/>
      <c r="F96" s="874"/>
      <c r="G96" s="874"/>
      <c r="H96" s="888"/>
      <c r="I96" s="888"/>
    </row>
    <row r="97" spans="1:9" s="76" customFormat="1" ht="125.25" customHeight="1">
      <c r="A97" s="349" t="s">
        <v>45</v>
      </c>
      <c r="B97" s="348" t="s">
        <v>3144</v>
      </c>
      <c r="C97" s="300"/>
      <c r="D97" s="301"/>
      <c r="E97" s="302" t="str">
        <f>IF(OR(ISBLANK(C97),ISBLANK(D97))," ",KOLIC*CENA)</f>
        <v xml:space="preserve"> </v>
      </c>
      <c r="F97" s="872"/>
      <c r="G97" s="872"/>
      <c r="H97" s="886"/>
      <c r="I97" s="886"/>
    </row>
    <row r="98" spans="1:9">
      <c r="A98" s="277"/>
      <c r="B98" s="309" t="s">
        <v>3133</v>
      </c>
      <c r="C98" s="310">
        <v>7</v>
      </c>
      <c r="D98" s="1320"/>
      <c r="E98" s="306" t="str">
        <f>IF(OR(ISBLANK(C98),ISBLANK(D98))," ",KOLIC*CENA)</f>
        <v xml:space="preserve"> </v>
      </c>
      <c r="F98" s="873"/>
      <c r="G98" s="873">
        <f>D98*F98</f>
        <v>0</v>
      </c>
      <c r="H98" s="945">
        <v>7</v>
      </c>
      <c r="I98" s="887">
        <f>D98*H98</f>
        <v>0</v>
      </c>
    </row>
    <row r="99" spans="1:9">
      <c r="A99" s="277"/>
      <c r="B99" s="309" t="s">
        <v>3134</v>
      </c>
      <c r="C99" s="310">
        <v>1.7</v>
      </c>
      <c r="D99" s="1309">
        <f>D98</f>
        <v>0</v>
      </c>
      <c r="E99" s="306">
        <f>IF(OR(ISBLANK(C99),ISBLANK(D99))," ",KOLIC*CENA)</f>
        <v>0</v>
      </c>
      <c r="F99" s="873"/>
      <c r="G99" s="873">
        <f>D99*F99</f>
        <v>0</v>
      </c>
      <c r="H99" s="945">
        <v>1.7</v>
      </c>
      <c r="I99" s="887">
        <f>D99*H99</f>
        <v>0</v>
      </c>
    </row>
    <row r="100" spans="1:9" ht="13.5" thickBot="1">
      <c r="A100" s="277"/>
      <c r="B100" s="407" t="s">
        <v>3135</v>
      </c>
      <c r="C100" s="408">
        <v>7</v>
      </c>
      <c r="D100" s="1310">
        <f>D98</f>
        <v>0</v>
      </c>
      <c r="E100" s="410">
        <f>IF(OR(ISBLANK(C100),ISBLANK(D100))," ",KOLIC*CENA)</f>
        <v>0</v>
      </c>
      <c r="F100" s="931"/>
      <c r="G100" s="931">
        <f>D100*F100</f>
        <v>0</v>
      </c>
      <c r="H100" s="946">
        <v>7</v>
      </c>
      <c r="I100" s="947">
        <f>D100*H100</f>
        <v>0</v>
      </c>
    </row>
    <row r="101" spans="1:9" ht="13.5" thickTop="1">
      <c r="A101" s="277"/>
      <c r="B101" s="404" t="s">
        <v>3141</v>
      </c>
      <c r="C101" s="405">
        <f>SUM(C98:C100)</f>
        <v>15.7</v>
      </c>
      <c r="D101" s="391"/>
      <c r="E101" s="406"/>
      <c r="F101" s="932"/>
      <c r="G101" s="932"/>
      <c r="H101" s="962"/>
      <c r="I101" s="948"/>
    </row>
    <row r="102" spans="1:9">
      <c r="A102" s="277"/>
      <c r="B102" s="310"/>
      <c r="C102" s="301"/>
      <c r="D102" s="305"/>
      <c r="E102" s="306"/>
      <c r="F102" s="874"/>
      <c r="G102" s="874"/>
      <c r="H102" s="888"/>
      <c r="I102" s="888"/>
    </row>
    <row r="103" spans="1:9" s="129" customFormat="1">
      <c r="A103" s="740"/>
      <c r="B103" s="304" t="s">
        <v>3145</v>
      </c>
      <c r="C103" s="313"/>
      <c r="D103" s="313"/>
      <c r="E103" s="313"/>
      <c r="F103" s="875"/>
      <c r="G103" s="875"/>
      <c r="H103" s="889"/>
      <c r="I103" s="889"/>
    </row>
    <row r="104" spans="1:9" s="76" customFormat="1" ht="129.75" customHeight="1">
      <c r="A104" s="277" t="s">
        <v>46</v>
      </c>
      <c r="B104" s="304" t="s">
        <v>3146</v>
      </c>
      <c r="C104" s="300"/>
      <c r="D104" s="301"/>
      <c r="E104" s="302" t="str">
        <f>IF(OR(ISBLANK(C104),ISBLANK(D104))," ",KOLIC*CENA)</f>
        <v xml:space="preserve"> </v>
      </c>
      <c r="F104" s="872"/>
      <c r="G104" s="872"/>
      <c r="H104" s="886"/>
      <c r="I104" s="886"/>
    </row>
    <row r="105" spans="1:9" s="76" customFormat="1" ht="42" customHeight="1">
      <c r="A105" s="277" t="s">
        <v>67</v>
      </c>
      <c r="B105" s="304" t="s">
        <v>3147</v>
      </c>
      <c r="C105" s="300"/>
      <c r="D105" s="301"/>
      <c r="E105" s="302"/>
      <c r="F105" s="872"/>
      <c r="G105" s="872"/>
      <c r="H105" s="886"/>
      <c r="I105" s="886"/>
    </row>
    <row r="106" spans="1:9" ht="167.25" customHeight="1">
      <c r="A106" s="277" t="s">
        <v>68</v>
      </c>
      <c r="B106" s="304" t="s">
        <v>3148</v>
      </c>
      <c r="C106" s="301"/>
      <c r="D106" s="305"/>
      <c r="E106" s="306" t="str">
        <f>IF(OR(ISBLANK(C106),ISBLANK(D106))," ",KOLIC*CENA)</f>
        <v xml:space="preserve"> </v>
      </c>
      <c r="F106" s="874"/>
      <c r="G106" s="874"/>
      <c r="H106" s="888"/>
      <c r="I106" s="888"/>
    </row>
    <row r="107" spans="1:9" s="76" customFormat="1" ht="25.5">
      <c r="A107" s="277" t="s">
        <v>36</v>
      </c>
      <c r="B107" s="304" t="s">
        <v>3149</v>
      </c>
      <c r="C107" s="301"/>
      <c r="D107" s="301"/>
      <c r="E107" s="302"/>
      <c r="F107" s="872"/>
      <c r="G107" s="872"/>
      <c r="H107" s="886"/>
      <c r="I107" s="886"/>
    </row>
    <row r="108" spans="1:9" s="76" customFormat="1">
      <c r="A108" s="277" t="s">
        <v>37</v>
      </c>
      <c r="B108" s="304" t="s">
        <v>3150</v>
      </c>
      <c r="C108" s="301"/>
      <c r="D108" s="301"/>
      <c r="E108" s="302" t="str">
        <f>IF(OR(ISBLANK(C108),ISBLANK(D108))," ",KOLIC*CENA)</f>
        <v xml:space="preserve"> </v>
      </c>
      <c r="F108" s="872"/>
      <c r="G108" s="872"/>
      <c r="H108" s="886"/>
      <c r="I108" s="886"/>
    </row>
    <row r="109" spans="1:9" ht="63.75">
      <c r="A109" s="277"/>
      <c r="B109" s="304" t="s">
        <v>3151</v>
      </c>
      <c r="C109" s="301"/>
      <c r="D109" s="305"/>
      <c r="E109" s="306" t="str">
        <f>IF(OR(ISBLANK(C109),ISBLANK(D109))," ",KOLIC*CENA)</f>
        <v xml:space="preserve"> </v>
      </c>
      <c r="F109" s="874"/>
      <c r="G109" s="874"/>
      <c r="H109" s="888"/>
      <c r="I109" s="888"/>
    </row>
    <row r="110" spans="1:9" ht="63.75">
      <c r="A110" s="277"/>
      <c r="B110" s="304" t="s">
        <v>3152</v>
      </c>
      <c r="C110" s="301"/>
      <c r="D110" s="305"/>
      <c r="E110" s="306"/>
      <c r="F110" s="874"/>
      <c r="G110" s="874"/>
      <c r="H110" s="888"/>
      <c r="I110" s="888"/>
    </row>
    <row r="111" spans="1:9" ht="51">
      <c r="A111" s="277"/>
      <c r="B111" s="304" t="s">
        <v>3153</v>
      </c>
      <c r="C111" s="301"/>
      <c r="D111" s="305"/>
      <c r="E111" s="306"/>
      <c r="F111" s="874"/>
      <c r="G111" s="874"/>
      <c r="H111" s="888"/>
      <c r="I111" s="888"/>
    </row>
    <row r="112" spans="1:9">
      <c r="A112" s="277"/>
      <c r="B112" s="309" t="s">
        <v>3133</v>
      </c>
      <c r="C112" s="310">
        <v>192</v>
      </c>
      <c r="D112" s="1320"/>
      <c r="E112" s="306" t="str">
        <f>IF(OR(ISBLANK(C112),ISBLANK(D112))," ",KOLIC*CENA)</f>
        <v xml:space="preserve"> </v>
      </c>
      <c r="F112" s="939">
        <v>192</v>
      </c>
      <c r="G112" s="873">
        <f>D112*F112</f>
        <v>0</v>
      </c>
      <c r="H112" s="945"/>
      <c r="I112" s="887">
        <f>D112*H112</f>
        <v>0</v>
      </c>
    </row>
    <row r="113" spans="1:9">
      <c r="A113" s="277"/>
      <c r="B113" s="309" t="s">
        <v>3134</v>
      </c>
      <c r="C113" s="310">
        <v>544</v>
      </c>
      <c r="D113" s="1309">
        <f>D112</f>
        <v>0</v>
      </c>
      <c r="E113" s="306">
        <f>IF(OR(ISBLANK(C113),ISBLANK(D113))," ",KOLIC*CENA)</f>
        <v>0</v>
      </c>
      <c r="F113" s="939">
        <v>544</v>
      </c>
      <c r="G113" s="873">
        <f>D113*F113</f>
        <v>0</v>
      </c>
      <c r="H113" s="945"/>
      <c r="I113" s="887">
        <f>D113*H113</f>
        <v>0</v>
      </c>
    </row>
    <row r="114" spans="1:9" ht="13.5" thickBot="1">
      <c r="A114" s="277"/>
      <c r="B114" s="407" t="s">
        <v>3135</v>
      </c>
      <c r="C114" s="408">
        <v>270</v>
      </c>
      <c r="D114" s="1310">
        <f>D112</f>
        <v>0</v>
      </c>
      <c r="E114" s="410">
        <f>IF(OR(ISBLANK(C114),ISBLANK(D114))," ",KOLIC*CENA)</f>
        <v>0</v>
      </c>
      <c r="F114" s="940">
        <v>270</v>
      </c>
      <c r="G114" s="931">
        <f>D114*F114</f>
        <v>0</v>
      </c>
      <c r="H114" s="946"/>
      <c r="I114" s="947">
        <f>D114*H114</f>
        <v>0</v>
      </c>
    </row>
    <row r="115" spans="1:9" ht="13.5" thickTop="1">
      <c r="A115" s="277"/>
      <c r="B115" s="404" t="s">
        <v>3154</v>
      </c>
      <c r="C115" s="405">
        <f>SUM(C112:C114)</f>
        <v>1006</v>
      </c>
      <c r="D115" s="391"/>
      <c r="E115" s="406"/>
      <c r="F115" s="932"/>
      <c r="G115" s="932"/>
      <c r="H115" s="962"/>
      <c r="I115" s="948"/>
    </row>
    <row r="116" spans="1:9">
      <c r="A116" s="277"/>
      <c r="B116" s="310"/>
      <c r="C116" s="301"/>
      <c r="D116" s="305"/>
      <c r="E116" s="306"/>
      <c r="F116" s="874"/>
      <c r="G116" s="874"/>
      <c r="H116" s="888"/>
      <c r="I116" s="888"/>
    </row>
    <row r="117" spans="1:9" s="76" customFormat="1" ht="156" customHeight="1">
      <c r="A117" s="277" t="s">
        <v>47</v>
      </c>
      <c r="B117" s="304" t="s">
        <v>3155</v>
      </c>
      <c r="C117" s="300"/>
      <c r="D117" s="301"/>
      <c r="E117" s="302" t="str">
        <f>IF(OR(ISBLANK(C117),ISBLANK(D117))," ",KOLIC*CENA)</f>
        <v xml:space="preserve"> </v>
      </c>
      <c r="F117" s="872"/>
      <c r="G117" s="872"/>
      <c r="H117" s="886"/>
      <c r="I117" s="886"/>
    </row>
    <row r="118" spans="1:9" s="76" customFormat="1" ht="76.5">
      <c r="A118" s="277"/>
      <c r="B118" s="304" t="s">
        <v>3156</v>
      </c>
      <c r="C118" s="301"/>
      <c r="D118" s="301"/>
      <c r="E118" s="302"/>
      <c r="F118" s="872"/>
      <c r="G118" s="872"/>
      <c r="H118" s="886"/>
      <c r="I118" s="886"/>
    </row>
    <row r="119" spans="1:9" ht="38.25">
      <c r="A119" s="277"/>
      <c r="B119" s="304" t="s">
        <v>3157</v>
      </c>
      <c r="C119" s="301"/>
      <c r="D119" s="305"/>
      <c r="E119" s="306" t="str">
        <f>IF(OR(ISBLANK(C119),ISBLANK(D119))," ",KOLIC*CENA)</f>
        <v xml:space="preserve"> </v>
      </c>
      <c r="F119" s="874"/>
      <c r="G119" s="874"/>
      <c r="H119" s="888"/>
      <c r="I119" s="888"/>
    </row>
    <row r="120" spans="1:9">
      <c r="A120" s="277"/>
      <c r="B120" s="309" t="s">
        <v>3133</v>
      </c>
      <c r="C120" s="310">
        <v>65</v>
      </c>
      <c r="D120" s="1320"/>
      <c r="E120" s="306" t="str">
        <f>IF(OR(ISBLANK(C120),ISBLANK(D120))," ",KOLIC*CENA)</f>
        <v xml:space="preserve"> </v>
      </c>
      <c r="F120" s="939">
        <v>65</v>
      </c>
      <c r="G120" s="873">
        <f>D120*F120</f>
        <v>0</v>
      </c>
      <c r="H120" s="945"/>
      <c r="I120" s="887">
        <f>D120*H120</f>
        <v>0</v>
      </c>
    </row>
    <row r="121" spans="1:9">
      <c r="A121" s="277"/>
      <c r="B121" s="309" t="s">
        <v>3134</v>
      </c>
      <c r="C121" s="310">
        <v>185</v>
      </c>
      <c r="D121" s="1309">
        <f>D120</f>
        <v>0</v>
      </c>
      <c r="E121" s="306">
        <f>IF(OR(ISBLANK(C121),ISBLANK(D121))," ",KOLIC*CENA)</f>
        <v>0</v>
      </c>
      <c r="F121" s="939">
        <v>185</v>
      </c>
      <c r="G121" s="873">
        <f>D121*F121</f>
        <v>0</v>
      </c>
      <c r="H121" s="945"/>
      <c r="I121" s="887">
        <f>D121*H121</f>
        <v>0</v>
      </c>
    </row>
    <row r="122" spans="1:9" ht="13.5" thickBot="1">
      <c r="A122" s="277"/>
      <c r="B122" s="407" t="s">
        <v>3135</v>
      </c>
      <c r="C122" s="408">
        <v>90</v>
      </c>
      <c r="D122" s="1310">
        <f>D120</f>
        <v>0</v>
      </c>
      <c r="E122" s="410">
        <f>IF(OR(ISBLANK(C122),ISBLANK(D122))," ",KOLIC*CENA)</f>
        <v>0</v>
      </c>
      <c r="F122" s="940">
        <v>90</v>
      </c>
      <c r="G122" s="931">
        <f>D122*F122</f>
        <v>0</v>
      </c>
      <c r="H122" s="946"/>
      <c r="I122" s="947">
        <f>D122*H122</f>
        <v>0</v>
      </c>
    </row>
    <row r="123" spans="1:9" ht="13.5" thickTop="1">
      <c r="A123" s="277"/>
      <c r="B123" s="404" t="s">
        <v>3141</v>
      </c>
      <c r="C123" s="405">
        <f>SUM(C120:C122)</f>
        <v>340</v>
      </c>
      <c r="D123" s="391"/>
      <c r="E123" s="406"/>
      <c r="F123" s="932"/>
      <c r="G123" s="932"/>
      <c r="H123" s="962"/>
      <c r="I123" s="948"/>
    </row>
    <row r="124" spans="1:9">
      <c r="A124" s="277"/>
      <c r="B124" s="310"/>
      <c r="C124" s="301"/>
      <c r="D124" s="305"/>
      <c r="E124" s="306"/>
      <c r="F124" s="874"/>
      <c r="G124" s="874"/>
      <c r="H124" s="888"/>
      <c r="I124" s="888"/>
    </row>
    <row r="125" spans="1:9" s="76" customFormat="1" ht="117.75" customHeight="1">
      <c r="A125" s="277" t="s">
        <v>69</v>
      </c>
      <c r="B125" s="304" t="s">
        <v>3158</v>
      </c>
      <c r="C125" s="300"/>
      <c r="D125" s="301"/>
      <c r="E125" s="302" t="str">
        <f>IF(OR(ISBLANK(C125),ISBLANK(D125))," ",KOLIC*CENA)</f>
        <v xml:space="preserve"> </v>
      </c>
      <c r="F125" s="872"/>
      <c r="G125" s="872"/>
      <c r="H125" s="886"/>
      <c r="I125" s="886"/>
    </row>
    <row r="126" spans="1:9" ht="128.25" customHeight="1">
      <c r="A126" s="277"/>
      <c r="B126" s="304" t="s">
        <v>3159</v>
      </c>
      <c r="C126" s="301"/>
      <c r="D126" s="305"/>
      <c r="E126" s="306" t="str">
        <f>IF(OR(ISBLANK(C126),ISBLANK(D126))," ",KOLIC*CENA)</f>
        <v xml:space="preserve"> </v>
      </c>
      <c r="F126" s="874"/>
      <c r="G126" s="874"/>
      <c r="H126" s="888"/>
      <c r="I126" s="888"/>
    </row>
    <row r="127" spans="1:9" ht="116.25" customHeight="1">
      <c r="A127" s="331"/>
      <c r="B127" s="312" t="s">
        <v>3160</v>
      </c>
      <c r="C127" s="333"/>
      <c r="D127" s="305"/>
      <c r="E127" s="306"/>
      <c r="F127" s="874"/>
      <c r="G127" s="874"/>
      <c r="H127" s="888"/>
      <c r="I127" s="888"/>
    </row>
    <row r="128" spans="1:9" ht="192.75" customHeight="1">
      <c r="A128" s="331"/>
      <c r="B128" s="312" t="s">
        <v>3161</v>
      </c>
      <c r="C128" s="333"/>
      <c r="D128" s="305"/>
      <c r="E128" s="306" t="str">
        <f>IF(OR(ISBLANK(C128),ISBLANK(D128))," ",KOLIC*CENA)</f>
        <v xml:space="preserve"> </v>
      </c>
      <c r="F128" s="874"/>
      <c r="G128" s="874"/>
      <c r="H128" s="888"/>
      <c r="I128" s="888"/>
    </row>
    <row r="129" spans="1:9" ht="25.5" customHeight="1">
      <c r="A129" s="331"/>
      <c r="B129" s="312" t="s">
        <v>3162</v>
      </c>
      <c r="C129" s="333"/>
      <c r="D129" s="305"/>
      <c r="E129" s="306"/>
      <c r="F129" s="874"/>
      <c r="G129" s="874"/>
      <c r="H129" s="888"/>
      <c r="I129" s="888"/>
    </row>
    <row r="130" spans="1:9">
      <c r="A130" s="277"/>
      <c r="B130" s="304" t="s">
        <v>3163</v>
      </c>
      <c r="C130" s="301"/>
      <c r="D130" s="305"/>
      <c r="E130" s="306" t="str">
        <f>IF(OR(ISBLANK(C130),ISBLANK(D130))," ",KOLIC*CENA)</f>
        <v xml:space="preserve"> </v>
      </c>
      <c r="F130" s="882"/>
      <c r="G130" s="874"/>
      <c r="H130" s="888"/>
      <c r="I130" s="888"/>
    </row>
    <row r="131" spans="1:9">
      <c r="A131" s="277"/>
      <c r="B131" s="309" t="s">
        <v>3133</v>
      </c>
      <c r="C131" s="310">
        <v>29</v>
      </c>
      <c r="D131" s="1320"/>
      <c r="E131" s="306" t="str">
        <f>IF(OR(ISBLANK(C131),ISBLANK(D131))," ",KOLIC*CENA)</f>
        <v xml:space="preserve"> </v>
      </c>
      <c r="F131" s="939">
        <v>29</v>
      </c>
      <c r="G131" s="873">
        <f>D131*F132</f>
        <v>0</v>
      </c>
      <c r="H131" s="945"/>
      <c r="I131" s="887">
        <f>D131*H131</f>
        <v>0</v>
      </c>
    </row>
    <row r="132" spans="1:9">
      <c r="A132" s="277"/>
      <c r="B132" s="309" t="s">
        <v>3134</v>
      </c>
      <c r="C132" s="310">
        <v>78</v>
      </c>
      <c r="D132" s="1309">
        <f>D131</f>
        <v>0</v>
      </c>
      <c r="E132" s="306">
        <f>IF(OR(ISBLANK(C132),ISBLANK(D132))," ",KOLIC*CENA)</f>
        <v>0</v>
      </c>
      <c r="F132" s="939">
        <v>78</v>
      </c>
      <c r="G132" s="873">
        <f>D132*F133</f>
        <v>0</v>
      </c>
      <c r="H132" s="945"/>
      <c r="I132" s="887">
        <f>D132*H132</f>
        <v>0</v>
      </c>
    </row>
    <row r="133" spans="1:9" ht="13.5" thickBot="1">
      <c r="A133" s="277"/>
      <c r="B133" s="407" t="s">
        <v>3135</v>
      </c>
      <c r="C133" s="408">
        <v>32</v>
      </c>
      <c r="D133" s="1310">
        <f>D131</f>
        <v>0</v>
      </c>
      <c r="E133" s="410">
        <f>IF(OR(ISBLANK(C133),ISBLANK(D133))," ",KOLIC*CENA)</f>
        <v>0</v>
      </c>
      <c r="F133" s="940">
        <v>32</v>
      </c>
      <c r="G133" s="873">
        <f>D133*F134</f>
        <v>0</v>
      </c>
      <c r="H133" s="946"/>
      <c r="I133" s="947">
        <f>D133*H133</f>
        <v>0</v>
      </c>
    </row>
    <row r="134" spans="1:9" ht="13.5" thickTop="1">
      <c r="A134" s="277"/>
      <c r="B134" s="404" t="s">
        <v>3141</v>
      </c>
      <c r="C134" s="405">
        <f>SUM(C131:C133)</f>
        <v>139</v>
      </c>
      <c r="D134" s="391"/>
      <c r="E134" s="406"/>
      <c r="F134" s="932"/>
      <c r="G134" s="932"/>
      <c r="H134" s="962"/>
      <c r="I134" s="948"/>
    </row>
    <row r="135" spans="1:9">
      <c r="A135" s="277"/>
      <c r="B135" s="310"/>
      <c r="C135" s="301"/>
      <c r="D135" s="305"/>
      <c r="E135" s="306"/>
      <c r="F135" s="874"/>
      <c r="G135" s="874"/>
      <c r="H135" s="888"/>
      <c r="I135" s="888"/>
    </row>
    <row r="136" spans="1:9" s="138" customFormat="1" hidden="1" outlineLevel="1">
      <c r="A136" s="835" t="s">
        <v>3164</v>
      </c>
      <c r="B136" s="343" t="s">
        <v>3165</v>
      </c>
      <c r="C136" s="344">
        <v>27.9</v>
      </c>
      <c r="D136" s="345"/>
      <c r="E136" s="306" t="str">
        <f>IF(OR(ISBLANK(C136),ISBLANK(D136))," ",KOLIC*CENA)</f>
        <v xml:space="preserve"> </v>
      </c>
      <c r="F136" s="936"/>
      <c r="G136" s="936"/>
      <c r="H136" s="953"/>
      <c r="I136" s="953"/>
    </row>
    <row r="137" spans="1:9" s="138" customFormat="1" hidden="1" outlineLevel="1">
      <c r="A137" s="835" t="s">
        <v>3166</v>
      </c>
      <c r="B137" s="343" t="s">
        <v>3167</v>
      </c>
      <c r="C137" s="344">
        <v>77.58</v>
      </c>
      <c r="D137" s="345"/>
      <c r="E137" s="306"/>
      <c r="F137" s="936"/>
      <c r="G137" s="936"/>
      <c r="H137" s="953"/>
      <c r="I137" s="953"/>
    </row>
    <row r="138" spans="1:9" s="138" customFormat="1" hidden="1" outlineLevel="1">
      <c r="A138" s="835" t="s">
        <v>3168</v>
      </c>
      <c r="B138" s="343" t="s">
        <v>3169</v>
      </c>
      <c r="C138" s="344">
        <v>30.3</v>
      </c>
      <c r="D138" s="345"/>
      <c r="E138" s="306" t="str">
        <f>IF(OR(ISBLANK(C138),ISBLANK(D138))," ",KOLIC*CENA)</f>
        <v xml:space="preserve"> </v>
      </c>
      <c r="F138" s="936"/>
      <c r="G138" s="936"/>
      <c r="H138" s="953"/>
      <c r="I138" s="953"/>
    </row>
    <row r="139" spans="1:9" s="138" customFormat="1" hidden="1" outlineLevel="1">
      <c r="A139" s="835"/>
      <c r="B139" s="343"/>
      <c r="C139" s="344"/>
      <c r="D139" s="345"/>
      <c r="E139" s="306"/>
      <c r="F139" s="936"/>
      <c r="G139" s="936"/>
      <c r="H139" s="953"/>
      <c r="I139" s="953"/>
    </row>
    <row r="140" spans="1:9" collapsed="1">
      <c r="A140" s="309"/>
      <c r="B140" s="304"/>
      <c r="C140" s="300"/>
      <c r="D140" s="305"/>
      <c r="E140" s="306" t="str">
        <f>IF(OR(ISBLANK(C140),ISBLANK(D140))," ",KOLIC*CENA)</f>
        <v xml:space="preserve"> </v>
      </c>
      <c r="F140" s="874"/>
      <c r="G140" s="874"/>
      <c r="H140" s="888"/>
      <c r="I140" s="888"/>
    </row>
    <row r="141" spans="1:9" s="76" customFormat="1" ht="11.25" customHeight="1">
      <c r="A141" s="277"/>
      <c r="B141" s="802" t="s">
        <v>3170</v>
      </c>
      <c r="C141" s="301"/>
      <c r="D141" s="301"/>
      <c r="E141" s="302" t="str">
        <f>IF(OR(ISBLANK(C141),ISBLANK(D141))," ",KOLIC*CENA)</f>
        <v xml:space="preserve"> </v>
      </c>
      <c r="F141" s="872"/>
      <c r="G141" s="872"/>
      <c r="H141" s="886"/>
      <c r="I141" s="886"/>
    </row>
    <row r="142" spans="1:9" s="76" customFormat="1" ht="191.25" customHeight="1">
      <c r="A142" s="277" t="s">
        <v>70</v>
      </c>
      <c r="B142" s="802" t="s">
        <v>3171</v>
      </c>
      <c r="C142" s="301"/>
      <c r="D142" s="301"/>
      <c r="E142" s="302"/>
      <c r="F142" s="872"/>
      <c r="G142" s="872"/>
      <c r="H142" s="886"/>
      <c r="I142" s="886"/>
    </row>
    <row r="143" spans="1:9" s="76" customFormat="1" ht="231" customHeight="1">
      <c r="A143" s="308"/>
      <c r="B143" s="348" t="s">
        <v>3172</v>
      </c>
      <c r="C143" s="301"/>
      <c r="D143" s="301"/>
      <c r="E143" s="302" t="str">
        <f>IF(OR(ISBLANK(C143),ISBLANK(D143))," ",KOLIC*CENA)</f>
        <v xml:space="preserve"> </v>
      </c>
      <c r="F143" s="872"/>
      <c r="G143" s="872"/>
      <c r="H143" s="886"/>
      <c r="I143" s="886"/>
    </row>
    <row r="144" spans="1:9" s="76" customFormat="1" ht="66.75" customHeight="1">
      <c r="A144" s="277"/>
      <c r="B144" s="348" t="s">
        <v>3173</v>
      </c>
      <c r="C144" s="301"/>
      <c r="D144" s="301"/>
      <c r="E144" s="302"/>
      <c r="F144" s="872"/>
      <c r="G144" s="872"/>
      <c r="H144" s="886"/>
      <c r="I144" s="886"/>
    </row>
    <row r="145" spans="1:9" s="76" customFormat="1" ht="89.25">
      <c r="A145" s="277"/>
      <c r="B145" s="348" t="s">
        <v>3174</v>
      </c>
      <c r="C145" s="301"/>
      <c r="D145" s="301"/>
      <c r="E145" s="302"/>
      <c r="F145" s="872"/>
      <c r="G145" s="872"/>
      <c r="H145" s="886"/>
      <c r="I145" s="886"/>
    </row>
    <row r="146" spans="1:9" s="76" customFormat="1" ht="322.5" customHeight="1">
      <c r="A146" s="277"/>
      <c r="B146" s="348" t="s">
        <v>3175</v>
      </c>
      <c r="C146" s="301"/>
      <c r="D146" s="301"/>
      <c r="E146" s="302"/>
      <c r="F146" s="872"/>
      <c r="G146" s="872"/>
      <c r="H146" s="886"/>
      <c r="I146" s="886"/>
    </row>
    <row r="147" spans="1:9" s="76" customFormat="1" ht="129.75" customHeight="1">
      <c r="A147" s="277"/>
      <c r="B147" s="348" t="s">
        <v>3176</v>
      </c>
      <c r="C147" s="301"/>
      <c r="D147" s="301"/>
      <c r="E147" s="302"/>
      <c r="F147" s="872"/>
      <c r="G147" s="872"/>
      <c r="H147" s="886"/>
      <c r="I147" s="886"/>
    </row>
    <row r="148" spans="1:9" s="76" customFormat="1" ht="12.75" customHeight="1">
      <c r="A148" s="277"/>
      <c r="B148" s="348"/>
      <c r="C148" s="301"/>
      <c r="D148" s="301"/>
      <c r="E148" s="302"/>
      <c r="F148" s="872"/>
      <c r="G148" s="872"/>
      <c r="H148" s="886"/>
      <c r="I148" s="886"/>
    </row>
    <row r="149" spans="1:9" s="76" customFormat="1" ht="81" customHeight="1">
      <c r="A149" s="277" t="s">
        <v>67</v>
      </c>
      <c r="B149" s="348" t="s">
        <v>3177</v>
      </c>
      <c r="C149" s="301"/>
      <c r="D149" s="301"/>
      <c r="E149" s="302"/>
      <c r="F149" s="872"/>
      <c r="G149" s="872"/>
      <c r="H149" s="886"/>
      <c r="I149" s="886"/>
    </row>
    <row r="150" spans="1:9">
      <c r="A150" s="277"/>
      <c r="B150" s="309" t="s">
        <v>3178</v>
      </c>
      <c r="C150" s="310">
        <v>2</v>
      </c>
      <c r="D150" s="1320"/>
      <c r="E150" s="306" t="str">
        <f>IF(OR(ISBLANK(C150),ISBLANK(D150))," ",KOLIC*CENA)</f>
        <v xml:space="preserve"> </v>
      </c>
      <c r="F150" s="939">
        <v>2</v>
      </c>
      <c r="G150" s="873">
        <f>D150*F150</f>
        <v>0</v>
      </c>
      <c r="H150" s="945"/>
      <c r="I150" s="887">
        <f>D150*H150</f>
        <v>0</v>
      </c>
    </row>
    <row r="151" spans="1:9">
      <c r="A151" s="277"/>
      <c r="B151" s="309" t="s">
        <v>3179</v>
      </c>
      <c r="C151" s="310">
        <v>4</v>
      </c>
      <c r="D151" s="1309">
        <f>D150</f>
        <v>0</v>
      </c>
      <c r="E151" s="306">
        <f>IF(OR(ISBLANK(C151),ISBLANK(D151))," ",KOLIC*CENA)</f>
        <v>0</v>
      </c>
      <c r="F151" s="939">
        <v>4</v>
      </c>
      <c r="G151" s="873">
        <f>D151*F151</f>
        <v>0</v>
      </c>
      <c r="H151" s="945"/>
      <c r="I151" s="887">
        <f>D151*H151</f>
        <v>0</v>
      </c>
    </row>
    <row r="152" spans="1:9" ht="13.5" thickBot="1">
      <c r="A152" s="277"/>
      <c r="B152" s="407" t="s">
        <v>3180</v>
      </c>
      <c r="C152" s="408">
        <v>2</v>
      </c>
      <c r="D152" s="1310">
        <f>D150</f>
        <v>0</v>
      </c>
      <c r="E152" s="410">
        <f>IF(OR(ISBLANK(C152),ISBLANK(D152))," ",KOLIC*CENA)</f>
        <v>0</v>
      </c>
      <c r="F152" s="940">
        <v>2</v>
      </c>
      <c r="G152" s="931">
        <f>D152*F152</f>
        <v>0</v>
      </c>
      <c r="H152" s="946"/>
      <c r="I152" s="947">
        <f>D152*H152</f>
        <v>0</v>
      </c>
    </row>
    <row r="153" spans="1:9" ht="13.5" thickTop="1">
      <c r="A153" s="277"/>
      <c r="B153" s="404" t="s">
        <v>3181</v>
      </c>
      <c r="C153" s="405">
        <f>SUM(C150:C152)</f>
        <v>8</v>
      </c>
      <c r="D153" s="391"/>
      <c r="E153" s="406"/>
      <c r="F153" s="932"/>
      <c r="G153" s="932"/>
      <c r="H153" s="962"/>
      <c r="I153" s="948"/>
    </row>
    <row r="154" spans="1:9">
      <c r="A154" s="277"/>
      <c r="B154" s="310"/>
      <c r="C154" s="301"/>
      <c r="D154" s="305"/>
      <c r="E154" s="306"/>
      <c r="F154" s="874"/>
      <c r="G154" s="874"/>
      <c r="H154" s="888"/>
      <c r="I154" s="888"/>
    </row>
    <row r="155" spans="1:9" s="76" customFormat="1" ht="118.5" customHeight="1">
      <c r="A155" s="277" t="s">
        <v>68</v>
      </c>
      <c r="B155" s="348" t="s">
        <v>3182</v>
      </c>
      <c r="C155" s="301"/>
      <c r="D155" s="301"/>
      <c r="E155" s="302"/>
      <c r="F155" s="872"/>
      <c r="G155" s="872"/>
      <c r="H155" s="886"/>
      <c r="I155" s="886"/>
    </row>
    <row r="156" spans="1:9">
      <c r="A156" s="277"/>
      <c r="B156" s="309" t="s">
        <v>3178</v>
      </c>
      <c r="C156" s="310">
        <v>2</v>
      </c>
      <c r="D156" s="1320"/>
      <c r="E156" s="306" t="str">
        <f>IF(OR(ISBLANK(C156),ISBLANK(D156))," ",KOLIC*CENA)</f>
        <v xml:space="preserve"> </v>
      </c>
      <c r="F156" s="939">
        <v>2</v>
      </c>
      <c r="G156" s="873">
        <f>D156*F156</f>
        <v>0</v>
      </c>
      <c r="H156" s="945"/>
      <c r="I156" s="887">
        <f>D156*H156</f>
        <v>0</v>
      </c>
    </row>
    <row r="157" spans="1:9">
      <c r="A157" s="277"/>
      <c r="B157" s="309" t="s">
        <v>3179</v>
      </c>
      <c r="C157" s="310">
        <v>4</v>
      </c>
      <c r="D157" s="1309">
        <f>D156</f>
        <v>0</v>
      </c>
      <c r="E157" s="306">
        <f>IF(OR(ISBLANK(C157),ISBLANK(D157))," ",KOLIC*CENA)</f>
        <v>0</v>
      </c>
      <c r="F157" s="939">
        <v>4</v>
      </c>
      <c r="G157" s="873">
        <f>D157*F157</f>
        <v>0</v>
      </c>
      <c r="H157" s="945"/>
      <c r="I157" s="887">
        <f>D157*H157</f>
        <v>0</v>
      </c>
    </row>
    <row r="158" spans="1:9" ht="13.5" thickBot="1">
      <c r="A158" s="277"/>
      <c r="B158" s="407" t="s">
        <v>3180</v>
      </c>
      <c r="C158" s="408">
        <v>2</v>
      </c>
      <c r="D158" s="1310">
        <f>D156</f>
        <v>0</v>
      </c>
      <c r="E158" s="410">
        <f>IF(OR(ISBLANK(C158),ISBLANK(D158))," ",KOLIC*CENA)</f>
        <v>0</v>
      </c>
      <c r="F158" s="940">
        <v>2</v>
      </c>
      <c r="G158" s="931">
        <f>D158*F158</f>
        <v>0</v>
      </c>
      <c r="H158" s="946"/>
      <c r="I158" s="947">
        <f>D158*H158</f>
        <v>0</v>
      </c>
    </row>
    <row r="159" spans="1:9" ht="13.5" thickTop="1">
      <c r="A159" s="277"/>
      <c r="B159" s="404" t="s">
        <v>3181</v>
      </c>
      <c r="C159" s="405">
        <f>SUM(C156:C158)</f>
        <v>8</v>
      </c>
      <c r="D159" s="391"/>
      <c r="E159" s="406"/>
      <c r="F159" s="957"/>
      <c r="G159" s="957"/>
      <c r="H159" s="963"/>
      <c r="I159" s="963"/>
    </row>
    <row r="160" spans="1:9">
      <c r="A160" s="277"/>
      <c r="B160" s="310"/>
      <c r="C160" s="301"/>
      <c r="D160" s="305"/>
      <c r="E160" s="306"/>
      <c r="F160" s="874"/>
      <c r="G160" s="874"/>
      <c r="H160" s="888"/>
      <c r="I160" s="888"/>
    </row>
    <row r="161" spans="1:9" s="76" customFormat="1" ht="12.75" customHeight="1">
      <c r="A161" s="277"/>
      <c r="B161" s="802" t="s">
        <v>3183</v>
      </c>
      <c r="C161" s="301"/>
      <c r="D161" s="301"/>
      <c r="E161" s="302" t="str">
        <f>IF(OR(ISBLANK(C161),ISBLANK(D161))," ",KOLIC*CENA)</f>
        <v xml:space="preserve"> </v>
      </c>
      <c r="F161" s="872"/>
      <c r="G161" s="872"/>
      <c r="H161" s="886"/>
      <c r="I161" s="886"/>
    </row>
    <row r="162" spans="1:9" s="76" customFormat="1" ht="182.25" customHeight="1">
      <c r="A162" s="277" t="s">
        <v>71</v>
      </c>
      <c r="B162" s="802" t="s">
        <v>3184</v>
      </c>
      <c r="C162" s="301"/>
      <c r="D162" s="301"/>
      <c r="E162" s="302"/>
      <c r="F162" s="872"/>
      <c r="G162" s="872"/>
      <c r="H162" s="886"/>
      <c r="I162" s="886"/>
    </row>
    <row r="163" spans="1:9" s="76" customFormat="1" ht="42" customHeight="1">
      <c r="A163" s="277"/>
      <c r="B163" s="802" t="s">
        <v>3185</v>
      </c>
      <c r="C163" s="301"/>
      <c r="D163" s="301"/>
      <c r="E163" s="302"/>
      <c r="F163" s="872"/>
      <c r="G163" s="872"/>
      <c r="H163" s="886"/>
      <c r="I163" s="886"/>
    </row>
    <row r="164" spans="1:9" s="76" customFormat="1" ht="24" customHeight="1">
      <c r="A164" s="277"/>
      <c r="B164" s="802" t="s">
        <v>3186</v>
      </c>
      <c r="C164" s="301"/>
      <c r="D164" s="301"/>
      <c r="E164" s="302"/>
      <c r="F164" s="872"/>
      <c r="G164" s="872"/>
      <c r="H164" s="886"/>
      <c r="I164" s="886"/>
    </row>
    <row r="165" spans="1:9">
      <c r="A165" s="277"/>
      <c r="B165" s="309" t="s">
        <v>3178</v>
      </c>
      <c r="C165" s="310">
        <v>0</v>
      </c>
      <c r="D165" s="1320"/>
      <c r="E165" s="306" t="str">
        <f>IF(OR(ISBLANK(C165),ISBLANK(D165))," ",KOLIC*CENA)</f>
        <v xml:space="preserve"> </v>
      </c>
      <c r="F165" s="873"/>
      <c r="G165" s="873">
        <f>D165*F165</f>
        <v>0</v>
      </c>
      <c r="H165" s="945">
        <v>0</v>
      </c>
      <c r="I165" s="887">
        <f>D165*H165</f>
        <v>0</v>
      </c>
    </row>
    <row r="166" spans="1:9">
      <c r="A166" s="277"/>
      <c r="B166" s="309" t="s">
        <v>3179</v>
      </c>
      <c r="C166" s="310">
        <v>0</v>
      </c>
      <c r="D166" s="1309">
        <f>D165</f>
        <v>0</v>
      </c>
      <c r="E166" s="306">
        <f>IF(OR(ISBLANK(C166),ISBLANK(D166))," ",KOLIC*CENA)</f>
        <v>0</v>
      </c>
      <c r="F166" s="873"/>
      <c r="G166" s="873">
        <f>D166*F166</f>
        <v>0</v>
      </c>
      <c r="H166" s="945">
        <v>0</v>
      </c>
      <c r="I166" s="887">
        <f>D166*H166</f>
        <v>0</v>
      </c>
    </row>
    <row r="167" spans="1:9" ht="13.5" thickBot="1">
      <c r="A167" s="277"/>
      <c r="B167" s="407" t="s">
        <v>3180</v>
      </c>
      <c r="C167" s="408">
        <v>1</v>
      </c>
      <c r="D167" s="1310">
        <f>D165</f>
        <v>0</v>
      </c>
      <c r="E167" s="410">
        <f>IF(OR(ISBLANK(C167),ISBLANK(D167))," ",KOLIC*CENA)</f>
        <v>0</v>
      </c>
      <c r="F167" s="931"/>
      <c r="G167" s="931">
        <f>D167*F167</f>
        <v>0</v>
      </c>
      <c r="H167" s="946">
        <v>1</v>
      </c>
      <c r="I167" s="947">
        <f>D167*H167</f>
        <v>0</v>
      </c>
    </row>
    <row r="168" spans="1:9" ht="13.5" thickTop="1">
      <c r="A168" s="277"/>
      <c r="B168" s="404" t="s">
        <v>3181</v>
      </c>
      <c r="C168" s="405">
        <f>SUM(C165:C167)</f>
        <v>1</v>
      </c>
      <c r="D168" s="391"/>
      <c r="E168" s="406"/>
      <c r="F168" s="932"/>
      <c r="G168" s="932"/>
      <c r="H168" s="962"/>
      <c r="I168" s="948"/>
    </row>
    <row r="169" spans="1:9">
      <c r="A169" s="277"/>
      <c r="B169" s="310"/>
      <c r="C169" s="301"/>
      <c r="D169" s="305"/>
      <c r="E169" s="306"/>
      <c r="F169" s="874"/>
      <c r="G169" s="874"/>
      <c r="H169" s="888"/>
      <c r="I169" s="888"/>
    </row>
    <row r="170" spans="1:9" s="76" customFormat="1" ht="26.25" customHeight="1">
      <c r="A170" s="277"/>
      <c r="B170" s="802" t="s">
        <v>3187</v>
      </c>
      <c r="C170" s="301"/>
      <c r="D170" s="301"/>
      <c r="E170" s="302" t="str">
        <f>IF(OR(ISBLANK(C170),ISBLANK(D170))," ",KOLIC*CENA)</f>
        <v xml:space="preserve"> </v>
      </c>
      <c r="F170" s="872"/>
      <c r="G170" s="872"/>
      <c r="H170" s="886"/>
      <c r="I170" s="886"/>
    </row>
    <row r="171" spans="1:9" s="76" customFormat="1" ht="307.5" customHeight="1">
      <c r="A171" s="277" t="s">
        <v>38</v>
      </c>
      <c r="B171" s="802" t="s">
        <v>3188</v>
      </c>
      <c r="C171" s="301"/>
      <c r="D171" s="301"/>
      <c r="E171" s="302"/>
      <c r="F171" s="872"/>
      <c r="G171" s="872"/>
      <c r="H171" s="886"/>
      <c r="I171" s="886"/>
    </row>
    <row r="172" spans="1:9" s="76" customFormat="1" ht="51.75" customHeight="1">
      <c r="A172" s="277"/>
      <c r="B172" s="802" t="s">
        <v>3189</v>
      </c>
      <c r="C172" s="301"/>
      <c r="D172" s="301"/>
      <c r="E172" s="302"/>
      <c r="F172" s="872"/>
      <c r="G172" s="872"/>
      <c r="H172" s="886"/>
      <c r="I172" s="886"/>
    </row>
    <row r="173" spans="1:9" s="76" customFormat="1" ht="27" customHeight="1">
      <c r="A173" s="277"/>
      <c r="B173" s="802" t="s">
        <v>3190</v>
      </c>
      <c r="C173" s="301"/>
      <c r="D173" s="301"/>
      <c r="E173" s="302"/>
      <c r="F173" s="872"/>
      <c r="G173" s="872"/>
      <c r="H173" s="886"/>
      <c r="I173" s="886"/>
    </row>
    <row r="174" spans="1:9">
      <c r="A174" s="277"/>
      <c r="B174" s="309" t="s">
        <v>3178</v>
      </c>
      <c r="C174" s="310">
        <v>7</v>
      </c>
      <c r="D174" s="1320"/>
      <c r="E174" s="306" t="str">
        <f>IF(OR(ISBLANK(C174),ISBLANK(D174))," ",KOLIC*CENA)</f>
        <v xml:space="preserve"> </v>
      </c>
      <c r="F174" s="873"/>
      <c r="G174" s="873">
        <f>D174*F174</f>
        <v>0</v>
      </c>
      <c r="H174" s="945">
        <v>7</v>
      </c>
      <c r="I174" s="887">
        <f>D174*H174</f>
        <v>0</v>
      </c>
    </row>
    <row r="175" spans="1:9">
      <c r="A175" s="277"/>
      <c r="B175" s="309" t="s">
        <v>3179</v>
      </c>
      <c r="C175" s="310">
        <v>12</v>
      </c>
      <c r="D175" s="1309">
        <f>D174</f>
        <v>0</v>
      </c>
      <c r="E175" s="306">
        <f>IF(OR(ISBLANK(C175),ISBLANK(D175))," ",KOLIC*CENA)</f>
        <v>0</v>
      </c>
      <c r="F175" s="873"/>
      <c r="G175" s="873">
        <f>D175*F175</f>
        <v>0</v>
      </c>
      <c r="H175" s="945">
        <v>12</v>
      </c>
      <c r="I175" s="887">
        <f>D175*H175</f>
        <v>0</v>
      </c>
    </row>
    <row r="176" spans="1:9" ht="13.5" thickBot="1">
      <c r="A176" s="277"/>
      <c r="B176" s="407" t="s">
        <v>3180</v>
      </c>
      <c r="C176" s="408">
        <v>8</v>
      </c>
      <c r="D176" s="1310">
        <f>D174</f>
        <v>0</v>
      </c>
      <c r="E176" s="410">
        <f>IF(OR(ISBLANK(C176),ISBLANK(D176))," ",KOLIC*CENA)</f>
        <v>0</v>
      </c>
      <c r="F176" s="931"/>
      <c r="G176" s="931">
        <f>D176*F176</f>
        <v>0</v>
      </c>
      <c r="H176" s="946">
        <v>8</v>
      </c>
      <c r="I176" s="947">
        <f>D176*H176</f>
        <v>0</v>
      </c>
    </row>
    <row r="177" spans="1:9" ht="13.5" thickTop="1">
      <c r="A177" s="277"/>
      <c r="B177" s="404" t="s">
        <v>3181</v>
      </c>
      <c r="C177" s="405">
        <f>SUM(C174:C176)</f>
        <v>27</v>
      </c>
      <c r="D177" s="391"/>
      <c r="E177" s="406"/>
      <c r="F177" s="932"/>
      <c r="G177" s="932"/>
      <c r="H177" s="962"/>
      <c r="I177" s="948"/>
    </row>
    <row r="178" spans="1:9">
      <c r="A178" s="277"/>
      <c r="B178" s="310"/>
      <c r="C178" s="301"/>
      <c r="D178" s="305"/>
      <c r="E178" s="306"/>
      <c r="F178" s="874"/>
      <c r="G178" s="874"/>
      <c r="H178" s="888"/>
      <c r="I178" s="888"/>
    </row>
    <row r="179" spans="1:9" s="76" customFormat="1" ht="299.25" customHeight="1">
      <c r="A179" s="277" t="s">
        <v>72</v>
      </c>
      <c r="B179" s="802" t="s">
        <v>3191</v>
      </c>
      <c r="C179" s="301"/>
      <c r="D179" s="301"/>
      <c r="E179" s="302"/>
      <c r="F179" s="872"/>
      <c r="G179" s="872"/>
      <c r="H179" s="886"/>
      <c r="I179" s="886"/>
    </row>
    <row r="180" spans="1:9">
      <c r="A180" s="277"/>
      <c r="B180" s="309" t="s">
        <v>3178</v>
      </c>
      <c r="C180" s="310">
        <v>1</v>
      </c>
      <c r="D180" s="1320"/>
      <c r="E180" s="306" t="str">
        <f>IF(OR(ISBLANK(C180),ISBLANK(D180))," ",KOLIC*CENA)</f>
        <v xml:space="preserve"> </v>
      </c>
      <c r="F180" s="873"/>
      <c r="G180" s="873">
        <f>D180*F180</f>
        <v>0</v>
      </c>
      <c r="H180" s="945">
        <v>1</v>
      </c>
      <c r="I180" s="887">
        <f>D180*H180</f>
        <v>0</v>
      </c>
    </row>
    <row r="181" spans="1:9">
      <c r="A181" s="277"/>
      <c r="B181" s="309" t="s">
        <v>3179</v>
      </c>
      <c r="C181" s="310">
        <v>8</v>
      </c>
      <c r="D181" s="1309">
        <f>D180</f>
        <v>0</v>
      </c>
      <c r="E181" s="306">
        <f>IF(OR(ISBLANK(C181),ISBLANK(D181))," ",KOLIC*CENA)</f>
        <v>0</v>
      </c>
      <c r="F181" s="873"/>
      <c r="G181" s="873">
        <f>D181*F181</f>
        <v>0</v>
      </c>
      <c r="H181" s="945">
        <v>8</v>
      </c>
      <c r="I181" s="887">
        <f>D181*H181</f>
        <v>0</v>
      </c>
    </row>
    <row r="182" spans="1:9" ht="13.5" thickBot="1">
      <c r="A182" s="277"/>
      <c r="B182" s="407" t="s">
        <v>3180</v>
      </c>
      <c r="C182" s="408">
        <v>1</v>
      </c>
      <c r="D182" s="1310">
        <f>D180</f>
        <v>0</v>
      </c>
      <c r="E182" s="410">
        <f>IF(OR(ISBLANK(C182),ISBLANK(D182))," ",KOLIC*CENA)</f>
        <v>0</v>
      </c>
      <c r="F182" s="931"/>
      <c r="G182" s="931">
        <f>D182*F182</f>
        <v>0</v>
      </c>
      <c r="H182" s="946">
        <v>1</v>
      </c>
      <c r="I182" s="947">
        <f>D182*H182</f>
        <v>0</v>
      </c>
    </row>
    <row r="183" spans="1:9" ht="13.5" thickTop="1">
      <c r="A183" s="277"/>
      <c r="B183" s="404" t="s">
        <v>3181</v>
      </c>
      <c r="C183" s="405">
        <f>SUM(C180:C182)</f>
        <v>10</v>
      </c>
      <c r="D183" s="391"/>
      <c r="E183" s="406"/>
      <c r="F183" s="932"/>
      <c r="G183" s="932"/>
      <c r="H183" s="962"/>
      <c r="I183" s="948"/>
    </row>
    <row r="184" spans="1:9">
      <c r="A184" s="277"/>
      <c r="B184" s="310"/>
      <c r="C184" s="301"/>
      <c r="D184" s="305"/>
      <c r="E184" s="306"/>
      <c r="F184" s="874"/>
      <c r="G184" s="874"/>
      <c r="H184" s="888"/>
      <c r="I184" s="888"/>
    </row>
    <row r="185" spans="1:9">
      <c r="A185" s="309"/>
      <c r="B185" s="307"/>
      <c r="C185" s="300"/>
      <c r="D185" s="305"/>
      <c r="E185" s="306" t="str">
        <f>IF(OR(ISBLANK(C185),ISBLANK(D185))," ",KOLIC*CENA)</f>
        <v xml:space="preserve"> </v>
      </c>
      <c r="F185" s="874"/>
      <c r="G185" s="874"/>
      <c r="H185" s="888"/>
      <c r="I185" s="888"/>
    </row>
    <row r="186" spans="1:9">
      <c r="A186" s="309"/>
      <c r="B186" s="307" t="s">
        <v>3192</v>
      </c>
      <c r="C186" s="300"/>
      <c r="D186" s="305"/>
      <c r="E186" s="306"/>
      <c r="F186" s="874"/>
      <c r="G186" s="874"/>
      <c r="H186" s="888"/>
      <c r="I186" s="888"/>
    </row>
    <row r="187" spans="1:9">
      <c r="A187" s="309"/>
      <c r="B187" s="307" t="s">
        <v>3193</v>
      </c>
      <c r="C187" s="300"/>
      <c r="D187" s="305"/>
      <c r="E187" s="306"/>
      <c r="F187" s="874"/>
      <c r="G187" s="874"/>
      <c r="H187" s="888"/>
      <c r="I187" s="888"/>
    </row>
    <row r="188" spans="1:9">
      <c r="A188" s="277"/>
      <c r="B188" s="304" t="s">
        <v>3194</v>
      </c>
      <c r="C188" s="301"/>
      <c r="D188" s="305"/>
      <c r="E188" s="306"/>
      <c r="F188" s="874"/>
      <c r="G188" s="874"/>
      <c r="H188" s="888"/>
      <c r="I188" s="888"/>
    </row>
    <row r="189" spans="1:9" s="76" customFormat="1" ht="156.75" customHeight="1">
      <c r="A189" s="277" t="s">
        <v>73</v>
      </c>
      <c r="B189" s="304" t="s">
        <v>3195</v>
      </c>
      <c r="C189" s="300"/>
      <c r="D189" s="301"/>
      <c r="E189" s="302" t="str">
        <f t="shared" ref="E189:E194" si="0">IF(OR(ISBLANK(C189),ISBLANK(D189))," ",KOLIC*CENA)</f>
        <v xml:space="preserve"> </v>
      </c>
      <c r="F189" s="872"/>
      <c r="G189" s="872"/>
      <c r="H189" s="886"/>
      <c r="I189" s="886"/>
    </row>
    <row r="190" spans="1:9" ht="65.25" customHeight="1">
      <c r="A190" s="331" t="s">
        <v>67</v>
      </c>
      <c r="B190" s="352" t="s">
        <v>3196</v>
      </c>
      <c r="C190" s="305"/>
      <c r="D190" s="305"/>
      <c r="E190" s="306" t="str">
        <f t="shared" si="0"/>
        <v xml:space="preserve"> </v>
      </c>
      <c r="F190" s="874"/>
      <c r="G190" s="874"/>
      <c r="H190" s="888"/>
      <c r="I190" s="888"/>
    </row>
    <row r="191" spans="1:9" ht="153" customHeight="1">
      <c r="A191" s="331" t="s">
        <v>68</v>
      </c>
      <c r="B191" s="352" t="s">
        <v>3197</v>
      </c>
      <c r="C191" s="305"/>
      <c r="D191" s="305"/>
      <c r="E191" s="306" t="str">
        <f t="shared" si="0"/>
        <v xml:space="preserve"> </v>
      </c>
      <c r="F191" s="874"/>
      <c r="G191" s="874"/>
      <c r="H191" s="888"/>
      <c r="I191" s="888"/>
    </row>
    <row r="192" spans="1:9" ht="219" customHeight="1">
      <c r="A192" s="331" t="s">
        <v>36</v>
      </c>
      <c r="B192" s="352" t="s">
        <v>3198</v>
      </c>
      <c r="C192" s="305"/>
      <c r="D192" s="305"/>
      <c r="E192" s="306" t="str">
        <f t="shared" si="0"/>
        <v xml:space="preserve"> </v>
      </c>
      <c r="F192" s="874"/>
      <c r="G192" s="874"/>
      <c r="H192" s="888"/>
      <c r="I192" s="888"/>
    </row>
    <row r="193" spans="1:9" ht="91.5" customHeight="1">
      <c r="A193" s="331" t="s">
        <v>37</v>
      </c>
      <c r="B193" s="352" t="s">
        <v>3199</v>
      </c>
      <c r="C193" s="305"/>
      <c r="D193" s="305"/>
      <c r="E193" s="306" t="str">
        <f t="shared" si="0"/>
        <v xml:space="preserve"> </v>
      </c>
      <c r="F193" s="874"/>
      <c r="G193" s="874"/>
      <c r="H193" s="888"/>
      <c r="I193" s="888"/>
    </row>
    <row r="194" spans="1:9" ht="27" customHeight="1">
      <c r="A194" s="311" t="s">
        <v>43</v>
      </c>
      <c r="B194" s="352" t="s">
        <v>3200</v>
      </c>
      <c r="C194" s="305"/>
      <c r="D194" s="305"/>
      <c r="E194" s="306" t="str">
        <f t="shared" si="0"/>
        <v xml:space="preserve"> </v>
      </c>
      <c r="F194" s="874"/>
      <c r="G194" s="874"/>
      <c r="H194" s="888"/>
      <c r="I194" s="888"/>
    </row>
    <row r="195" spans="1:9" ht="12.75" customHeight="1">
      <c r="A195" s="311" t="s">
        <v>20</v>
      </c>
      <c r="B195" s="352" t="s">
        <v>3201</v>
      </c>
      <c r="C195" s="305"/>
      <c r="D195" s="305"/>
      <c r="E195" s="306"/>
      <c r="F195" s="874"/>
      <c r="G195" s="874"/>
      <c r="H195" s="888"/>
      <c r="I195" s="888"/>
    </row>
    <row r="196" spans="1:9" ht="27" customHeight="1">
      <c r="A196" s="311" t="s">
        <v>675</v>
      </c>
      <c r="B196" s="352" t="s">
        <v>3202</v>
      </c>
      <c r="C196" s="305"/>
      <c r="D196" s="305"/>
      <c r="E196" s="306"/>
      <c r="F196" s="874"/>
      <c r="G196" s="874"/>
      <c r="H196" s="888"/>
      <c r="I196" s="888"/>
    </row>
    <row r="197" spans="1:9" ht="204.75" customHeight="1">
      <c r="A197" s="331" t="s">
        <v>676</v>
      </c>
      <c r="B197" s="312" t="s">
        <v>3203</v>
      </c>
      <c r="C197" s="305"/>
      <c r="D197" s="305"/>
      <c r="E197" s="306" t="str">
        <f>IF(OR(ISBLANK(C197),ISBLANK(D197))," ",KOLIC*CENA)</f>
        <v xml:space="preserve"> </v>
      </c>
      <c r="F197" s="874"/>
      <c r="G197" s="874"/>
      <c r="H197" s="888"/>
      <c r="I197" s="888"/>
    </row>
    <row r="198" spans="1:9" ht="67.5" customHeight="1">
      <c r="A198" s="277"/>
      <c r="B198" s="304" t="s">
        <v>3204</v>
      </c>
      <c r="C198" s="301"/>
      <c r="D198" s="305"/>
      <c r="E198" s="306"/>
      <c r="F198" s="874"/>
      <c r="G198" s="874"/>
      <c r="H198" s="888"/>
      <c r="I198" s="888"/>
    </row>
    <row r="199" spans="1:9" ht="12.75" customHeight="1">
      <c r="A199" s="331"/>
      <c r="B199" s="352" t="s">
        <v>3205</v>
      </c>
      <c r="C199" s="305"/>
      <c r="D199" s="305"/>
      <c r="E199" s="306"/>
      <c r="F199" s="874"/>
      <c r="G199" s="874"/>
      <c r="H199" s="888"/>
      <c r="I199" s="888"/>
    </row>
    <row r="200" spans="1:9" ht="64.5" customHeight="1">
      <c r="A200" s="331"/>
      <c r="B200" s="352" t="s">
        <v>3206</v>
      </c>
      <c r="C200" s="305"/>
      <c r="D200" s="305"/>
      <c r="E200" s="306"/>
      <c r="F200" s="874"/>
      <c r="G200" s="874"/>
      <c r="H200" s="888"/>
      <c r="I200" s="888"/>
    </row>
    <row r="201" spans="1:9">
      <c r="A201" s="277"/>
      <c r="B201" s="309" t="s">
        <v>3133</v>
      </c>
      <c r="C201" s="310">
        <v>0</v>
      </c>
      <c r="D201" s="1320"/>
      <c r="E201" s="306" t="str">
        <f>IF(OR(ISBLANK(C201),ISBLANK(D201))," ",KOLIC*CENA)</f>
        <v xml:space="preserve"> </v>
      </c>
      <c r="F201" s="939">
        <v>0</v>
      </c>
      <c r="G201" s="873">
        <f>D201*F201</f>
        <v>0</v>
      </c>
      <c r="H201" s="945"/>
      <c r="I201" s="887">
        <f>D201*H201</f>
        <v>0</v>
      </c>
    </row>
    <row r="202" spans="1:9">
      <c r="A202" s="277"/>
      <c r="B202" s="309" t="s">
        <v>3134</v>
      </c>
      <c r="C202" s="310">
        <v>38</v>
      </c>
      <c r="D202" s="1309">
        <f>D201</f>
        <v>0</v>
      </c>
      <c r="E202" s="306">
        <f>IF(OR(ISBLANK(C202),ISBLANK(D202))," ",KOLIC*CENA)</f>
        <v>0</v>
      </c>
      <c r="F202" s="939">
        <v>38</v>
      </c>
      <c r="G202" s="873">
        <f>D202*F202</f>
        <v>0</v>
      </c>
      <c r="H202" s="945"/>
      <c r="I202" s="887">
        <f>D202*H202</f>
        <v>0</v>
      </c>
    </row>
    <row r="203" spans="1:9" ht="13.5" thickBot="1">
      <c r="A203" s="277"/>
      <c r="B203" s="407" t="s">
        <v>3135</v>
      </c>
      <c r="C203" s="408">
        <v>0</v>
      </c>
      <c r="D203" s="1310">
        <f>D201</f>
        <v>0</v>
      </c>
      <c r="E203" s="410">
        <f>IF(OR(ISBLANK(C203),ISBLANK(D203))," ",KOLIC*CENA)</f>
        <v>0</v>
      </c>
      <c r="F203" s="940">
        <v>0</v>
      </c>
      <c r="G203" s="931">
        <f>D203*F203</f>
        <v>0</v>
      </c>
      <c r="H203" s="946"/>
      <c r="I203" s="947">
        <f>D203*H203</f>
        <v>0</v>
      </c>
    </row>
    <row r="204" spans="1:9" ht="13.5" thickTop="1">
      <c r="A204" s="277"/>
      <c r="B204" s="404" t="s">
        <v>3141</v>
      </c>
      <c r="C204" s="405">
        <f>SUM(C201:C203)</f>
        <v>38</v>
      </c>
      <c r="D204" s="391"/>
      <c r="E204" s="406"/>
      <c r="F204" s="932"/>
      <c r="G204" s="932"/>
      <c r="H204" s="962"/>
      <c r="I204" s="948"/>
    </row>
    <row r="205" spans="1:9">
      <c r="A205" s="277"/>
      <c r="B205" s="310"/>
      <c r="C205" s="301"/>
      <c r="D205" s="305"/>
      <c r="E205" s="306"/>
      <c r="F205" s="874"/>
      <c r="G205" s="874"/>
      <c r="H205" s="888"/>
      <c r="I205" s="888"/>
    </row>
    <row r="206" spans="1:9" ht="66" customHeight="1">
      <c r="A206" s="331" t="s">
        <v>72</v>
      </c>
      <c r="B206" s="352" t="s">
        <v>3207</v>
      </c>
      <c r="C206" s="305"/>
      <c r="D206" s="305"/>
      <c r="E206" s="306" t="str">
        <f>IF(OR(ISBLANK(C206),ISBLANK(D206))," ",KOLIC*CENA)</f>
        <v xml:space="preserve"> </v>
      </c>
      <c r="F206" s="874"/>
      <c r="G206" s="874"/>
      <c r="H206" s="888"/>
      <c r="I206" s="888"/>
    </row>
    <row r="207" spans="1:9">
      <c r="A207" s="331" t="s">
        <v>67</v>
      </c>
      <c r="B207" s="352" t="s">
        <v>3208</v>
      </c>
      <c r="C207" s="305"/>
      <c r="D207" s="305"/>
      <c r="E207" s="306" t="str">
        <f>IF(OR(ISBLANK(C207),ISBLANK(D207))," ",KOLIC*CENA)</f>
        <v xml:space="preserve"> </v>
      </c>
      <c r="F207" s="874"/>
      <c r="G207" s="874"/>
      <c r="H207" s="888"/>
      <c r="I207" s="888"/>
    </row>
    <row r="208" spans="1:9">
      <c r="A208" s="331" t="s">
        <v>68</v>
      </c>
      <c r="B208" s="352" t="s">
        <v>3209</v>
      </c>
      <c r="C208" s="305"/>
      <c r="D208" s="305"/>
      <c r="E208" s="306" t="str">
        <f>IF(OR(ISBLANK(C208),ISBLANK(D208))," ",KOLIC*CENA)</f>
        <v xml:space="preserve"> </v>
      </c>
      <c r="F208" s="874"/>
      <c r="G208" s="874"/>
      <c r="H208" s="888"/>
      <c r="I208" s="888"/>
    </row>
    <row r="209" spans="1:9" ht="51">
      <c r="A209" s="331" t="s">
        <v>36</v>
      </c>
      <c r="B209" s="352" t="s">
        <v>3210</v>
      </c>
      <c r="C209" s="305"/>
      <c r="D209" s="305"/>
      <c r="E209" s="306"/>
      <c r="F209" s="874"/>
      <c r="G209" s="874"/>
      <c r="H209" s="888"/>
      <c r="I209" s="888"/>
    </row>
    <row r="210" spans="1:9" ht="65.25" customHeight="1">
      <c r="A210" s="331" t="s">
        <v>37</v>
      </c>
      <c r="B210" s="352" t="s">
        <v>3211</v>
      </c>
      <c r="C210" s="305"/>
      <c r="D210" s="305"/>
      <c r="E210" s="306" t="str">
        <f t="shared" ref="E210:E217" si="1">IF(OR(ISBLANK(C210),ISBLANK(D210))," ",KOLIC*CENA)</f>
        <v xml:space="preserve"> </v>
      </c>
      <c r="F210" s="874"/>
      <c r="G210" s="874"/>
      <c r="H210" s="888"/>
      <c r="I210" s="888"/>
    </row>
    <row r="211" spans="1:9" ht="165.75" customHeight="1">
      <c r="A211" s="277" t="s">
        <v>43</v>
      </c>
      <c r="B211" s="304" t="s">
        <v>3212</v>
      </c>
      <c r="C211" s="301"/>
      <c r="D211" s="305"/>
      <c r="E211" s="306" t="str">
        <f t="shared" si="1"/>
        <v xml:space="preserve"> </v>
      </c>
      <c r="F211" s="874"/>
      <c r="G211" s="874"/>
      <c r="H211" s="888"/>
      <c r="I211" s="888"/>
    </row>
    <row r="212" spans="1:9" ht="38.25" customHeight="1">
      <c r="A212" s="331" t="s">
        <v>20</v>
      </c>
      <c r="B212" s="352" t="s">
        <v>3213</v>
      </c>
      <c r="C212" s="305"/>
      <c r="D212" s="305"/>
      <c r="E212" s="306" t="str">
        <f t="shared" si="1"/>
        <v xml:space="preserve"> </v>
      </c>
      <c r="F212" s="874"/>
      <c r="G212" s="874"/>
      <c r="H212" s="888"/>
      <c r="I212" s="888"/>
    </row>
    <row r="213" spans="1:9" ht="77.25" customHeight="1">
      <c r="A213" s="331" t="s">
        <v>20</v>
      </c>
      <c r="B213" s="352" t="s">
        <v>3214</v>
      </c>
      <c r="C213" s="305"/>
      <c r="D213" s="305"/>
      <c r="E213" s="306" t="str">
        <f t="shared" si="1"/>
        <v xml:space="preserve"> </v>
      </c>
      <c r="F213" s="874"/>
      <c r="G213" s="874"/>
      <c r="H213" s="888"/>
      <c r="I213" s="888"/>
    </row>
    <row r="214" spans="1:9" ht="12.75" customHeight="1">
      <c r="A214" s="331"/>
      <c r="B214" s="352" t="s">
        <v>3215</v>
      </c>
      <c r="C214" s="305"/>
      <c r="D214" s="305"/>
      <c r="E214" s="306" t="str">
        <f t="shared" si="1"/>
        <v xml:space="preserve"> </v>
      </c>
      <c r="F214" s="874"/>
      <c r="G214" s="874"/>
      <c r="H214" s="888"/>
      <c r="I214" s="888"/>
    </row>
    <row r="215" spans="1:9">
      <c r="A215" s="277"/>
      <c r="B215" s="309" t="s">
        <v>3133</v>
      </c>
      <c r="C215" s="310">
        <v>0</v>
      </c>
      <c r="D215" s="1320"/>
      <c r="E215" s="306" t="str">
        <f t="shared" si="1"/>
        <v xml:space="preserve"> </v>
      </c>
      <c r="F215" s="939">
        <v>0</v>
      </c>
      <c r="G215" s="873">
        <f>D215*F215</f>
        <v>0</v>
      </c>
      <c r="H215" s="945"/>
      <c r="I215" s="887">
        <f>D215*H215</f>
        <v>0</v>
      </c>
    </row>
    <row r="216" spans="1:9">
      <c r="A216" s="277"/>
      <c r="B216" s="309" t="s">
        <v>3134</v>
      </c>
      <c r="C216" s="310">
        <v>9</v>
      </c>
      <c r="D216" s="1309">
        <f>D215</f>
        <v>0</v>
      </c>
      <c r="E216" s="306">
        <f t="shared" si="1"/>
        <v>0</v>
      </c>
      <c r="F216" s="939">
        <v>9</v>
      </c>
      <c r="G216" s="873">
        <f>D216*F216</f>
        <v>0</v>
      </c>
      <c r="H216" s="945"/>
      <c r="I216" s="887">
        <f>D216*H216</f>
        <v>0</v>
      </c>
    </row>
    <row r="217" spans="1:9" ht="13.5" thickBot="1">
      <c r="A217" s="277"/>
      <c r="B217" s="407" t="s">
        <v>3135</v>
      </c>
      <c r="C217" s="408">
        <v>0</v>
      </c>
      <c r="D217" s="1310">
        <f>D215</f>
        <v>0</v>
      </c>
      <c r="E217" s="410">
        <f t="shared" si="1"/>
        <v>0</v>
      </c>
      <c r="F217" s="940">
        <v>0</v>
      </c>
      <c r="G217" s="931">
        <f>D217*F217</f>
        <v>0</v>
      </c>
      <c r="H217" s="946"/>
      <c r="I217" s="947">
        <f>D217*H217</f>
        <v>0</v>
      </c>
    </row>
    <row r="218" spans="1:9" ht="13.5" thickTop="1">
      <c r="A218" s="277"/>
      <c r="B218" s="404" t="s">
        <v>3141</v>
      </c>
      <c r="C218" s="405">
        <f>SUM(C215:C217)</f>
        <v>9</v>
      </c>
      <c r="D218" s="391"/>
      <c r="E218" s="406"/>
      <c r="F218" s="932"/>
      <c r="G218" s="932"/>
      <c r="H218" s="962"/>
      <c r="I218" s="948"/>
    </row>
    <row r="219" spans="1:9">
      <c r="A219" s="277"/>
      <c r="B219" s="310"/>
      <c r="C219" s="301"/>
      <c r="D219" s="305"/>
      <c r="E219" s="306"/>
      <c r="F219" s="874"/>
      <c r="G219" s="874"/>
      <c r="H219" s="888"/>
      <c r="I219" s="888"/>
    </row>
    <row r="220" spans="1:9" ht="78" customHeight="1">
      <c r="A220" s="331" t="s">
        <v>75</v>
      </c>
      <c r="B220" s="352" t="s">
        <v>3216</v>
      </c>
      <c r="C220" s="305"/>
      <c r="D220" s="305"/>
      <c r="E220" s="306" t="str">
        <f>IF(OR(ISBLANK(C220),ISBLANK(D220))," ",KOLIC*CENA)</f>
        <v xml:space="preserve"> </v>
      </c>
      <c r="F220" s="874"/>
      <c r="G220" s="874"/>
      <c r="H220" s="888"/>
      <c r="I220" s="888"/>
    </row>
    <row r="221" spans="1:9" ht="28.5" customHeight="1">
      <c r="A221" s="331"/>
      <c r="B221" s="352" t="s">
        <v>3217</v>
      </c>
      <c r="C221" s="305"/>
      <c r="D221" s="305"/>
      <c r="E221" s="306"/>
      <c r="F221" s="874"/>
      <c r="G221" s="874"/>
      <c r="H221" s="888"/>
      <c r="I221" s="888"/>
    </row>
    <row r="222" spans="1:9">
      <c r="A222" s="277"/>
      <c r="B222" s="309" t="s">
        <v>3178</v>
      </c>
      <c r="C222" s="310">
        <v>0</v>
      </c>
      <c r="D222" s="1320"/>
      <c r="E222" s="306" t="str">
        <f>IF(OR(ISBLANK(C222),ISBLANK(D222))," ",KOLIC*CENA)</f>
        <v xml:space="preserve"> </v>
      </c>
      <c r="F222" s="939">
        <v>0</v>
      </c>
      <c r="G222" s="873">
        <f>D222*F222</f>
        <v>0</v>
      </c>
      <c r="H222" s="945"/>
      <c r="I222" s="887">
        <f>D222*H222</f>
        <v>0</v>
      </c>
    </row>
    <row r="223" spans="1:9">
      <c r="A223" s="277"/>
      <c r="B223" s="309" t="s">
        <v>3179</v>
      </c>
      <c r="C223" s="310">
        <v>1</v>
      </c>
      <c r="D223" s="1309">
        <f>D222</f>
        <v>0</v>
      </c>
      <c r="E223" s="306">
        <f>IF(OR(ISBLANK(C223),ISBLANK(D223))," ",KOLIC*CENA)</f>
        <v>0</v>
      </c>
      <c r="F223" s="939">
        <v>1</v>
      </c>
      <c r="G223" s="873">
        <f>D223*F223</f>
        <v>0</v>
      </c>
      <c r="H223" s="945"/>
      <c r="I223" s="887">
        <f>D223*H223</f>
        <v>0</v>
      </c>
    </row>
    <row r="224" spans="1:9" ht="13.5" thickBot="1">
      <c r="A224" s="277"/>
      <c r="B224" s="407" t="s">
        <v>3180</v>
      </c>
      <c r="C224" s="408">
        <v>0</v>
      </c>
      <c r="D224" s="1310">
        <f>D222</f>
        <v>0</v>
      </c>
      <c r="E224" s="410">
        <f>IF(OR(ISBLANK(C224),ISBLANK(D224))," ",KOLIC*CENA)</f>
        <v>0</v>
      </c>
      <c r="F224" s="940">
        <v>0</v>
      </c>
      <c r="G224" s="931">
        <f>D224*F224</f>
        <v>0</v>
      </c>
      <c r="H224" s="946"/>
      <c r="I224" s="947">
        <f>D224*H224</f>
        <v>0</v>
      </c>
    </row>
    <row r="225" spans="1:9" ht="13.5" thickTop="1">
      <c r="A225" s="277"/>
      <c r="B225" s="404" t="s">
        <v>3218</v>
      </c>
      <c r="C225" s="405">
        <f>SUM(C222:C224)</f>
        <v>1</v>
      </c>
      <c r="D225" s="391"/>
      <c r="E225" s="406"/>
      <c r="F225" s="932"/>
      <c r="G225" s="932"/>
      <c r="H225" s="962"/>
      <c r="I225" s="948"/>
    </row>
    <row r="226" spans="1:9">
      <c r="A226" s="277"/>
      <c r="B226" s="310"/>
      <c r="C226" s="301"/>
      <c r="D226" s="305"/>
      <c r="E226" s="306"/>
      <c r="F226" s="874"/>
      <c r="G226" s="874"/>
      <c r="H226" s="888"/>
      <c r="I226" s="888"/>
    </row>
    <row r="227" spans="1:9" s="836" customFormat="1" ht="89.25">
      <c r="A227" s="373" t="s">
        <v>76</v>
      </c>
      <c r="B227" s="338" t="s">
        <v>3219</v>
      </c>
      <c r="C227" s="305"/>
      <c r="D227" s="305"/>
      <c r="E227" s="302" t="str">
        <f>IF(OR(ISBLANK(C227),ISBLANK(D227))," ",KOLIC*CENA)</f>
        <v xml:space="preserve"> </v>
      </c>
      <c r="F227" s="874"/>
      <c r="G227" s="874"/>
      <c r="H227" s="888"/>
      <c r="I227" s="888"/>
    </row>
    <row r="228" spans="1:9">
      <c r="A228" s="277"/>
      <c r="B228" s="309" t="s">
        <v>3220</v>
      </c>
      <c r="C228" s="310">
        <v>10</v>
      </c>
      <c r="D228" s="1320"/>
      <c r="E228" s="306" t="str">
        <f>IF(OR(ISBLANK(C228),ISBLANK(D228))," ",KOLIC*CENA)</f>
        <v xml:space="preserve"> </v>
      </c>
      <c r="F228" s="873">
        <v>5</v>
      </c>
      <c r="G228" s="873">
        <f>D228*F228</f>
        <v>0</v>
      </c>
      <c r="H228" s="945">
        <v>5</v>
      </c>
      <c r="I228" s="887">
        <f>D228*H228</f>
        <v>0</v>
      </c>
    </row>
    <row r="229" spans="1:9">
      <c r="A229" s="277"/>
      <c r="B229" s="309" t="s">
        <v>3221</v>
      </c>
      <c r="C229" s="310">
        <v>20</v>
      </c>
      <c r="D229" s="1309">
        <f>D228</f>
        <v>0</v>
      </c>
      <c r="E229" s="306">
        <f>IF(OR(ISBLANK(C229),ISBLANK(D229))," ",KOLIC*CENA)</f>
        <v>0</v>
      </c>
      <c r="F229" s="873">
        <v>10</v>
      </c>
      <c r="G229" s="873">
        <f>D229*F229</f>
        <v>0</v>
      </c>
      <c r="H229" s="945">
        <v>10</v>
      </c>
      <c r="I229" s="887">
        <f>D229*H229</f>
        <v>0</v>
      </c>
    </row>
    <row r="230" spans="1:9" ht="13.5" thickBot="1">
      <c r="A230" s="277"/>
      <c r="B230" s="407" t="s">
        <v>3222</v>
      </c>
      <c r="C230" s="408">
        <v>10</v>
      </c>
      <c r="D230" s="1310">
        <f>D228</f>
        <v>0</v>
      </c>
      <c r="E230" s="410">
        <f>IF(OR(ISBLANK(C230),ISBLANK(D230))," ",KOLIC*CENA)</f>
        <v>0</v>
      </c>
      <c r="F230" s="931">
        <v>5</v>
      </c>
      <c r="G230" s="931">
        <f>D230*F230</f>
        <v>0</v>
      </c>
      <c r="H230" s="946">
        <v>5</v>
      </c>
      <c r="I230" s="947">
        <f>D230*H230</f>
        <v>0</v>
      </c>
    </row>
    <row r="231" spans="1:9" ht="13.5" thickTop="1">
      <c r="A231" s="277"/>
      <c r="B231" s="404" t="s">
        <v>3223</v>
      </c>
      <c r="C231" s="405">
        <f>SUM(C228:C230)</f>
        <v>40</v>
      </c>
      <c r="D231" s="391"/>
      <c r="E231" s="406"/>
      <c r="F231" s="932"/>
      <c r="G231" s="932"/>
      <c r="H231" s="962"/>
      <c r="I231" s="948"/>
    </row>
    <row r="232" spans="1:9">
      <c r="A232" s="277"/>
      <c r="B232" s="310"/>
      <c r="C232" s="301"/>
      <c r="D232" s="305"/>
      <c r="E232" s="306"/>
      <c r="F232" s="874"/>
      <c r="G232" s="874"/>
      <c r="H232" s="888"/>
      <c r="I232" s="888"/>
    </row>
    <row r="233" spans="1:9" s="135" customFormat="1" ht="105" customHeight="1">
      <c r="A233" s="337" t="s">
        <v>77</v>
      </c>
      <c r="B233" s="338" t="s">
        <v>3224</v>
      </c>
      <c r="C233" s="305"/>
      <c r="D233" s="305"/>
      <c r="E233" s="328" t="str">
        <f>IF(OR(ISBLANK(C233),ISBLANK(D233))," ",KOLIC*CENA)</f>
        <v xml:space="preserve"> </v>
      </c>
      <c r="F233" s="871"/>
      <c r="G233" s="871"/>
      <c r="H233" s="885"/>
      <c r="I233" s="885"/>
    </row>
    <row r="234" spans="1:9">
      <c r="A234" s="277"/>
      <c r="B234" s="309" t="s">
        <v>3225</v>
      </c>
      <c r="C234" s="310">
        <v>5</v>
      </c>
      <c r="D234" s="1320"/>
      <c r="E234" s="306" t="str">
        <f>IF(OR(ISBLANK(C234),ISBLANK(D234))," ",KOLIC*CENA)</f>
        <v xml:space="preserve"> </v>
      </c>
      <c r="F234" s="873"/>
      <c r="G234" s="873">
        <f>D234*F234</f>
        <v>0</v>
      </c>
      <c r="H234" s="945">
        <v>5</v>
      </c>
      <c r="I234" s="887">
        <f>D234*H234</f>
        <v>0</v>
      </c>
    </row>
    <row r="235" spans="1:9">
      <c r="A235" s="277"/>
      <c r="B235" s="309" t="s">
        <v>3226</v>
      </c>
      <c r="C235" s="310">
        <v>10</v>
      </c>
      <c r="D235" s="1309">
        <f>D234</f>
        <v>0</v>
      </c>
      <c r="E235" s="306">
        <f>IF(OR(ISBLANK(C235),ISBLANK(D235))," ",KOLIC*CENA)</f>
        <v>0</v>
      </c>
      <c r="F235" s="873"/>
      <c r="G235" s="873">
        <f>D235*F235</f>
        <v>0</v>
      </c>
      <c r="H235" s="945">
        <v>10</v>
      </c>
      <c r="I235" s="887">
        <f>D235*H235</f>
        <v>0</v>
      </c>
    </row>
    <row r="236" spans="1:9" ht="13.5" thickBot="1">
      <c r="A236" s="277"/>
      <c r="B236" s="407" t="s">
        <v>3227</v>
      </c>
      <c r="C236" s="408">
        <v>5</v>
      </c>
      <c r="D236" s="1310">
        <f>D234</f>
        <v>0</v>
      </c>
      <c r="E236" s="410">
        <f>IF(OR(ISBLANK(C236),ISBLANK(D236))," ",KOLIC*CENA)</f>
        <v>0</v>
      </c>
      <c r="F236" s="931"/>
      <c r="G236" s="931">
        <f>D236*F236</f>
        <v>0</v>
      </c>
      <c r="H236" s="946">
        <v>5</v>
      </c>
      <c r="I236" s="947">
        <f>D236*H236</f>
        <v>0</v>
      </c>
    </row>
    <row r="237" spans="1:9" ht="13.5" thickTop="1">
      <c r="A237" s="277"/>
      <c r="B237" s="404" t="s">
        <v>3228</v>
      </c>
      <c r="C237" s="405">
        <f>SUM(C234:C236)</f>
        <v>20</v>
      </c>
      <c r="D237" s="391"/>
      <c r="E237" s="406"/>
      <c r="F237" s="932"/>
      <c r="G237" s="932"/>
      <c r="H237" s="962"/>
      <c r="I237" s="948"/>
    </row>
    <row r="238" spans="1:9">
      <c r="A238" s="277"/>
      <c r="B238" s="310"/>
      <c r="C238" s="301"/>
      <c r="D238" s="305"/>
      <c r="E238" s="306"/>
      <c r="F238" s="874"/>
      <c r="G238" s="874"/>
      <c r="H238" s="888"/>
      <c r="I238" s="888"/>
    </row>
    <row r="239" spans="1:9">
      <c r="A239" s="30"/>
      <c r="B239" s="1"/>
      <c r="C239" s="18"/>
    </row>
    <row r="240" spans="1:9" ht="13.5" thickBot="1">
      <c r="A240" s="315"/>
      <c r="B240" s="316"/>
      <c r="C240" s="317"/>
      <c r="D240" s="318"/>
      <c r="E240" s="319"/>
      <c r="F240" s="320"/>
      <c r="G240" s="320"/>
      <c r="H240" s="320"/>
      <c r="I240" s="320"/>
    </row>
    <row r="241" spans="1:12" ht="13.5" thickTop="1">
      <c r="A241" s="12"/>
      <c r="B241" s="16"/>
      <c r="C241" s="13"/>
    </row>
    <row r="242" spans="1:12">
      <c r="A242" s="12"/>
      <c r="B242" s="16"/>
      <c r="C242" s="13"/>
    </row>
    <row r="243" spans="1:12" s="26" customFormat="1" ht="14.25">
      <c r="A243" s="828"/>
      <c r="B243" s="829"/>
      <c r="C243" s="6"/>
      <c r="D243" s="6"/>
      <c r="E243" s="379" t="s">
        <v>3061</v>
      </c>
      <c r="F243" s="958"/>
      <c r="G243" s="959" t="s">
        <v>1565</v>
      </c>
      <c r="H243" s="964"/>
      <c r="I243" s="965" t="s">
        <v>3062</v>
      </c>
    </row>
    <row r="244" spans="1:12" s="831" customFormat="1" ht="31.5">
      <c r="A244" s="960"/>
      <c r="B244" s="273" t="s">
        <v>3229</v>
      </c>
      <c r="C244" s="830" t="s">
        <v>3230</v>
      </c>
      <c r="D244" s="830"/>
      <c r="E244" s="739">
        <f>SUM(E58:E243)</f>
        <v>0</v>
      </c>
      <c r="F244" s="961"/>
      <c r="G244" s="943">
        <f>SUM(G57:G243)</f>
        <v>0</v>
      </c>
      <c r="H244" s="966"/>
      <c r="I244" s="967">
        <f>SUM(I57:I243)</f>
        <v>0</v>
      </c>
    </row>
    <row r="245" spans="1:12" s="2" customFormat="1">
      <c r="A245" s="12"/>
      <c r="B245" s="16"/>
      <c r="C245" s="13"/>
      <c r="E245" s="3"/>
      <c r="F245" s="1"/>
      <c r="G245" s="1"/>
      <c r="H245" s="1"/>
      <c r="I245" s="1"/>
      <c r="J245" s="1"/>
      <c r="K245" s="1"/>
      <c r="L245" s="1"/>
    </row>
    <row r="246" spans="1:12" s="2" customFormat="1">
      <c r="A246" s="12"/>
      <c r="B246" s="16"/>
      <c r="C246" s="13"/>
      <c r="E246" s="3"/>
      <c r="F246" s="1"/>
      <c r="G246" s="1"/>
      <c r="H246" s="1"/>
      <c r="I246" s="1"/>
      <c r="J246" s="1"/>
      <c r="K246" s="1"/>
      <c r="L246" s="1"/>
    </row>
    <row r="247" spans="1:12" s="2" customFormat="1">
      <c r="A247" s="12"/>
      <c r="B247" s="16"/>
      <c r="C247" s="13"/>
      <c r="E247" s="3"/>
      <c r="F247" s="1"/>
      <c r="G247" s="1"/>
      <c r="H247" s="1"/>
      <c r="I247" s="1"/>
      <c r="J247" s="1"/>
      <c r="K247" s="1"/>
      <c r="L247" s="1"/>
    </row>
    <row r="248" spans="1:12" s="2" customFormat="1">
      <c r="A248" s="12"/>
      <c r="B248" s="16"/>
      <c r="C248" s="13"/>
      <c r="E248" s="3"/>
      <c r="F248" s="1"/>
      <c r="G248" s="1"/>
      <c r="H248" s="1"/>
      <c r="I248" s="1"/>
      <c r="J248" s="1"/>
      <c r="K248" s="1"/>
      <c r="L248" s="1"/>
    </row>
    <row r="249" spans="1:12" s="2" customFormat="1">
      <c r="A249" s="12"/>
      <c r="B249" s="16"/>
      <c r="C249" s="13"/>
      <c r="E249" s="3"/>
      <c r="F249" s="1"/>
      <c r="G249" s="1"/>
      <c r="H249" s="1"/>
      <c r="I249" s="1"/>
      <c r="J249" s="1"/>
      <c r="K249" s="1"/>
      <c r="L249" s="1"/>
    </row>
    <row r="250" spans="1:12" s="2" customFormat="1">
      <c r="A250" s="12"/>
      <c r="B250" s="16"/>
      <c r="C250" s="13"/>
      <c r="E250" s="3"/>
      <c r="F250" s="1"/>
      <c r="G250" s="1"/>
      <c r="H250" s="1"/>
      <c r="I250" s="1"/>
      <c r="J250" s="1"/>
      <c r="K250" s="1"/>
      <c r="L250" s="1"/>
    </row>
    <row r="251" spans="1:12" s="2" customFormat="1">
      <c r="A251" s="12"/>
      <c r="B251" s="16"/>
      <c r="C251" s="13"/>
      <c r="E251" s="3"/>
      <c r="F251" s="1"/>
      <c r="G251" s="1"/>
      <c r="H251" s="1"/>
      <c r="I251" s="1"/>
      <c r="J251" s="1"/>
      <c r="K251" s="1"/>
      <c r="L251" s="1"/>
    </row>
    <row r="252" spans="1:12" s="2" customFormat="1">
      <c r="A252" s="12"/>
      <c r="B252" s="16"/>
      <c r="C252" s="13"/>
      <c r="E252" s="3"/>
      <c r="F252" s="1"/>
      <c r="G252" s="1"/>
      <c r="H252" s="1"/>
      <c r="I252" s="1"/>
      <c r="J252" s="1"/>
      <c r="K252" s="1"/>
      <c r="L252" s="1"/>
    </row>
    <row r="253" spans="1:12" s="2" customFormat="1">
      <c r="A253" s="12"/>
      <c r="B253" s="16"/>
      <c r="C253" s="13"/>
      <c r="E253" s="3"/>
      <c r="F253" s="1"/>
      <c r="G253" s="1"/>
      <c r="H253" s="1"/>
      <c r="I253" s="1"/>
      <c r="J253" s="1"/>
      <c r="K253" s="1"/>
      <c r="L253" s="1"/>
    </row>
    <row r="254" spans="1:12" s="2" customFormat="1">
      <c r="A254" s="12"/>
      <c r="B254" s="16"/>
      <c r="C254" s="13"/>
      <c r="E254" s="3"/>
      <c r="F254" s="1"/>
      <c r="G254" s="1"/>
      <c r="H254" s="1"/>
      <c r="I254" s="1"/>
      <c r="J254" s="1"/>
      <c r="K254" s="1"/>
      <c r="L254" s="1"/>
    </row>
    <row r="255" spans="1:12" s="2" customFormat="1">
      <c r="A255" s="12"/>
      <c r="B255" s="16"/>
      <c r="C255" s="13"/>
      <c r="E255" s="3"/>
      <c r="F255" s="1"/>
      <c r="G255" s="1"/>
      <c r="H255" s="1"/>
      <c r="I255" s="1"/>
      <c r="J255" s="1"/>
      <c r="K255" s="1"/>
      <c r="L255" s="1"/>
    </row>
    <row r="256" spans="1:12" s="2" customFormat="1">
      <c r="A256" s="12"/>
      <c r="B256" s="16"/>
      <c r="C256" s="13"/>
      <c r="E256" s="3"/>
      <c r="F256" s="1"/>
      <c r="G256" s="1"/>
      <c r="H256" s="1"/>
      <c r="I256" s="1"/>
      <c r="J256" s="1"/>
      <c r="K256" s="1"/>
      <c r="L256" s="1"/>
    </row>
    <row r="257" spans="1:12" s="2" customFormat="1">
      <c r="A257" s="12"/>
      <c r="B257" s="16"/>
      <c r="C257" s="13"/>
      <c r="E257" s="3"/>
      <c r="F257" s="1"/>
      <c r="G257" s="1"/>
      <c r="H257" s="1"/>
      <c r="I257" s="1"/>
      <c r="J257" s="1"/>
      <c r="K257" s="1"/>
      <c r="L257" s="1"/>
    </row>
    <row r="258" spans="1:12" s="2" customFormat="1">
      <c r="A258" s="12"/>
      <c r="B258" s="16"/>
      <c r="C258" s="13"/>
      <c r="E258" s="3"/>
      <c r="F258" s="1"/>
      <c r="G258" s="1"/>
      <c r="H258" s="1"/>
      <c r="I258" s="1"/>
      <c r="J258" s="1"/>
      <c r="K258" s="1"/>
      <c r="L258" s="1"/>
    </row>
    <row r="259" spans="1:12" s="2" customFormat="1">
      <c r="A259" s="12"/>
      <c r="B259" s="16"/>
      <c r="C259" s="13"/>
      <c r="E259" s="3"/>
      <c r="F259" s="1"/>
      <c r="G259" s="1"/>
      <c r="H259" s="1"/>
      <c r="I259" s="1"/>
      <c r="J259" s="1"/>
      <c r="K259" s="1"/>
      <c r="L259" s="1"/>
    </row>
    <row r="260" spans="1:12" s="2" customFormat="1">
      <c r="A260" s="12"/>
      <c r="B260" s="16"/>
      <c r="C260" s="13"/>
      <c r="E260" s="3"/>
      <c r="F260" s="1"/>
      <c r="G260" s="1"/>
      <c r="H260" s="1"/>
      <c r="I260" s="1"/>
      <c r="J260" s="1"/>
      <c r="K260" s="1"/>
      <c r="L260" s="1"/>
    </row>
    <row r="261" spans="1:12" s="2" customFormat="1">
      <c r="A261" s="12"/>
      <c r="B261" s="16"/>
      <c r="C261" s="13"/>
      <c r="E261" s="3"/>
      <c r="F261" s="1"/>
      <c r="G261" s="1"/>
      <c r="H261" s="1"/>
      <c r="I261" s="1"/>
      <c r="J261" s="1"/>
      <c r="K261" s="1"/>
      <c r="L261" s="1"/>
    </row>
    <row r="262" spans="1:12" s="2" customFormat="1">
      <c r="A262" s="12"/>
      <c r="B262" s="16"/>
      <c r="C262" s="13"/>
      <c r="E262" s="3"/>
      <c r="F262" s="1"/>
      <c r="G262" s="1"/>
      <c r="H262" s="1"/>
      <c r="I262" s="1"/>
      <c r="J262" s="1"/>
      <c r="K262" s="1"/>
      <c r="L262" s="1"/>
    </row>
    <row r="263" spans="1:12" s="2" customFormat="1">
      <c r="A263" s="12"/>
      <c r="B263" s="16"/>
      <c r="C263" s="13"/>
      <c r="E263" s="3"/>
      <c r="F263" s="1"/>
      <c r="G263" s="1"/>
      <c r="H263" s="1"/>
      <c r="I263" s="1"/>
      <c r="J263" s="1"/>
      <c r="K263" s="1"/>
      <c r="L263" s="1"/>
    </row>
    <row r="264" spans="1:12" s="2" customFormat="1">
      <c r="A264" s="12"/>
      <c r="B264" s="16"/>
      <c r="C264" s="13"/>
      <c r="E264" s="3"/>
      <c r="F264" s="1"/>
      <c r="G264" s="1"/>
      <c r="H264" s="1"/>
      <c r="I264" s="1"/>
      <c r="J264" s="1"/>
      <c r="K264" s="1"/>
      <c r="L264" s="1"/>
    </row>
    <row r="265" spans="1:12" s="2" customFormat="1">
      <c r="A265" s="12"/>
      <c r="B265" s="16"/>
      <c r="C265" s="13"/>
      <c r="E265" s="3"/>
      <c r="F265" s="1"/>
      <c r="G265" s="1"/>
      <c r="H265" s="1"/>
      <c r="I265" s="1"/>
      <c r="J265" s="1"/>
      <c r="K265" s="1"/>
      <c r="L265" s="1"/>
    </row>
    <row r="266" spans="1:12" s="2" customFormat="1">
      <c r="A266" s="12"/>
      <c r="B266" s="16"/>
      <c r="C266" s="13"/>
      <c r="E266" s="3"/>
      <c r="F266" s="1"/>
      <c r="G266" s="1"/>
      <c r="H266" s="1"/>
      <c r="I266" s="1"/>
      <c r="J266" s="1"/>
      <c r="K266" s="1"/>
      <c r="L266" s="1"/>
    </row>
    <row r="267" spans="1:12" s="2" customFormat="1">
      <c r="A267" s="12"/>
      <c r="B267" s="16"/>
      <c r="C267" s="13"/>
      <c r="E267" s="3"/>
      <c r="F267" s="1"/>
      <c r="G267" s="1"/>
      <c r="H267" s="1"/>
      <c r="I267" s="1"/>
      <c r="J267" s="1"/>
      <c r="K267" s="1"/>
      <c r="L267" s="1"/>
    </row>
    <row r="268" spans="1:12" s="2" customFormat="1">
      <c r="A268" s="12"/>
      <c r="B268" s="16"/>
      <c r="C268" s="13"/>
      <c r="E268" s="3"/>
      <c r="F268" s="1"/>
      <c r="G268" s="1"/>
      <c r="H268" s="1"/>
      <c r="I268" s="1"/>
      <c r="J268" s="1"/>
      <c r="K268" s="1"/>
      <c r="L268" s="1"/>
    </row>
    <row r="269" spans="1:12" s="2" customFormat="1">
      <c r="A269" s="12"/>
      <c r="B269" s="16"/>
      <c r="C269" s="13"/>
      <c r="E269" s="3"/>
      <c r="F269" s="1"/>
      <c r="G269" s="1"/>
      <c r="H269" s="1"/>
      <c r="I269" s="1"/>
      <c r="J269" s="1"/>
      <c r="K269" s="1"/>
      <c r="L269" s="1"/>
    </row>
    <row r="270" spans="1:12" s="2" customFormat="1">
      <c r="A270" s="12"/>
      <c r="B270" s="16"/>
      <c r="C270" s="13"/>
      <c r="E270" s="3"/>
      <c r="F270" s="1"/>
      <c r="G270" s="1"/>
      <c r="H270" s="1"/>
      <c r="I270" s="1"/>
      <c r="J270" s="1"/>
      <c r="K270" s="1"/>
      <c r="L270" s="1"/>
    </row>
    <row r="271" spans="1:12" s="2" customFormat="1">
      <c r="A271" s="12"/>
      <c r="B271" s="16"/>
      <c r="C271" s="13"/>
      <c r="E271" s="3"/>
      <c r="F271" s="1"/>
      <c r="G271" s="1"/>
      <c r="H271" s="1"/>
      <c r="I271" s="1"/>
      <c r="J271" s="1"/>
      <c r="K271" s="1"/>
      <c r="L271" s="1"/>
    </row>
    <row r="272" spans="1:12" s="2" customFormat="1">
      <c r="A272" s="12"/>
      <c r="B272" s="16"/>
      <c r="C272" s="13"/>
      <c r="E272" s="3"/>
      <c r="F272" s="1"/>
      <c r="G272" s="1"/>
      <c r="H272" s="1"/>
      <c r="I272" s="1"/>
      <c r="J272" s="1"/>
      <c r="K272" s="1"/>
      <c r="L272" s="1"/>
    </row>
    <row r="273" spans="1:12" s="2" customFormat="1">
      <c r="A273" s="12"/>
      <c r="B273" s="16"/>
      <c r="C273" s="13"/>
      <c r="E273" s="3"/>
      <c r="F273" s="1"/>
      <c r="G273" s="1"/>
      <c r="H273" s="1"/>
      <c r="I273" s="1"/>
      <c r="J273" s="1"/>
      <c r="K273" s="1"/>
      <c r="L273" s="1"/>
    </row>
    <row r="274" spans="1:12" s="2" customFormat="1">
      <c r="A274" s="12"/>
      <c r="B274" s="16"/>
      <c r="C274" s="13"/>
      <c r="E274" s="3"/>
      <c r="F274" s="1"/>
      <c r="G274" s="1"/>
      <c r="H274" s="1"/>
      <c r="I274" s="1"/>
      <c r="J274" s="1"/>
      <c r="K274" s="1"/>
      <c r="L274" s="1"/>
    </row>
    <row r="275" spans="1:12" s="2" customFormat="1">
      <c r="A275" s="12"/>
      <c r="B275" s="16"/>
      <c r="C275" s="13"/>
      <c r="E275" s="3"/>
      <c r="F275" s="1"/>
      <c r="G275" s="1"/>
      <c r="H275" s="1"/>
      <c r="I275" s="1"/>
      <c r="J275" s="1"/>
      <c r="K275" s="1"/>
      <c r="L275" s="1"/>
    </row>
    <row r="276" spans="1:12" s="2" customFormat="1">
      <c r="A276" s="12"/>
      <c r="B276" s="16"/>
      <c r="C276" s="13"/>
      <c r="E276" s="3"/>
      <c r="F276" s="1"/>
      <c r="G276" s="1"/>
      <c r="H276" s="1"/>
      <c r="I276" s="1"/>
      <c r="J276" s="1"/>
      <c r="K276" s="1"/>
      <c r="L276" s="1"/>
    </row>
    <row r="277" spans="1:12" s="2" customFormat="1">
      <c r="A277" s="12"/>
      <c r="B277" s="16"/>
      <c r="C277" s="13"/>
      <c r="E277" s="3"/>
      <c r="F277" s="1"/>
      <c r="G277" s="1"/>
      <c r="H277" s="1"/>
      <c r="I277" s="1"/>
      <c r="J277" s="1"/>
      <c r="K277" s="1"/>
      <c r="L277" s="1"/>
    </row>
    <row r="278" spans="1:12" s="2" customFormat="1">
      <c r="A278" s="12"/>
      <c r="B278" s="16"/>
      <c r="C278" s="13"/>
      <c r="E278" s="3"/>
      <c r="F278" s="1"/>
      <c r="G278" s="1"/>
      <c r="H278" s="1"/>
      <c r="I278" s="1"/>
      <c r="J278" s="1"/>
      <c r="K278" s="1"/>
      <c r="L278" s="1"/>
    </row>
    <row r="279" spans="1:12" s="2" customFormat="1">
      <c r="A279" s="12"/>
      <c r="B279" s="16"/>
      <c r="C279" s="13"/>
      <c r="E279" s="3"/>
      <c r="F279" s="1"/>
      <c r="G279" s="1"/>
      <c r="H279" s="1"/>
      <c r="I279" s="1"/>
      <c r="J279" s="1"/>
      <c r="K279" s="1"/>
      <c r="L279" s="1"/>
    </row>
    <row r="280" spans="1:12" s="2" customFormat="1">
      <c r="A280" s="12"/>
      <c r="B280" s="16"/>
      <c r="C280" s="13"/>
      <c r="E280" s="3"/>
      <c r="F280" s="1"/>
      <c r="G280" s="1"/>
      <c r="H280" s="1"/>
      <c r="I280" s="1"/>
      <c r="J280" s="1"/>
      <c r="K280" s="1"/>
      <c r="L280" s="1"/>
    </row>
    <row r="281" spans="1:12" s="2" customFormat="1">
      <c r="A281" s="12"/>
      <c r="B281" s="16"/>
      <c r="C281" s="13"/>
      <c r="E281" s="3"/>
      <c r="F281" s="1"/>
      <c r="G281" s="1"/>
      <c r="H281" s="1"/>
      <c r="I281" s="1"/>
      <c r="J281" s="1"/>
      <c r="K281" s="1"/>
      <c r="L281" s="1"/>
    </row>
    <row r="282" spans="1:12" s="2" customFormat="1">
      <c r="A282" s="12"/>
      <c r="B282" s="16"/>
      <c r="C282" s="13"/>
      <c r="E282" s="3"/>
      <c r="F282" s="1"/>
      <c r="G282" s="1"/>
      <c r="H282" s="1"/>
      <c r="I282" s="1"/>
      <c r="J282" s="1"/>
      <c r="K282" s="1"/>
      <c r="L282" s="1"/>
    </row>
    <row r="283" spans="1:12" s="2" customFormat="1">
      <c r="A283" s="12"/>
      <c r="B283" s="16"/>
      <c r="C283" s="13"/>
      <c r="E283" s="3"/>
      <c r="F283" s="1"/>
      <c r="G283" s="1"/>
      <c r="H283" s="1"/>
      <c r="I283" s="1"/>
      <c r="J283" s="1"/>
      <c r="K283" s="1"/>
      <c r="L283" s="1"/>
    </row>
    <row r="284" spans="1:12" s="2" customFormat="1">
      <c r="A284" s="12"/>
      <c r="B284" s="16"/>
      <c r="C284" s="13"/>
      <c r="E284" s="3"/>
      <c r="F284" s="1"/>
      <c r="G284" s="1"/>
      <c r="H284" s="1"/>
      <c r="I284" s="1"/>
      <c r="J284" s="1"/>
      <c r="K284" s="1"/>
      <c r="L284" s="1"/>
    </row>
    <row r="285" spans="1:12" s="2" customFormat="1">
      <c r="A285" s="12"/>
      <c r="B285" s="16"/>
      <c r="C285" s="13"/>
      <c r="E285" s="3"/>
      <c r="F285" s="1"/>
      <c r="G285" s="1"/>
      <c r="H285" s="1"/>
      <c r="I285" s="1"/>
      <c r="J285" s="1"/>
      <c r="K285" s="1"/>
      <c r="L285" s="1"/>
    </row>
    <row r="286" spans="1:12" s="2" customFormat="1">
      <c r="A286" s="12"/>
      <c r="B286" s="16"/>
      <c r="C286" s="13"/>
      <c r="E286" s="3"/>
      <c r="F286" s="1"/>
      <c r="G286" s="1"/>
      <c r="H286" s="1"/>
      <c r="I286" s="1"/>
      <c r="J286" s="1"/>
      <c r="K286" s="1"/>
      <c r="L286" s="1"/>
    </row>
    <row r="287" spans="1:12" s="2" customFormat="1">
      <c r="A287" s="12"/>
      <c r="B287" s="16"/>
      <c r="C287" s="13"/>
      <c r="E287" s="3"/>
      <c r="F287" s="1"/>
      <c r="G287" s="1"/>
      <c r="H287" s="1"/>
      <c r="I287" s="1"/>
      <c r="J287" s="1"/>
      <c r="K287" s="1"/>
      <c r="L287" s="1"/>
    </row>
    <row r="288" spans="1:12" s="2" customFormat="1">
      <c r="A288" s="12"/>
      <c r="B288" s="16"/>
      <c r="C288" s="13"/>
      <c r="E288" s="3"/>
      <c r="F288" s="1"/>
      <c r="G288" s="1"/>
      <c r="H288" s="1"/>
      <c r="I288" s="1"/>
      <c r="J288" s="1"/>
      <c r="K288" s="1"/>
      <c r="L288" s="1"/>
    </row>
    <row r="289" spans="1:12" s="2" customFormat="1">
      <c r="A289" s="12"/>
      <c r="B289" s="16"/>
      <c r="C289" s="13"/>
      <c r="E289" s="3"/>
      <c r="F289" s="1"/>
      <c r="G289" s="1"/>
      <c r="H289" s="1"/>
      <c r="I289" s="1"/>
      <c r="J289" s="1"/>
      <c r="K289" s="1"/>
      <c r="L289" s="1"/>
    </row>
    <row r="290" spans="1:12" s="2" customFormat="1">
      <c r="A290" s="12"/>
      <c r="B290" s="16"/>
      <c r="C290" s="13"/>
      <c r="E290" s="3"/>
      <c r="F290" s="1"/>
      <c r="G290" s="1"/>
      <c r="H290" s="1"/>
      <c r="I290" s="1"/>
      <c r="J290" s="1"/>
      <c r="K290" s="1"/>
      <c r="L290" s="1"/>
    </row>
    <row r="291" spans="1:12" s="2" customFormat="1">
      <c r="A291" s="12"/>
      <c r="B291" s="16"/>
      <c r="C291" s="13"/>
      <c r="E291" s="3"/>
      <c r="F291" s="1"/>
      <c r="G291" s="1"/>
      <c r="H291" s="1"/>
      <c r="I291" s="1"/>
      <c r="J291" s="1"/>
      <c r="K291" s="1"/>
      <c r="L291" s="1"/>
    </row>
    <row r="292" spans="1:12" s="2" customFormat="1">
      <c r="A292" s="12"/>
      <c r="B292" s="16"/>
      <c r="C292" s="13"/>
      <c r="E292" s="3"/>
      <c r="F292" s="1"/>
      <c r="G292" s="1"/>
      <c r="H292" s="1"/>
      <c r="I292" s="1"/>
      <c r="J292" s="1"/>
      <c r="K292" s="1"/>
      <c r="L292" s="1"/>
    </row>
    <row r="293" spans="1:12" s="2" customFormat="1">
      <c r="A293" s="12"/>
      <c r="B293" s="16"/>
      <c r="C293" s="13"/>
      <c r="E293" s="3"/>
      <c r="F293" s="1"/>
      <c r="G293" s="1"/>
      <c r="H293" s="1"/>
      <c r="I293" s="1"/>
      <c r="J293" s="1"/>
      <c r="K293" s="1"/>
      <c r="L293" s="1"/>
    </row>
    <row r="294" spans="1:12" s="2" customFormat="1">
      <c r="A294" s="12"/>
      <c r="B294" s="16"/>
      <c r="C294" s="13"/>
      <c r="E294" s="3"/>
      <c r="F294" s="1"/>
      <c r="G294" s="1"/>
      <c r="H294" s="1"/>
      <c r="I294" s="1"/>
      <c r="J294" s="1"/>
      <c r="K294" s="1"/>
      <c r="L294" s="1"/>
    </row>
    <row r="295" spans="1:12" s="2" customFormat="1">
      <c r="A295" s="12"/>
      <c r="B295" s="16"/>
      <c r="C295" s="13"/>
      <c r="E295" s="3"/>
      <c r="F295" s="1"/>
      <c r="G295" s="1"/>
      <c r="H295" s="1"/>
      <c r="I295" s="1"/>
      <c r="J295" s="1"/>
      <c r="K295" s="1"/>
      <c r="L295" s="1"/>
    </row>
    <row r="296" spans="1:12" s="2" customFormat="1">
      <c r="A296" s="12"/>
      <c r="B296" s="16"/>
      <c r="C296" s="13"/>
      <c r="E296" s="3"/>
      <c r="F296" s="1"/>
      <c r="G296" s="1"/>
      <c r="H296" s="1"/>
      <c r="I296" s="1"/>
      <c r="J296" s="1"/>
      <c r="K296" s="1"/>
      <c r="L296" s="1"/>
    </row>
    <row r="297" spans="1:12" s="2" customFormat="1">
      <c r="A297" s="12"/>
      <c r="B297" s="16"/>
      <c r="C297" s="13"/>
      <c r="E297" s="3"/>
      <c r="F297" s="1"/>
      <c r="G297" s="1"/>
      <c r="H297" s="1"/>
      <c r="I297" s="1"/>
      <c r="J297" s="1"/>
      <c r="K297" s="1"/>
      <c r="L297" s="1"/>
    </row>
    <row r="298" spans="1:12" s="2" customFormat="1">
      <c r="A298" s="12"/>
      <c r="B298" s="16"/>
      <c r="C298" s="13"/>
      <c r="E298" s="3"/>
      <c r="F298" s="1"/>
      <c r="G298" s="1"/>
      <c r="H298" s="1"/>
      <c r="I298" s="1"/>
      <c r="J298" s="1"/>
      <c r="K298" s="1"/>
      <c r="L298" s="1"/>
    </row>
    <row r="299" spans="1:12" s="2" customFormat="1">
      <c r="A299" s="12"/>
      <c r="B299" s="16"/>
      <c r="C299" s="13"/>
      <c r="E299" s="3"/>
      <c r="F299" s="1"/>
      <c r="G299" s="1"/>
      <c r="H299" s="1"/>
      <c r="I299" s="1"/>
      <c r="J299" s="1"/>
      <c r="K299" s="1"/>
      <c r="L299" s="1"/>
    </row>
    <row r="300" spans="1:12" s="2" customFormat="1">
      <c r="A300" s="12"/>
      <c r="B300" s="16"/>
      <c r="C300" s="13"/>
      <c r="E300" s="3"/>
      <c r="F300" s="1"/>
      <c r="G300" s="1"/>
      <c r="H300" s="1"/>
      <c r="I300" s="1"/>
      <c r="J300" s="1"/>
      <c r="K300" s="1"/>
      <c r="L300" s="1"/>
    </row>
    <row r="301" spans="1:12" s="2" customFormat="1">
      <c r="A301" s="12"/>
      <c r="B301" s="16"/>
      <c r="C301" s="13"/>
      <c r="E301" s="3"/>
      <c r="F301" s="1"/>
      <c r="G301" s="1"/>
      <c r="H301" s="1"/>
      <c r="I301" s="1"/>
      <c r="J301" s="1"/>
      <c r="K301" s="1"/>
      <c r="L301" s="1"/>
    </row>
    <row r="302" spans="1:12" s="2" customFormat="1">
      <c r="A302" s="12"/>
      <c r="B302" s="16"/>
      <c r="C302" s="13"/>
      <c r="E302" s="3"/>
      <c r="F302" s="1"/>
      <c r="G302" s="1"/>
      <c r="H302" s="1"/>
      <c r="I302" s="1"/>
      <c r="J302" s="1"/>
      <c r="K302" s="1"/>
      <c r="L302" s="1"/>
    </row>
    <row r="303" spans="1:12" s="2" customFormat="1">
      <c r="A303" s="12"/>
      <c r="B303" s="16"/>
      <c r="C303" s="13"/>
      <c r="E303" s="3"/>
      <c r="F303" s="1"/>
      <c r="G303" s="1"/>
      <c r="H303" s="1"/>
      <c r="I303" s="1"/>
      <c r="J303" s="1"/>
      <c r="K303" s="1"/>
      <c r="L303" s="1"/>
    </row>
    <row r="304" spans="1:12" s="2" customFormat="1">
      <c r="A304" s="12"/>
      <c r="B304" s="16"/>
      <c r="C304" s="13"/>
      <c r="E304" s="3"/>
      <c r="F304" s="1"/>
      <c r="G304" s="1"/>
      <c r="H304" s="1"/>
      <c r="I304" s="1"/>
      <c r="J304" s="1"/>
      <c r="K304" s="1"/>
      <c r="L304" s="1"/>
    </row>
    <row r="305" spans="1:12" s="2" customFormat="1">
      <c r="A305" s="12"/>
      <c r="B305" s="16"/>
      <c r="C305" s="13"/>
      <c r="E305" s="3"/>
      <c r="F305" s="1"/>
      <c r="G305" s="1"/>
      <c r="H305" s="1"/>
      <c r="I305" s="1"/>
      <c r="J305" s="1"/>
      <c r="K305" s="1"/>
      <c r="L305" s="1"/>
    </row>
    <row r="306" spans="1:12" s="2" customFormat="1">
      <c r="A306" s="12"/>
      <c r="B306" s="16"/>
      <c r="C306" s="13"/>
      <c r="E306" s="3"/>
      <c r="F306" s="1"/>
      <c r="G306" s="1"/>
      <c r="H306" s="1"/>
      <c r="I306" s="1"/>
      <c r="J306" s="1"/>
      <c r="K306" s="1"/>
      <c r="L306" s="1"/>
    </row>
    <row r="307" spans="1:12" s="2" customFormat="1">
      <c r="A307" s="12"/>
      <c r="B307" s="16"/>
      <c r="C307" s="13"/>
      <c r="E307" s="3"/>
      <c r="F307" s="1"/>
      <c r="G307" s="1"/>
      <c r="H307" s="1"/>
      <c r="I307" s="1"/>
      <c r="J307" s="1"/>
      <c r="K307" s="1"/>
      <c r="L307" s="1"/>
    </row>
    <row r="308" spans="1:12" s="2" customFormat="1">
      <c r="A308" s="12"/>
      <c r="B308" s="16"/>
      <c r="C308" s="13"/>
      <c r="E308" s="3"/>
      <c r="F308" s="1"/>
      <c r="G308" s="1"/>
      <c r="H308" s="1"/>
      <c r="I308" s="1"/>
      <c r="J308" s="1"/>
      <c r="K308" s="1"/>
      <c r="L308" s="1"/>
    </row>
    <row r="309" spans="1:12" s="2" customFormat="1">
      <c r="A309" s="12"/>
      <c r="B309" s="16"/>
      <c r="C309" s="13"/>
      <c r="E309" s="3"/>
      <c r="F309" s="1"/>
      <c r="G309" s="1"/>
      <c r="H309" s="1"/>
      <c r="I309" s="1"/>
      <c r="J309" s="1"/>
      <c r="K309" s="1"/>
      <c r="L309" s="1"/>
    </row>
    <row r="310" spans="1:12" s="2" customFormat="1">
      <c r="A310" s="12"/>
      <c r="B310" s="16"/>
      <c r="C310" s="13"/>
      <c r="E310" s="3"/>
      <c r="F310" s="1"/>
      <c r="G310" s="1"/>
      <c r="H310" s="1"/>
      <c r="I310" s="1"/>
      <c r="J310" s="1"/>
      <c r="K310" s="1"/>
      <c r="L310" s="1"/>
    </row>
    <row r="311" spans="1:12" s="2" customFormat="1">
      <c r="A311" s="12"/>
      <c r="B311" s="16"/>
      <c r="C311" s="13"/>
      <c r="E311" s="3"/>
      <c r="F311" s="1"/>
      <c r="G311" s="1"/>
      <c r="H311" s="1"/>
      <c r="I311" s="1"/>
      <c r="J311" s="1"/>
      <c r="K311" s="1"/>
      <c r="L311" s="1"/>
    </row>
    <row r="312" spans="1:12" s="2" customFormat="1">
      <c r="A312" s="12"/>
      <c r="B312" s="16"/>
      <c r="C312" s="13"/>
      <c r="E312" s="3"/>
      <c r="F312" s="1"/>
      <c r="G312" s="1"/>
      <c r="H312" s="1"/>
      <c r="I312" s="1"/>
      <c r="J312" s="1"/>
      <c r="K312" s="1"/>
      <c r="L312" s="1"/>
    </row>
    <row r="313" spans="1:12" s="2" customFormat="1">
      <c r="A313" s="12"/>
      <c r="B313" s="16"/>
      <c r="C313" s="13"/>
      <c r="E313" s="3"/>
      <c r="F313" s="1"/>
      <c r="G313" s="1"/>
      <c r="H313" s="1"/>
      <c r="I313" s="1"/>
      <c r="J313" s="1"/>
      <c r="K313" s="1"/>
      <c r="L313" s="1"/>
    </row>
    <row r="314" spans="1:12" s="2" customFormat="1">
      <c r="A314" s="12"/>
      <c r="B314" s="16"/>
      <c r="C314" s="13"/>
      <c r="E314" s="3"/>
      <c r="F314" s="1"/>
      <c r="G314" s="1"/>
      <c r="H314" s="1"/>
      <c r="I314" s="1"/>
      <c r="J314" s="1"/>
      <c r="K314" s="1"/>
      <c r="L314" s="1"/>
    </row>
    <row r="315" spans="1:12" s="2" customFormat="1">
      <c r="A315" s="12"/>
      <c r="B315" s="16"/>
      <c r="C315" s="13"/>
      <c r="E315" s="3"/>
      <c r="F315" s="1"/>
      <c r="G315" s="1"/>
      <c r="H315" s="1"/>
      <c r="I315" s="1"/>
      <c r="J315" s="1"/>
      <c r="K315" s="1"/>
      <c r="L315" s="1"/>
    </row>
    <row r="316" spans="1:12" s="2" customFormat="1">
      <c r="A316" s="12"/>
      <c r="B316" s="16"/>
      <c r="C316" s="13"/>
      <c r="E316" s="3"/>
      <c r="F316" s="1"/>
      <c r="G316" s="1"/>
      <c r="H316" s="1"/>
      <c r="I316" s="1"/>
      <c r="J316" s="1"/>
      <c r="K316" s="1"/>
      <c r="L316" s="1"/>
    </row>
    <row r="317" spans="1:12" s="2" customFormat="1">
      <c r="A317" s="12"/>
      <c r="B317" s="16"/>
      <c r="C317" s="13"/>
      <c r="E317" s="3"/>
      <c r="F317" s="1"/>
      <c r="G317" s="1"/>
      <c r="H317" s="1"/>
      <c r="I317" s="1"/>
      <c r="J317" s="1"/>
      <c r="K317" s="1"/>
      <c r="L317" s="1"/>
    </row>
    <row r="318" spans="1:12" s="2" customFormat="1">
      <c r="A318" s="12"/>
      <c r="B318" s="16"/>
      <c r="C318" s="13"/>
      <c r="E318" s="3"/>
      <c r="F318" s="1"/>
      <c r="G318" s="1"/>
      <c r="H318" s="1"/>
      <c r="I318" s="1"/>
      <c r="J318" s="1"/>
      <c r="K318" s="1"/>
      <c r="L318" s="1"/>
    </row>
    <row r="319" spans="1:12" s="2" customFormat="1">
      <c r="A319" s="12"/>
      <c r="B319" s="16"/>
      <c r="C319" s="13"/>
      <c r="E319" s="3"/>
      <c r="F319" s="1"/>
      <c r="G319" s="1"/>
      <c r="H319" s="1"/>
      <c r="I319" s="1"/>
      <c r="J319" s="1"/>
      <c r="K319" s="1"/>
      <c r="L319" s="1"/>
    </row>
    <row r="320" spans="1:12" s="2" customFormat="1">
      <c r="A320" s="12"/>
      <c r="B320" s="16"/>
      <c r="C320" s="13"/>
      <c r="E320" s="3"/>
      <c r="F320" s="1"/>
      <c r="G320" s="1"/>
      <c r="H320" s="1"/>
      <c r="I320" s="1"/>
      <c r="J320" s="1"/>
      <c r="K320" s="1"/>
      <c r="L320" s="1"/>
    </row>
    <row r="321" spans="1:12" s="2" customFormat="1">
      <c r="A321" s="12"/>
      <c r="B321" s="16"/>
      <c r="C321" s="13"/>
      <c r="E321" s="3"/>
      <c r="F321" s="1"/>
      <c r="G321" s="1"/>
      <c r="H321" s="1"/>
      <c r="I321" s="1"/>
      <c r="J321" s="1"/>
      <c r="K321" s="1"/>
      <c r="L321" s="1"/>
    </row>
    <row r="322" spans="1:12" s="2" customFormat="1">
      <c r="A322" s="12"/>
      <c r="B322" s="16"/>
      <c r="C322" s="13"/>
      <c r="E322" s="3"/>
      <c r="F322" s="1"/>
      <c r="G322" s="1"/>
      <c r="H322" s="1"/>
      <c r="I322" s="1"/>
      <c r="J322" s="1"/>
      <c r="K322" s="1"/>
      <c r="L322" s="1"/>
    </row>
    <row r="323" spans="1:12" s="2" customFormat="1">
      <c r="A323" s="12"/>
      <c r="B323" s="16"/>
      <c r="C323" s="13"/>
      <c r="E323" s="3"/>
      <c r="F323" s="1"/>
      <c r="G323" s="1"/>
      <c r="H323" s="1"/>
      <c r="I323" s="1"/>
      <c r="J323" s="1"/>
      <c r="K323" s="1"/>
      <c r="L323" s="1"/>
    </row>
    <row r="324" spans="1:12" s="2" customFormat="1">
      <c r="A324" s="12"/>
      <c r="B324" s="16"/>
      <c r="C324" s="13"/>
      <c r="E324" s="3"/>
      <c r="F324" s="1"/>
      <c r="G324" s="1"/>
      <c r="H324" s="1"/>
      <c r="I324" s="1"/>
      <c r="J324" s="1"/>
      <c r="K324" s="1"/>
      <c r="L324" s="1"/>
    </row>
    <row r="325" spans="1:12" s="2" customFormat="1">
      <c r="A325" s="12"/>
      <c r="B325" s="16"/>
      <c r="C325" s="13"/>
      <c r="E325" s="3"/>
      <c r="F325" s="1"/>
      <c r="G325" s="1"/>
      <c r="H325" s="1"/>
      <c r="I325" s="1"/>
      <c r="J325" s="1"/>
      <c r="K325" s="1"/>
      <c r="L325" s="1"/>
    </row>
    <row r="326" spans="1:12" s="2" customFormat="1">
      <c r="A326" s="12"/>
      <c r="B326" s="16"/>
      <c r="C326" s="13"/>
      <c r="E326" s="3"/>
      <c r="F326" s="1"/>
      <c r="G326" s="1"/>
      <c r="H326" s="1"/>
      <c r="I326" s="1"/>
      <c r="J326" s="1"/>
      <c r="K326" s="1"/>
      <c r="L326" s="1"/>
    </row>
    <row r="327" spans="1:12" s="2" customFormat="1">
      <c r="A327" s="12"/>
      <c r="B327" s="16"/>
      <c r="C327" s="13"/>
      <c r="E327" s="3"/>
      <c r="F327" s="1"/>
      <c r="G327" s="1"/>
      <c r="H327" s="1"/>
      <c r="I327" s="1"/>
      <c r="J327" s="1"/>
      <c r="K327" s="1"/>
      <c r="L327" s="1"/>
    </row>
    <row r="328" spans="1:12" s="2" customFormat="1">
      <c r="A328" s="12"/>
      <c r="B328" s="16"/>
      <c r="C328" s="13"/>
      <c r="E328" s="3"/>
      <c r="F328" s="1"/>
      <c r="G328" s="1"/>
      <c r="H328" s="1"/>
      <c r="I328" s="1"/>
      <c r="J328" s="1"/>
      <c r="K328" s="1"/>
      <c r="L328" s="1"/>
    </row>
    <row r="329" spans="1:12" s="2" customFormat="1">
      <c r="A329" s="12"/>
      <c r="B329" s="16"/>
      <c r="C329" s="13"/>
      <c r="E329" s="3"/>
      <c r="F329" s="1"/>
      <c r="G329" s="1"/>
      <c r="H329" s="1"/>
      <c r="I329" s="1"/>
      <c r="J329" s="1"/>
      <c r="K329" s="1"/>
      <c r="L329" s="1"/>
    </row>
    <row r="330" spans="1:12" s="2" customFormat="1">
      <c r="A330" s="12"/>
      <c r="B330" s="16"/>
      <c r="C330" s="13"/>
      <c r="E330" s="3"/>
      <c r="F330" s="1"/>
      <c r="G330" s="1"/>
      <c r="H330" s="1"/>
      <c r="I330" s="1"/>
      <c r="J330" s="1"/>
      <c r="K330" s="1"/>
      <c r="L330" s="1"/>
    </row>
    <row r="331" spans="1:12" s="2" customFormat="1">
      <c r="A331" s="12"/>
      <c r="B331" s="16"/>
      <c r="C331" s="13"/>
      <c r="E331" s="3"/>
      <c r="F331" s="1"/>
      <c r="G331" s="1"/>
      <c r="H331" s="1"/>
      <c r="I331" s="1"/>
      <c r="J331" s="1"/>
      <c r="K331" s="1"/>
      <c r="L331" s="1"/>
    </row>
    <row r="332" spans="1:12" s="2" customFormat="1">
      <c r="A332" s="12"/>
      <c r="B332" s="16"/>
      <c r="C332" s="13"/>
      <c r="E332" s="3"/>
      <c r="F332" s="1"/>
      <c r="G332" s="1"/>
      <c r="H332" s="1"/>
      <c r="I332" s="1"/>
      <c r="J332" s="1"/>
      <c r="K332" s="1"/>
      <c r="L332" s="1"/>
    </row>
    <row r="333" spans="1:12" s="2" customFormat="1">
      <c r="A333" s="12"/>
      <c r="B333" s="16"/>
      <c r="C333" s="13"/>
      <c r="E333" s="3"/>
      <c r="F333" s="1"/>
      <c r="G333" s="1"/>
      <c r="H333" s="1"/>
      <c r="I333" s="1"/>
      <c r="J333" s="1"/>
      <c r="K333" s="1"/>
      <c r="L333" s="1"/>
    </row>
    <row r="334" spans="1:12" s="2" customFormat="1">
      <c r="A334" s="12"/>
      <c r="B334" s="16"/>
      <c r="C334" s="13"/>
      <c r="E334" s="3"/>
      <c r="F334" s="1"/>
      <c r="G334" s="1"/>
      <c r="H334" s="1"/>
      <c r="I334" s="1"/>
      <c r="J334" s="1"/>
      <c r="K334" s="1"/>
      <c r="L334" s="1"/>
    </row>
    <row r="335" spans="1:12" s="2" customFormat="1">
      <c r="A335" s="12"/>
      <c r="B335" s="16"/>
      <c r="C335" s="13"/>
      <c r="E335" s="3"/>
      <c r="F335" s="1"/>
      <c r="G335" s="1"/>
      <c r="H335" s="1"/>
      <c r="I335" s="1"/>
      <c r="J335" s="1"/>
      <c r="K335" s="1"/>
      <c r="L335" s="1"/>
    </row>
    <row r="336" spans="1:12" s="2" customFormat="1">
      <c r="A336" s="12"/>
      <c r="B336" s="16"/>
      <c r="C336" s="13"/>
      <c r="E336" s="3"/>
      <c r="F336" s="1"/>
      <c r="G336" s="1"/>
      <c r="H336" s="1"/>
      <c r="I336" s="1"/>
      <c r="J336" s="1"/>
      <c r="K336" s="1"/>
      <c r="L336" s="1"/>
    </row>
    <row r="337" spans="1:12" s="2" customFormat="1">
      <c r="A337" s="12"/>
      <c r="B337" s="16"/>
      <c r="C337" s="13"/>
      <c r="E337" s="3"/>
      <c r="F337" s="1"/>
      <c r="G337" s="1"/>
      <c r="H337" s="1"/>
      <c r="I337" s="1"/>
      <c r="J337" s="1"/>
      <c r="K337" s="1"/>
      <c r="L337" s="1"/>
    </row>
    <row r="338" spans="1:12" s="2" customFormat="1">
      <c r="A338" s="12"/>
      <c r="B338" s="16"/>
      <c r="C338" s="13"/>
      <c r="E338" s="3"/>
      <c r="F338" s="1"/>
      <c r="G338" s="1"/>
      <c r="H338" s="1"/>
      <c r="I338" s="1"/>
      <c r="J338" s="1"/>
      <c r="K338" s="1"/>
      <c r="L338" s="1"/>
    </row>
    <row r="339" spans="1:12" s="2" customFormat="1">
      <c r="A339" s="12"/>
      <c r="B339" s="16"/>
      <c r="C339" s="13"/>
      <c r="E339" s="3"/>
      <c r="F339" s="1"/>
      <c r="G339" s="1"/>
      <c r="H339" s="1"/>
      <c r="I339" s="1"/>
      <c r="J339" s="1"/>
      <c r="K339" s="1"/>
      <c r="L339" s="1"/>
    </row>
    <row r="340" spans="1:12" s="2" customFormat="1">
      <c r="A340" s="12"/>
      <c r="B340" s="16"/>
      <c r="C340" s="13"/>
      <c r="E340" s="3"/>
      <c r="F340" s="1"/>
      <c r="G340" s="1"/>
      <c r="H340" s="1"/>
      <c r="I340" s="1"/>
      <c r="J340" s="1"/>
      <c r="K340" s="1"/>
      <c r="L340" s="1"/>
    </row>
    <row r="341" spans="1:12" s="2" customFormat="1">
      <c r="A341" s="12"/>
      <c r="B341" s="16"/>
      <c r="C341" s="13"/>
      <c r="E341" s="3"/>
      <c r="F341" s="1"/>
      <c r="G341" s="1"/>
      <c r="H341" s="1"/>
      <c r="I341" s="1"/>
      <c r="J341" s="1"/>
      <c r="K341" s="1"/>
      <c r="L341" s="1"/>
    </row>
    <row r="342" spans="1:12" s="2" customFormat="1">
      <c r="A342" s="12"/>
      <c r="B342" s="16"/>
      <c r="C342" s="13"/>
      <c r="E342" s="3"/>
      <c r="F342" s="1"/>
      <c r="G342" s="1"/>
      <c r="H342" s="1"/>
      <c r="I342" s="1"/>
      <c r="J342" s="1"/>
      <c r="K342" s="1"/>
      <c r="L342" s="1"/>
    </row>
    <row r="343" spans="1:12" s="2" customFormat="1">
      <c r="A343" s="12"/>
      <c r="B343" s="16"/>
      <c r="C343" s="13"/>
      <c r="E343" s="3"/>
      <c r="F343" s="1"/>
      <c r="G343" s="1"/>
      <c r="H343" s="1"/>
      <c r="I343" s="1"/>
      <c r="J343" s="1"/>
      <c r="K343" s="1"/>
      <c r="L343" s="1"/>
    </row>
    <row r="344" spans="1:12" s="2" customFormat="1">
      <c r="A344" s="12"/>
      <c r="B344" s="16"/>
      <c r="C344" s="13"/>
      <c r="E344" s="3"/>
      <c r="F344" s="1"/>
      <c r="G344" s="1"/>
      <c r="H344" s="1"/>
      <c r="I344" s="1"/>
      <c r="J344" s="1"/>
      <c r="K344" s="1"/>
      <c r="L344" s="1"/>
    </row>
    <row r="345" spans="1:12" s="2" customFormat="1">
      <c r="A345" s="12"/>
      <c r="B345" s="16"/>
      <c r="C345" s="13"/>
      <c r="E345" s="3"/>
      <c r="F345" s="1"/>
      <c r="G345" s="1"/>
      <c r="H345" s="1"/>
      <c r="I345" s="1"/>
      <c r="J345" s="1"/>
      <c r="K345" s="1"/>
      <c r="L345" s="1"/>
    </row>
    <row r="346" spans="1:12" s="2" customFormat="1">
      <c r="A346" s="12"/>
      <c r="B346" s="16"/>
      <c r="C346" s="13"/>
      <c r="E346" s="3"/>
      <c r="F346" s="1"/>
      <c r="G346" s="1"/>
      <c r="H346" s="1"/>
      <c r="I346" s="1"/>
      <c r="J346" s="1"/>
      <c r="K346" s="1"/>
      <c r="L346" s="1"/>
    </row>
    <row r="347" spans="1:12" s="2" customFormat="1">
      <c r="A347" s="12"/>
      <c r="B347" s="16"/>
      <c r="C347" s="13"/>
      <c r="E347" s="3"/>
      <c r="F347" s="1"/>
      <c r="G347" s="1"/>
      <c r="H347" s="1"/>
      <c r="I347" s="1"/>
      <c r="J347" s="1"/>
      <c r="K347" s="1"/>
      <c r="L347" s="1"/>
    </row>
    <row r="348" spans="1:12" s="2" customFormat="1">
      <c r="A348" s="12"/>
      <c r="B348" s="16"/>
      <c r="C348" s="13"/>
      <c r="E348" s="3"/>
      <c r="F348" s="1"/>
      <c r="G348" s="1"/>
      <c r="H348" s="1"/>
      <c r="I348" s="1"/>
      <c r="J348" s="1"/>
      <c r="K348" s="1"/>
      <c r="L348" s="1"/>
    </row>
    <row r="349" spans="1:12" s="2" customFormat="1">
      <c r="A349" s="12"/>
      <c r="B349" s="16"/>
      <c r="C349" s="13"/>
      <c r="E349" s="3"/>
      <c r="F349" s="1"/>
      <c r="G349" s="1"/>
      <c r="H349" s="1"/>
      <c r="I349" s="1"/>
      <c r="J349" s="1"/>
      <c r="K349" s="1"/>
      <c r="L349" s="1"/>
    </row>
    <row r="350" spans="1:12" s="2" customFormat="1">
      <c r="A350" s="12"/>
      <c r="B350" s="16"/>
      <c r="C350" s="13"/>
      <c r="E350" s="3"/>
      <c r="F350" s="1"/>
      <c r="G350" s="1"/>
      <c r="H350" s="1"/>
      <c r="I350" s="1"/>
      <c r="J350" s="1"/>
      <c r="K350" s="1"/>
      <c r="L350" s="1"/>
    </row>
    <row r="351" spans="1:12" s="2" customFormat="1">
      <c r="A351" s="12"/>
      <c r="B351" s="16"/>
      <c r="C351" s="13"/>
      <c r="E351" s="3"/>
      <c r="F351" s="1"/>
      <c r="G351" s="1"/>
      <c r="H351" s="1"/>
      <c r="I351" s="1"/>
      <c r="J351" s="1"/>
      <c r="K351" s="1"/>
      <c r="L351" s="1"/>
    </row>
    <row r="352" spans="1:12" s="2" customFormat="1">
      <c r="A352" s="12"/>
      <c r="B352" s="16"/>
      <c r="C352" s="13"/>
      <c r="E352" s="3"/>
      <c r="F352" s="1"/>
      <c r="G352" s="1"/>
      <c r="H352" s="1"/>
      <c r="I352" s="1"/>
      <c r="J352" s="1"/>
      <c r="K352" s="1"/>
      <c r="L352" s="1"/>
    </row>
    <row r="353" spans="1:12" s="2" customFormat="1">
      <c r="A353" s="12"/>
      <c r="B353" s="16"/>
      <c r="C353" s="13"/>
      <c r="E353" s="3"/>
      <c r="F353" s="1"/>
      <c r="G353" s="1"/>
      <c r="H353" s="1"/>
      <c r="I353" s="1"/>
      <c r="J353" s="1"/>
      <c r="K353" s="1"/>
      <c r="L353" s="1"/>
    </row>
    <row r="354" spans="1:12" s="2" customFormat="1">
      <c r="A354" s="12"/>
      <c r="B354" s="16"/>
      <c r="C354" s="13"/>
      <c r="E354" s="3"/>
      <c r="F354" s="1"/>
      <c r="G354" s="1"/>
      <c r="H354" s="1"/>
      <c r="I354" s="1"/>
      <c r="J354" s="1"/>
      <c r="K354" s="1"/>
      <c r="L354" s="1"/>
    </row>
    <row r="355" spans="1:12" s="2" customFormat="1">
      <c r="A355" s="12"/>
      <c r="B355" s="16"/>
      <c r="C355" s="13"/>
      <c r="E355" s="3"/>
      <c r="F355" s="1"/>
      <c r="G355" s="1"/>
      <c r="H355" s="1"/>
      <c r="I355" s="1"/>
      <c r="J355" s="1"/>
      <c r="K355" s="1"/>
      <c r="L355" s="1"/>
    </row>
    <row r="356" spans="1:12" s="2" customFormat="1">
      <c r="A356" s="12"/>
      <c r="B356" s="16"/>
      <c r="C356" s="13"/>
      <c r="E356" s="3"/>
      <c r="F356" s="1"/>
      <c r="G356" s="1"/>
      <c r="H356" s="1"/>
      <c r="I356" s="1"/>
      <c r="J356" s="1"/>
      <c r="K356" s="1"/>
      <c r="L356" s="1"/>
    </row>
    <row r="357" spans="1:12" s="2" customFormat="1">
      <c r="A357" s="12"/>
      <c r="B357" s="16"/>
      <c r="C357" s="13"/>
      <c r="E357" s="3"/>
      <c r="F357" s="1"/>
      <c r="G357" s="1"/>
      <c r="H357" s="1"/>
      <c r="I357" s="1"/>
      <c r="J357" s="1"/>
      <c r="K357" s="1"/>
      <c r="L357" s="1"/>
    </row>
    <row r="358" spans="1:12" s="2" customFormat="1">
      <c r="A358" s="12"/>
      <c r="B358" s="16"/>
      <c r="C358" s="13"/>
      <c r="E358" s="3"/>
      <c r="F358" s="1"/>
      <c r="G358" s="1"/>
      <c r="H358" s="1"/>
      <c r="I358" s="1"/>
      <c r="J358" s="1"/>
      <c r="K358" s="1"/>
      <c r="L358" s="1"/>
    </row>
    <row r="359" spans="1:12" s="2" customFormat="1">
      <c r="A359" s="12"/>
      <c r="B359" s="16"/>
      <c r="C359" s="13"/>
      <c r="E359" s="3"/>
      <c r="F359" s="1"/>
      <c r="G359" s="1"/>
      <c r="H359" s="1"/>
      <c r="I359" s="1"/>
      <c r="J359" s="1"/>
      <c r="K359" s="1"/>
      <c r="L359" s="1"/>
    </row>
    <row r="360" spans="1:12" s="2" customFormat="1">
      <c r="A360" s="12"/>
      <c r="B360" s="16"/>
      <c r="C360" s="13"/>
      <c r="E360" s="3"/>
      <c r="F360" s="1"/>
      <c r="G360" s="1"/>
      <c r="H360" s="1"/>
      <c r="I360" s="1"/>
      <c r="J360" s="1"/>
      <c r="K360" s="1"/>
      <c r="L360" s="1"/>
    </row>
    <row r="361" spans="1:12" s="2" customFormat="1">
      <c r="A361" s="12"/>
      <c r="B361" s="16"/>
      <c r="C361" s="13"/>
      <c r="E361" s="3"/>
      <c r="F361" s="1"/>
      <c r="G361" s="1"/>
      <c r="H361" s="1"/>
      <c r="I361" s="1"/>
      <c r="J361" s="1"/>
      <c r="K361" s="1"/>
      <c r="L361" s="1"/>
    </row>
    <row r="362" spans="1:12" s="2" customFormat="1">
      <c r="A362" s="12"/>
      <c r="B362" s="16"/>
      <c r="C362" s="13"/>
      <c r="E362" s="3"/>
      <c r="F362" s="1"/>
      <c r="G362" s="1"/>
      <c r="H362" s="1"/>
      <c r="I362" s="1"/>
      <c r="J362" s="1"/>
      <c r="K362" s="1"/>
      <c r="L362" s="1"/>
    </row>
    <row r="363" spans="1:12" s="2" customFormat="1">
      <c r="A363" s="12"/>
      <c r="B363" s="16"/>
      <c r="C363" s="13"/>
      <c r="E363" s="3"/>
      <c r="F363" s="1"/>
      <c r="G363" s="1"/>
      <c r="H363" s="1"/>
      <c r="I363" s="1"/>
      <c r="J363" s="1"/>
      <c r="K363" s="1"/>
      <c r="L363" s="1"/>
    </row>
    <row r="364" spans="1:12" s="2" customFormat="1">
      <c r="A364" s="12"/>
      <c r="B364" s="16"/>
      <c r="C364" s="13"/>
      <c r="E364" s="3"/>
      <c r="F364" s="1"/>
      <c r="G364" s="1"/>
      <c r="H364" s="1"/>
      <c r="I364" s="1"/>
      <c r="J364" s="1"/>
      <c r="K364" s="1"/>
      <c r="L364" s="1"/>
    </row>
    <row r="365" spans="1:12" s="2" customFormat="1">
      <c r="A365" s="12"/>
      <c r="B365" s="16"/>
      <c r="C365" s="13"/>
      <c r="E365" s="3"/>
      <c r="F365" s="1"/>
      <c r="G365" s="1"/>
      <c r="H365" s="1"/>
      <c r="I365" s="1"/>
      <c r="J365" s="1"/>
      <c r="K365" s="1"/>
      <c r="L365" s="1"/>
    </row>
    <row r="366" spans="1:12" s="2" customFormat="1">
      <c r="A366" s="12"/>
      <c r="B366" s="16"/>
      <c r="C366" s="13"/>
      <c r="E366" s="3"/>
      <c r="F366" s="1"/>
      <c r="G366" s="1"/>
      <c r="H366" s="1"/>
      <c r="I366" s="1"/>
      <c r="J366" s="1"/>
      <c r="K366" s="1"/>
      <c r="L366" s="1"/>
    </row>
    <row r="367" spans="1:12" s="2" customFormat="1">
      <c r="A367" s="12"/>
      <c r="B367" s="16"/>
      <c r="C367" s="13"/>
      <c r="E367" s="3"/>
      <c r="F367" s="1"/>
      <c r="G367" s="1"/>
      <c r="H367" s="1"/>
      <c r="I367" s="1"/>
      <c r="J367" s="1"/>
      <c r="K367" s="1"/>
      <c r="L367" s="1"/>
    </row>
    <row r="368" spans="1:12" s="2" customFormat="1">
      <c r="A368" s="12"/>
      <c r="B368" s="16"/>
      <c r="C368" s="13"/>
      <c r="E368" s="3"/>
      <c r="F368" s="1"/>
      <c r="G368" s="1"/>
      <c r="H368" s="1"/>
      <c r="I368" s="1"/>
      <c r="J368" s="1"/>
      <c r="K368" s="1"/>
      <c r="L368" s="1"/>
    </row>
    <row r="369" spans="1:12" s="2" customFormat="1">
      <c r="A369" s="12"/>
      <c r="B369" s="16"/>
      <c r="C369" s="13"/>
      <c r="E369" s="3"/>
      <c r="F369" s="1"/>
      <c r="G369" s="1"/>
      <c r="H369" s="1"/>
      <c r="I369" s="1"/>
      <c r="J369" s="1"/>
      <c r="K369" s="1"/>
      <c r="L369" s="1"/>
    </row>
    <row r="370" spans="1:12" s="2" customFormat="1">
      <c r="A370" s="12"/>
      <c r="B370" s="16"/>
      <c r="C370" s="13"/>
      <c r="E370" s="3"/>
      <c r="F370" s="1"/>
      <c r="G370" s="1"/>
      <c r="H370" s="1"/>
      <c r="I370" s="1"/>
      <c r="J370" s="1"/>
      <c r="K370" s="1"/>
      <c r="L370" s="1"/>
    </row>
    <row r="371" spans="1:12" s="2" customFormat="1">
      <c r="A371" s="12"/>
      <c r="B371" s="16"/>
      <c r="C371" s="13"/>
      <c r="E371" s="3"/>
      <c r="F371" s="1"/>
      <c r="G371" s="1"/>
      <c r="H371" s="1"/>
      <c r="I371" s="1"/>
      <c r="J371" s="1"/>
      <c r="K371" s="1"/>
      <c r="L371" s="1"/>
    </row>
    <row r="372" spans="1:12" s="2" customFormat="1">
      <c r="A372" s="12"/>
      <c r="B372" s="16"/>
      <c r="C372" s="13"/>
      <c r="E372" s="3"/>
      <c r="F372" s="1"/>
      <c r="G372" s="1"/>
      <c r="H372" s="1"/>
      <c r="I372" s="1"/>
      <c r="J372" s="1"/>
      <c r="K372" s="1"/>
      <c r="L372" s="1"/>
    </row>
    <row r="373" spans="1:12" s="2" customFormat="1">
      <c r="A373" s="12"/>
      <c r="B373" s="16"/>
      <c r="C373" s="13"/>
      <c r="E373" s="3"/>
      <c r="F373" s="1"/>
      <c r="G373" s="1"/>
      <c r="H373" s="1"/>
      <c r="I373" s="1"/>
      <c r="J373" s="1"/>
      <c r="K373" s="1"/>
      <c r="L373" s="1"/>
    </row>
    <row r="374" spans="1:12" s="2" customFormat="1">
      <c r="A374" s="12"/>
      <c r="B374" s="16"/>
      <c r="C374" s="13"/>
      <c r="E374" s="3"/>
      <c r="F374" s="1"/>
      <c r="G374" s="1"/>
      <c r="H374" s="1"/>
      <c r="I374" s="1"/>
      <c r="J374" s="1"/>
      <c r="K374" s="1"/>
      <c r="L374" s="1"/>
    </row>
    <row r="375" spans="1:12" s="2" customFormat="1">
      <c r="A375" s="12"/>
      <c r="B375" s="16"/>
      <c r="C375" s="13"/>
      <c r="E375" s="3"/>
      <c r="F375" s="1"/>
      <c r="G375" s="1"/>
      <c r="H375" s="1"/>
      <c r="I375" s="1"/>
      <c r="J375" s="1"/>
      <c r="K375" s="1"/>
      <c r="L375" s="1"/>
    </row>
    <row r="376" spans="1:12" s="2" customFormat="1">
      <c r="A376" s="12"/>
      <c r="B376" s="16"/>
      <c r="C376" s="13"/>
      <c r="E376" s="3"/>
      <c r="F376" s="1"/>
      <c r="G376" s="1"/>
      <c r="H376" s="1"/>
      <c r="I376" s="1"/>
      <c r="J376" s="1"/>
      <c r="K376" s="1"/>
      <c r="L376" s="1"/>
    </row>
    <row r="377" spans="1:12" s="2" customFormat="1">
      <c r="A377" s="12"/>
      <c r="B377" s="16"/>
      <c r="C377" s="13"/>
      <c r="E377" s="3"/>
      <c r="F377" s="1"/>
      <c r="G377" s="1"/>
      <c r="H377" s="1"/>
      <c r="I377" s="1"/>
      <c r="J377" s="1"/>
      <c r="K377" s="1"/>
      <c r="L377" s="1"/>
    </row>
    <row r="378" spans="1:12" s="2" customFormat="1">
      <c r="A378" s="12"/>
      <c r="B378" s="16"/>
      <c r="C378" s="13"/>
      <c r="E378" s="3"/>
      <c r="F378" s="1"/>
      <c r="G378" s="1"/>
      <c r="H378" s="1"/>
      <c r="I378" s="1"/>
      <c r="J378" s="1"/>
      <c r="K378" s="1"/>
      <c r="L378" s="1"/>
    </row>
    <row r="379" spans="1:12" s="2" customFormat="1">
      <c r="A379" s="12"/>
      <c r="B379" s="16"/>
      <c r="C379" s="13"/>
      <c r="E379" s="3"/>
      <c r="F379" s="1"/>
      <c r="G379" s="1"/>
      <c r="H379" s="1"/>
      <c r="I379" s="1"/>
      <c r="J379" s="1"/>
      <c r="K379" s="1"/>
      <c r="L379" s="1"/>
    </row>
    <row r="380" spans="1:12" s="2" customFormat="1">
      <c r="A380" s="12"/>
      <c r="B380" s="16"/>
      <c r="C380" s="13"/>
      <c r="E380" s="3"/>
      <c r="F380" s="1"/>
      <c r="G380" s="1"/>
      <c r="H380" s="1"/>
      <c r="I380" s="1"/>
      <c r="J380" s="1"/>
      <c r="K380" s="1"/>
      <c r="L380" s="1"/>
    </row>
    <row r="381" spans="1:12" s="2" customFormat="1">
      <c r="A381" s="12"/>
      <c r="B381" s="16"/>
      <c r="C381" s="13"/>
      <c r="E381" s="3"/>
      <c r="F381" s="1"/>
      <c r="G381" s="1"/>
      <c r="H381" s="1"/>
      <c r="I381" s="1"/>
      <c r="J381" s="1"/>
      <c r="K381" s="1"/>
      <c r="L381" s="1"/>
    </row>
    <row r="382" spans="1:12" s="2" customFormat="1">
      <c r="A382" s="12"/>
      <c r="B382" s="16"/>
      <c r="C382" s="13"/>
      <c r="E382" s="3"/>
      <c r="F382" s="1"/>
      <c r="G382" s="1"/>
      <c r="H382" s="1"/>
      <c r="I382" s="1"/>
      <c r="J382" s="1"/>
      <c r="K382" s="1"/>
      <c r="L382" s="1"/>
    </row>
    <row r="383" spans="1:12" s="2" customFormat="1">
      <c r="A383" s="12"/>
      <c r="B383" s="16"/>
      <c r="C383" s="13"/>
      <c r="E383" s="3"/>
      <c r="F383" s="1"/>
      <c r="G383" s="1"/>
      <c r="H383" s="1"/>
      <c r="I383" s="1"/>
      <c r="J383" s="1"/>
      <c r="K383" s="1"/>
      <c r="L383" s="1"/>
    </row>
    <row r="384" spans="1:12" s="2" customFormat="1">
      <c r="A384" s="12"/>
      <c r="B384" s="16"/>
      <c r="C384" s="13"/>
      <c r="E384" s="3"/>
      <c r="F384" s="1"/>
      <c r="G384" s="1"/>
      <c r="H384" s="1"/>
      <c r="I384" s="1"/>
      <c r="J384" s="1"/>
      <c r="K384" s="1"/>
      <c r="L384" s="1"/>
    </row>
    <row r="385" spans="1:12" s="2" customFormat="1">
      <c r="A385" s="12"/>
      <c r="B385" s="16"/>
      <c r="C385" s="13"/>
      <c r="E385" s="3"/>
      <c r="F385" s="1"/>
      <c r="G385" s="1"/>
      <c r="H385" s="1"/>
      <c r="I385" s="1"/>
      <c r="J385" s="1"/>
      <c r="K385" s="1"/>
      <c r="L385" s="1"/>
    </row>
    <row r="386" spans="1:12" s="2" customFormat="1">
      <c r="A386" s="12"/>
      <c r="B386" s="16"/>
      <c r="C386" s="13"/>
      <c r="E386" s="3"/>
      <c r="F386" s="1"/>
      <c r="G386" s="1"/>
      <c r="H386" s="1"/>
      <c r="I386" s="1"/>
      <c r="J386" s="1"/>
      <c r="K386" s="1"/>
      <c r="L386" s="1"/>
    </row>
    <row r="387" spans="1:12" s="2" customFormat="1">
      <c r="A387" s="12"/>
      <c r="B387" s="16"/>
      <c r="C387" s="13"/>
      <c r="E387" s="3"/>
      <c r="F387" s="1"/>
      <c r="G387" s="1"/>
      <c r="H387" s="1"/>
      <c r="I387" s="1"/>
      <c r="J387" s="1"/>
      <c r="K387" s="1"/>
      <c r="L387" s="1"/>
    </row>
    <row r="388" spans="1:12" s="2" customFormat="1">
      <c r="A388" s="12"/>
      <c r="B388" s="16"/>
      <c r="C388" s="13"/>
      <c r="E388" s="3"/>
      <c r="F388" s="1"/>
      <c r="G388" s="1"/>
      <c r="H388" s="1"/>
      <c r="I388" s="1"/>
      <c r="J388" s="1"/>
      <c r="K388" s="1"/>
      <c r="L388" s="1"/>
    </row>
    <row r="389" spans="1:12" s="2" customFormat="1">
      <c r="A389" s="12"/>
      <c r="B389" s="16"/>
      <c r="C389" s="13"/>
      <c r="E389" s="3"/>
      <c r="F389" s="1"/>
      <c r="G389" s="1"/>
      <c r="H389" s="1"/>
      <c r="I389" s="1"/>
      <c r="J389" s="1"/>
      <c r="K389" s="1"/>
      <c r="L389" s="1"/>
    </row>
    <row r="390" spans="1:12" s="2" customFormat="1">
      <c r="A390" s="12"/>
      <c r="B390" s="16"/>
      <c r="C390" s="13"/>
      <c r="E390" s="3"/>
      <c r="F390" s="1"/>
      <c r="G390" s="1"/>
      <c r="H390" s="1"/>
      <c r="I390" s="1"/>
      <c r="J390" s="1"/>
      <c r="K390" s="1"/>
      <c r="L390" s="1"/>
    </row>
    <row r="391" spans="1:12" s="2" customFormat="1">
      <c r="A391" s="12"/>
      <c r="B391" s="16"/>
      <c r="C391" s="13"/>
      <c r="E391" s="3"/>
      <c r="F391" s="1"/>
      <c r="G391" s="1"/>
      <c r="H391" s="1"/>
      <c r="I391" s="1"/>
      <c r="J391" s="1"/>
      <c r="K391" s="1"/>
      <c r="L391" s="1"/>
    </row>
    <row r="392" spans="1:12" s="2" customFormat="1">
      <c r="A392" s="12"/>
      <c r="B392" s="16"/>
      <c r="C392" s="13"/>
      <c r="E392" s="3"/>
      <c r="F392" s="1"/>
      <c r="G392" s="1"/>
      <c r="H392" s="1"/>
      <c r="I392" s="1"/>
      <c r="J392" s="1"/>
      <c r="K392" s="1"/>
      <c r="L392" s="1"/>
    </row>
    <row r="393" spans="1:12" s="2" customFormat="1">
      <c r="A393" s="12"/>
      <c r="B393" s="16"/>
      <c r="C393" s="13"/>
      <c r="E393" s="3"/>
      <c r="F393" s="1"/>
      <c r="G393" s="1"/>
      <c r="H393" s="1"/>
      <c r="I393" s="1"/>
      <c r="J393" s="1"/>
      <c r="K393" s="1"/>
      <c r="L393" s="1"/>
    </row>
    <row r="394" spans="1:12" s="2" customFormat="1">
      <c r="A394" s="12"/>
      <c r="B394" s="16"/>
      <c r="C394" s="13"/>
      <c r="E394" s="3"/>
      <c r="F394" s="1"/>
      <c r="G394" s="1"/>
      <c r="H394" s="1"/>
      <c r="I394" s="1"/>
      <c r="J394" s="1"/>
      <c r="K394" s="1"/>
      <c r="L394" s="1"/>
    </row>
    <row r="395" spans="1:12" s="2" customFormat="1">
      <c r="A395" s="12"/>
      <c r="B395" s="16"/>
      <c r="C395" s="13"/>
      <c r="E395" s="3"/>
      <c r="F395" s="1"/>
      <c r="G395" s="1"/>
      <c r="H395" s="1"/>
      <c r="I395" s="1"/>
      <c r="J395" s="1"/>
      <c r="K395" s="1"/>
      <c r="L395" s="1"/>
    </row>
    <row r="396" spans="1:12" s="2" customFormat="1">
      <c r="A396" s="12"/>
      <c r="B396" s="16"/>
      <c r="C396" s="13"/>
      <c r="E396" s="3"/>
      <c r="F396" s="1"/>
      <c r="G396" s="1"/>
      <c r="H396" s="1"/>
      <c r="I396" s="1"/>
      <c r="J396" s="1"/>
      <c r="K396" s="1"/>
      <c r="L396" s="1"/>
    </row>
    <row r="397" spans="1:12" s="2" customFormat="1">
      <c r="A397" s="12"/>
      <c r="B397" s="16"/>
      <c r="C397" s="13"/>
      <c r="E397" s="3"/>
      <c r="F397" s="1"/>
      <c r="G397" s="1"/>
      <c r="H397" s="1"/>
      <c r="I397" s="1"/>
      <c r="J397" s="1"/>
      <c r="K397" s="1"/>
      <c r="L397" s="1"/>
    </row>
    <row r="398" spans="1:12" s="2" customFormat="1">
      <c r="A398" s="12"/>
      <c r="B398" s="16"/>
      <c r="C398" s="13"/>
      <c r="E398" s="3"/>
      <c r="F398" s="1"/>
      <c r="G398" s="1"/>
      <c r="H398" s="1"/>
      <c r="I398" s="1"/>
      <c r="J398" s="1"/>
      <c r="K398" s="1"/>
      <c r="L398" s="1"/>
    </row>
    <row r="399" spans="1:12" s="2" customFormat="1">
      <c r="A399" s="12"/>
      <c r="B399" s="16"/>
      <c r="C399" s="13"/>
      <c r="E399" s="3"/>
      <c r="F399" s="1"/>
      <c r="G399" s="1"/>
      <c r="H399" s="1"/>
      <c r="I399" s="1"/>
      <c r="J399" s="1"/>
      <c r="K399" s="1"/>
      <c r="L399" s="1"/>
    </row>
    <row r="400" spans="1:12" s="2" customFormat="1">
      <c r="A400" s="12"/>
      <c r="B400" s="16"/>
      <c r="C400" s="13"/>
      <c r="E400" s="3"/>
      <c r="F400" s="1"/>
      <c r="G400" s="1"/>
      <c r="H400" s="1"/>
      <c r="I400" s="1"/>
      <c r="J400" s="1"/>
      <c r="K400" s="1"/>
      <c r="L400" s="1"/>
    </row>
    <row r="401" spans="1:12" s="2" customFormat="1">
      <c r="A401" s="12"/>
      <c r="B401" s="16"/>
      <c r="C401" s="13"/>
      <c r="E401" s="3"/>
      <c r="F401" s="1"/>
      <c r="G401" s="1"/>
      <c r="H401" s="1"/>
      <c r="I401" s="1"/>
      <c r="J401" s="1"/>
      <c r="K401" s="1"/>
      <c r="L401" s="1"/>
    </row>
    <row r="402" spans="1:12" s="2" customFormat="1">
      <c r="A402" s="12"/>
      <c r="B402" s="16"/>
      <c r="C402" s="13"/>
      <c r="E402" s="3"/>
      <c r="F402" s="1"/>
      <c r="G402" s="1"/>
      <c r="H402" s="1"/>
      <c r="I402" s="1"/>
      <c r="J402" s="1"/>
      <c r="K402" s="1"/>
      <c r="L402" s="1"/>
    </row>
    <row r="403" spans="1:12" s="2" customFormat="1">
      <c r="A403" s="12"/>
      <c r="B403" s="16"/>
      <c r="C403" s="13"/>
      <c r="E403" s="3"/>
      <c r="F403" s="1"/>
      <c r="G403" s="1"/>
      <c r="H403" s="1"/>
      <c r="I403" s="1"/>
      <c r="J403" s="1"/>
      <c r="K403" s="1"/>
      <c r="L403" s="1"/>
    </row>
    <row r="404" spans="1:12" s="2" customFormat="1">
      <c r="A404" s="12"/>
      <c r="B404" s="16"/>
      <c r="C404" s="13"/>
      <c r="E404" s="3"/>
      <c r="F404" s="1"/>
      <c r="G404" s="1"/>
      <c r="H404" s="1"/>
      <c r="I404" s="1"/>
      <c r="J404" s="1"/>
      <c r="K404" s="1"/>
      <c r="L404" s="1"/>
    </row>
    <row r="405" spans="1:12" s="2" customFormat="1">
      <c r="A405" s="12"/>
      <c r="B405" s="16"/>
      <c r="C405" s="13"/>
      <c r="E405" s="3"/>
      <c r="F405" s="1"/>
      <c r="G405" s="1"/>
      <c r="H405" s="1"/>
      <c r="I405" s="1"/>
      <c r="J405" s="1"/>
      <c r="K405" s="1"/>
      <c r="L405" s="1"/>
    </row>
    <row r="406" spans="1:12" s="2" customFormat="1">
      <c r="A406" s="12"/>
      <c r="B406" s="16"/>
      <c r="C406" s="13"/>
      <c r="E406" s="3"/>
      <c r="F406" s="1"/>
      <c r="G406" s="1"/>
      <c r="H406" s="1"/>
      <c r="I406" s="1"/>
      <c r="J406" s="1"/>
      <c r="K406" s="1"/>
      <c r="L406" s="1"/>
    </row>
    <row r="407" spans="1:12" s="2" customFormat="1">
      <c r="A407" s="12"/>
      <c r="B407" s="16"/>
      <c r="C407" s="13"/>
      <c r="E407" s="3"/>
      <c r="F407" s="1"/>
      <c r="G407" s="1"/>
      <c r="H407" s="1"/>
      <c r="I407" s="1"/>
      <c r="J407" s="1"/>
      <c r="K407" s="1"/>
      <c r="L407" s="1"/>
    </row>
    <row r="408" spans="1:12" s="2" customFormat="1">
      <c r="A408" s="12"/>
      <c r="B408" s="16"/>
      <c r="C408" s="13"/>
      <c r="E408" s="3"/>
      <c r="F408" s="1"/>
      <c r="G408" s="1"/>
      <c r="H408" s="1"/>
      <c r="I408" s="1"/>
      <c r="J408" s="1"/>
      <c r="K408" s="1"/>
      <c r="L408" s="1"/>
    </row>
    <row r="409" spans="1:12" s="2" customFormat="1">
      <c r="A409" s="12"/>
      <c r="B409" s="16"/>
      <c r="C409" s="13"/>
      <c r="E409" s="3"/>
      <c r="F409" s="1"/>
      <c r="G409" s="1"/>
      <c r="H409" s="1"/>
      <c r="I409" s="1"/>
      <c r="J409" s="1"/>
      <c r="K409" s="1"/>
      <c r="L409" s="1"/>
    </row>
    <row r="410" spans="1:12" s="2" customFormat="1">
      <c r="A410" s="12"/>
      <c r="B410" s="16"/>
      <c r="C410" s="13"/>
      <c r="E410" s="3"/>
      <c r="F410" s="1"/>
      <c r="G410" s="1"/>
      <c r="H410" s="1"/>
      <c r="I410" s="1"/>
      <c r="J410" s="1"/>
      <c r="K410" s="1"/>
      <c r="L410" s="1"/>
    </row>
    <row r="411" spans="1:12" s="2" customFormat="1">
      <c r="A411" s="12"/>
      <c r="B411" s="16"/>
      <c r="C411" s="13"/>
      <c r="E411" s="3"/>
      <c r="F411" s="1"/>
      <c r="G411" s="1"/>
      <c r="H411" s="1"/>
      <c r="I411" s="1"/>
      <c r="J411" s="1"/>
      <c r="K411" s="1"/>
      <c r="L411" s="1"/>
    </row>
    <row r="412" spans="1:12" s="2" customFormat="1">
      <c r="A412" s="12"/>
      <c r="B412" s="16"/>
      <c r="C412" s="13"/>
      <c r="E412" s="3"/>
      <c r="F412" s="1"/>
      <c r="G412" s="1"/>
      <c r="H412" s="1"/>
      <c r="I412" s="1"/>
      <c r="J412" s="1"/>
      <c r="K412" s="1"/>
      <c r="L412" s="1"/>
    </row>
    <row r="413" spans="1:12" s="2" customFormat="1">
      <c r="A413" s="12"/>
      <c r="B413" s="16"/>
      <c r="C413" s="13"/>
      <c r="E413" s="3"/>
      <c r="F413" s="1"/>
      <c r="G413" s="1"/>
      <c r="H413" s="1"/>
      <c r="I413" s="1"/>
      <c r="J413" s="1"/>
      <c r="K413" s="1"/>
      <c r="L413" s="1"/>
    </row>
    <row r="414" spans="1:12" s="2" customFormat="1">
      <c r="A414" s="12"/>
      <c r="B414" s="16"/>
      <c r="C414" s="13"/>
      <c r="E414" s="3"/>
      <c r="F414" s="1"/>
      <c r="G414" s="1"/>
      <c r="H414" s="1"/>
      <c r="I414" s="1"/>
      <c r="J414" s="1"/>
      <c r="K414" s="1"/>
      <c r="L414" s="1"/>
    </row>
    <row r="415" spans="1:12" s="2" customFormat="1">
      <c r="A415" s="12"/>
      <c r="B415" s="16"/>
      <c r="C415" s="13"/>
      <c r="E415" s="3"/>
      <c r="F415" s="1"/>
      <c r="G415" s="1"/>
      <c r="H415" s="1"/>
      <c r="I415" s="1"/>
      <c r="J415" s="1"/>
      <c r="K415" s="1"/>
      <c r="L415" s="1"/>
    </row>
    <row r="416" spans="1:12" s="2" customFormat="1">
      <c r="A416" s="12"/>
      <c r="B416" s="16"/>
      <c r="C416" s="13"/>
      <c r="E416" s="3"/>
      <c r="F416" s="1"/>
      <c r="G416" s="1"/>
      <c r="H416" s="1"/>
      <c r="I416" s="1"/>
      <c r="J416" s="1"/>
      <c r="K416" s="1"/>
      <c r="L416" s="1"/>
    </row>
    <row r="417" spans="1:12" s="2" customFormat="1">
      <c r="A417" s="12"/>
      <c r="B417" s="16"/>
      <c r="C417" s="13"/>
      <c r="E417" s="3"/>
      <c r="F417" s="1"/>
      <c r="G417" s="1"/>
      <c r="H417" s="1"/>
      <c r="I417" s="1"/>
      <c r="J417" s="1"/>
      <c r="K417" s="1"/>
      <c r="L417" s="1"/>
    </row>
    <row r="418" spans="1:12" s="2" customFormat="1">
      <c r="A418" s="12"/>
      <c r="B418" s="16"/>
      <c r="C418" s="13"/>
      <c r="E418" s="3"/>
      <c r="F418" s="1"/>
      <c r="G418" s="1"/>
      <c r="H418" s="1"/>
      <c r="I418" s="1"/>
      <c r="J418" s="1"/>
      <c r="K418" s="1"/>
      <c r="L418" s="1"/>
    </row>
    <row r="419" spans="1:12" s="2" customFormat="1">
      <c r="A419" s="12"/>
      <c r="B419" s="16"/>
      <c r="C419" s="13"/>
      <c r="E419" s="3"/>
      <c r="F419" s="1"/>
      <c r="G419" s="1"/>
      <c r="H419" s="1"/>
      <c r="I419" s="1"/>
      <c r="J419" s="1"/>
      <c r="K419" s="1"/>
      <c r="L419" s="1"/>
    </row>
    <row r="420" spans="1:12" s="2" customFormat="1">
      <c r="A420" s="12"/>
      <c r="B420" s="16"/>
      <c r="C420" s="13"/>
      <c r="E420" s="3"/>
      <c r="F420" s="1"/>
      <c r="G420" s="1"/>
      <c r="H420" s="1"/>
      <c r="I420" s="1"/>
      <c r="J420" s="1"/>
      <c r="K420" s="1"/>
      <c r="L420" s="1"/>
    </row>
    <row r="421" spans="1:12" s="2" customFormat="1">
      <c r="A421" s="12"/>
      <c r="B421" s="16"/>
      <c r="C421" s="13"/>
      <c r="E421" s="3"/>
      <c r="F421" s="1"/>
      <c r="G421" s="1"/>
      <c r="H421" s="1"/>
      <c r="I421" s="1"/>
      <c r="J421" s="1"/>
      <c r="K421" s="1"/>
      <c r="L421" s="1"/>
    </row>
    <row r="422" spans="1:12" s="2" customFormat="1">
      <c r="A422" s="12"/>
      <c r="B422" s="16"/>
      <c r="C422" s="13"/>
      <c r="E422" s="3"/>
      <c r="F422" s="1"/>
      <c r="G422" s="1"/>
      <c r="H422" s="1"/>
      <c r="I422" s="1"/>
      <c r="J422" s="1"/>
      <c r="K422" s="1"/>
      <c r="L422" s="1"/>
    </row>
    <row r="423" spans="1:12" s="2" customFormat="1">
      <c r="A423" s="12"/>
      <c r="B423" s="16"/>
      <c r="C423" s="13"/>
      <c r="E423" s="3"/>
      <c r="F423" s="1"/>
      <c r="G423" s="1"/>
      <c r="H423" s="1"/>
      <c r="I423" s="1"/>
      <c r="J423" s="1"/>
      <c r="K423" s="1"/>
      <c r="L423" s="1"/>
    </row>
    <row r="424" spans="1:12" s="2" customFormat="1">
      <c r="A424" s="12"/>
      <c r="B424" s="16"/>
      <c r="C424" s="13"/>
      <c r="E424" s="3"/>
      <c r="F424" s="1"/>
      <c r="G424" s="1"/>
      <c r="H424" s="1"/>
      <c r="I424" s="1"/>
      <c r="J424" s="1"/>
      <c r="K424" s="1"/>
      <c r="L424" s="1"/>
    </row>
    <row r="425" spans="1:12" s="2" customFormat="1">
      <c r="A425" s="12"/>
      <c r="B425" s="16"/>
      <c r="C425" s="13"/>
      <c r="E425" s="3"/>
      <c r="F425" s="1"/>
      <c r="G425" s="1"/>
      <c r="H425" s="1"/>
      <c r="I425" s="1"/>
      <c r="J425" s="1"/>
      <c r="K425" s="1"/>
      <c r="L425" s="1"/>
    </row>
    <row r="426" spans="1:12" s="2" customFormat="1">
      <c r="A426" s="12"/>
      <c r="B426" s="16"/>
      <c r="C426" s="13"/>
      <c r="E426" s="3"/>
      <c r="F426" s="1"/>
      <c r="G426" s="1"/>
      <c r="H426" s="1"/>
      <c r="I426" s="1"/>
      <c r="J426" s="1"/>
      <c r="K426" s="1"/>
      <c r="L426" s="1"/>
    </row>
    <row r="427" spans="1:12" s="2" customFormat="1">
      <c r="A427" s="12"/>
      <c r="B427" s="16"/>
      <c r="C427" s="13"/>
      <c r="E427" s="3"/>
      <c r="F427" s="1"/>
      <c r="G427" s="1"/>
      <c r="H427" s="1"/>
      <c r="I427" s="1"/>
      <c r="J427" s="1"/>
      <c r="K427" s="1"/>
      <c r="L427" s="1"/>
    </row>
    <row r="428" spans="1:12" s="2" customFormat="1">
      <c r="A428" s="12"/>
      <c r="B428" s="16"/>
      <c r="C428" s="13"/>
      <c r="E428" s="3"/>
      <c r="F428" s="1"/>
      <c r="G428" s="1"/>
      <c r="H428" s="1"/>
      <c r="I428" s="1"/>
      <c r="J428" s="1"/>
      <c r="K428" s="1"/>
      <c r="L428" s="1"/>
    </row>
    <row r="429" spans="1:12" s="2" customFormat="1">
      <c r="A429" s="12"/>
      <c r="B429" s="16"/>
      <c r="C429" s="13"/>
      <c r="E429" s="3"/>
      <c r="F429" s="1"/>
      <c r="G429" s="1"/>
      <c r="H429" s="1"/>
      <c r="I429" s="1"/>
      <c r="J429" s="1"/>
      <c r="K429" s="1"/>
      <c r="L429" s="1"/>
    </row>
    <row r="430" spans="1:12" s="2" customFormat="1">
      <c r="A430" s="12"/>
      <c r="B430" s="16"/>
      <c r="C430" s="13"/>
      <c r="E430" s="3"/>
      <c r="F430" s="1"/>
      <c r="G430" s="1"/>
      <c r="H430" s="1"/>
      <c r="I430" s="1"/>
      <c r="J430" s="1"/>
      <c r="K430" s="1"/>
      <c r="L430" s="1"/>
    </row>
    <row r="431" spans="1:12" s="2" customFormat="1">
      <c r="A431" s="12"/>
      <c r="B431" s="16"/>
      <c r="C431" s="13"/>
      <c r="E431" s="3"/>
      <c r="F431" s="1"/>
      <c r="G431" s="1"/>
      <c r="H431" s="1"/>
      <c r="I431" s="1"/>
      <c r="J431" s="1"/>
      <c r="K431" s="1"/>
      <c r="L431" s="1"/>
    </row>
    <row r="432" spans="1:12" s="2" customFormat="1">
      <c r="A432" s="12"/>
      <c r="B432" s="16"/>
      <c r="C432" s="13"/>
      <c r="E432" s="3"/>
      <c r="F432" s="1"/>
      <c r="G432" s="1"/>
      <c r="H432" s="1"/>
      <c r="I432" s="1"/>
      <c r="J432" s="1"/>
      <c r="K432" s="1"/>
      <c r="L432" s="1"/>
    </row>
    <row r="433" spans="1:12" s="2" customFormat="1">
      <c r="A433" s="12"/>
      <c r="B433" s="16"/>
      <c r="C433" s="13"/>
      <c r="E433" s="3"/>
      <c r="F433" s="1"/>
      <c r="G433" s="1"/>
      <c r="H433" s="1"/>
      <c r="I433" s="1"/>
      <c r="J433" s="1"/>
      <c r="K433" s="1"/>
      <c r="L433" s="1"/>
    </row>
    <row r="434" spans="1:12" s="2" customFormat="1">
      <c r="A434" s="12"/>
      <c r="B434" s="16"/>
      <c r="C434" s="13"/>
      <c r="E434" s="3"/>
      <c r="F434" s="1"/>
      <c r="G434" s="1"/>
      <c r="H434" s="1"/>
      <c r="I434" s="1"/>
      <c r="J434" s="1"/>
      <c r="K434" s="1"/>
      <c r="L434" s="1"/>
    </row>
    <row r="435" spans="1:12" s="2" customFormat="1">
      <c r="A435" s="12"/>
      <c r="B435" s="16"/>
      <c r="C435" s="13"/>
      <c r="E435" s="3"/>
      <c r="F435" s="1"/>
      <c r="G435" s="1"/>
      <c r="H435" s="1"/>
      <c r="I435" s="1"/>
      <c r="J435" s="1"/>
      <c r="K435" s="1"/>
      <c r="L435" s="1"/>
    </row>
    <row r="436" spans="1:12" s="2" customFormat="1">
      <c r="A436" s="12"/>
      <c r="B436" s="16"/>
      <c r="C436" s="13"/>
      <c r="E436" s="3"/>
      <c r="F436" s="1"/>
      <c r="G436" s="1"/>
      <c r="H436" s="1"/>
      <c r="I436" s="1"/>
      <c r="J436" s="1"/>
      <c r="K436" s="1"/>
      <c r="L436" s="1"/>
    </row>
    <row r="437" spans="1:12" s="2" customFormat="1">
      <c r="A437" s="12"/>
      <c r="B437" s="16"/>
      <c r="C437" s="13"/>
      <c r="E437" s="3"/>
      <c r="F437" s="1"/>
      <c r="G437" s="1"/>
      <c r="H437" s="1"/>
      <c r="I437" s="1"/>
      <c r="J437" s="1"/>
      <c r="K437" s="1"/>
      <c r="L437" s="1"/>
    </row>
    <row r="438" spans="1:12" s="2" customFormat="1">
      <c r="A438" s="12"/>
      <c r="B438" s="16"/>
      <c r="C438" s="13"/>
      <c r="E438" s="3"/>
      <c r="F438" s="1"/>
      <c r="G438" s="1"/>
      <c r="H438" s="1"/>
      <c r="I438" s="1"/>
      <c r="J438" s="1"/>
      <c r="K438" s="1"/>
      <c r="L438" s="1"/>
    </row>
    <row r="439" spans="1:12" s="2" customFormat="1">
      <c r="A439" s="12"/>
      <c r="B439" s="16"/>
      <c r="C439" s="13"/>
      <c r="E439" s="3"/>
      <c r="F439" s="1"/>
      <c r="G439" s="1"/>
      <c r="H439" s="1"/>
      <c r="I439" s="1"/>
      <c r="J439" s="1"/>
      <c r="K439" s="1"/>
      <c r="L439" s="1"/>
    </row>
    <row r="440" spans="1:12" s="2" customFormat="1">
      <c r="A440" s="12"/>
      <c r="B440" s="16"/>
      <c r="C440" s="13"/>
      <c r="E440" s="3"/>
      <c r="F440" s="1"/>
      <c r="G440" s="1"/>
      <c r="H440" s="1"/>
      <c r="I440" s="1"/>
      <c r="J440" s="1"/>
      <c r="K440" s="1"/>
      <c r="L440" s="1"/>
    </row>
    <row r="441" spans="1:12" s="2" customFormat="1">
      <c r="A441" s="12"/>
      <c r="B441" s="16"/>
      <c r="C441" s="13"/>
      <c r="E441" s="3"/>
      <c r="F441" s="1"/>
      <c r="G441" s="1"/>
      <c r="H441" s="1"/>
      <c r="I441" s="1"/>
      <c r="J441" s="1"/>
      <c r="K441" s="1"/>
      <c r="L441" s="1"/>
    </row>
    <row r="442" spans="1:12" s="2" customFormat="1">
      <c r="A442" s="12"/>
      <c r="B442" s="16"/>
      <c r="C442" s="13"/>
      <c r="E442" s="3"/>
      <c r="F442" s="1"/>
      <c r="G442" s="1"/>
      <c r="H442" s="1"/>
      <c r="I442" s="1"/>
      <c r="J442" s="1"/>
      <c r="K442" s="1"/>
      <c r="L442" s="1"/>
    </row>
    <row r="443" spans="1:12" s="2" customFormat="1">
      <c r="A443" s="12"/>
      <c r="B443" s="16"/>
      <c r="C443" s="13"/>
      <c r="E443" s="3"/>
      <c r="F443" s="1"/>
      <c r="G443" s="1"/>
      <c r="H443" s="1"/>
      <c r="I443" s="1"/>
      <c r="J443" s="1"/>
      <c r="K443" s="1"/>
      <c r="L443" s="1"/>
    </row>
    <row r="444" spans="1:12" s="2" customFormat="1">
      <c r="A444" s="12"/>
      <c r="B444" s="16"/>
      <c r="C444" s="13"/>
      <c r="E444" s="3"/>
      <c r="F444" s="1"/>
      <c r="G444" s="1"/>
      <c r="H444" s="1"/>
      <c r="I444" s="1"/>
      <c r="J444" s="1"/>
      <c r="K444" s="1"/>
      <c r="L444" s="1"/>
    </row>
    <row r="445" spans="1:12" s="2" customFormat="1">
      <c r="A445" s="12"/>
      <c r="B445" s="16"/>
      <c r="C445" s="13"/>
      <c r="E445" s="3"/>
      <c r="F445" s="1"/>
      <c r="G445" s="1"/>
      <c r="H445" s="1"/>
      <c r="I445" s="1"/>
      <c r="J445" s="1"/>
      <c r="K445" s="1"/>
      <c r="L445" s="1"/>
    </row>
    <row r="446" spans="1:12" s="2" customFormat="1">
      <c r="A446" s="12"/>
      <c r="B446" s="16"/>
      <c r="C446" s="13"/>
      <c r="E446" s="3"/>
      <c r="F446" s="1"/>
      <c r="G446" s="1"/>
      <c r="H446" s="1"/>
      <c r="I446" s="1"/>
      <c r="J446" s="1"/>
      <c r="K446" s="1"/>
      <c r="L446" s="1"/>
    </row>
    <row r="447" spans="1:12" s="2" customFormat="1">
      <c r="A447" s="12"/>
      <c r="B447" s="16"/>
      <c r="C447" s="13"/>
      <c r="E447" s="3"/>
      <c r="F447" s="1"/>
      <c r="G447" s="1"/>
      <c r="H447" s="1"/>
      <c r="I447" s="1"/>
      <c r="J447" s="1"/>
      <c r="K447" s="1"/>
      <c r="L447" s="1"/>
    </row>
    <row r="448" spans="1:12" s="2" customFormat="1">
      <c r="A448" s="12"/>
      <c r="B448" s="16"/>
      <c r="C448" s="13"/>
      <c r="E448" s="3"/>
      <c r="F448" s="1"/>
      <c r="G448" s="1"/>
      <c r="H448" s="1"/>
      <c r="I448" s="1"/>
      <c r="J448" s="1"/>
      <c r="K448" s="1"/>
      <c r="L448" s="1"/>
    </row>
    <row r="449" spans="1:12" s="2" customFormat="1">
      <c r="A449" s="12"/>
      <c r="B449" s="16"/>
      <c r="C449" s="13"/>
      <c r="E449" s="3"/>
      <c r="F449" s="1"/>
      <c r="G449" s="1"/>
      <c r="H449" s="1"/>
      <c r="I449" s="1"/>
      <c r="J449" s="1"/>
      <c r="K449" s="1"/>
      <c r="L449" s="1"/>
    </row>
    <row r="450" spans="1:12" s="2" customFormat="1">
      <c r="A450" s="12"/>
      <c r="B450" s="16"/>
      <c r="C450" s="13"/>
      <c r="E450" s="3"/>
      <c r="F450" s="1"/>
      <c r="G450" s="1"/>
      <c r="H450" s="1"/>
      <c r="I450" s="1"/>
      <c r="J450" s="1"/>
      <c r="K450" s="1"/>
      <c r="L450" s="1"/>
    </row>
    <row r="451" spans="1:12" s="2" customFormat="1">
      <c r="A451" s="12"/>
      <c r="B451" s="16"/>
      <c r="C451" s="13"/>
      <c r="E451" s="3"/>
      <c r="F451" s="1"/>
      <c r="G451" s="1"/>
      <c r="H451" s="1"/>
      <c r="I451" s="1"/>
      <c r="J451" s="1"/>
      <c r="K451" s="1"/>
      <c r="L451" s="1"/>
    </row>
    <row r="452" spans="1:12" s="2" customFormat="1">
      <c r="A452" s="12"/>
      <c r="B452" s="16"/>
      <c r="C452" s="13"/>
      <c r="E452" s="3"/>
      <c r="F452" s="1"/>
      <c r="G452" s="1"/>
      <c r="H452" s="1"/>
      <c r="I452" s="1"/>
      <c r="J452" s="1"/>
      <c r="K452" s="1"/>
      <c r="L452" s="1"/>
    </row>
    <row r="453" spans="1:12" s="2" customFormat="1">
      <c r="A453" s="12"/>
      <c r="B453" s="16"/>
      <c r="C453" s="13"/>
      <c r="E453" s="3"/>
      <c r="F453" s="1"/>
      <c r="G453" s="1"/>
      <c r="H453" s="1"/>
      <c r="I453" s="1"/>
      <c r="J453" s="1"/>
      <c r="K453" s="1"/>
      <c r="L453" s="1"/>
    </row>
    <row r="454" spans="1:12" s="2" customFormat="1">
      <c r="A454" s="12"/>
      <c r="B454" s="16"/>
      <c r="C454" s="13"/>
      <c r="E454" s="3"/>
      <c r="F454" s="1"/>
      <c r="G454" s="1"/>
      <c r="H454" s="1"/>
      <c r="I454" s="1"/>
      <c r="J454" s="1"/>
      <c r="K454" s="1"/>
      <c r="L454" s="1"/>
    </row>
    <row r="455" spans="1:12" s="2" customFormat="1">
      <c r="A455" s="12"/>
      <c r="B455" s="16"/>
      <c r="C455" s="13"/>
      <c r="E455" s="3"/>
      <c r="F455" s="1"/>
      <c r="G455" s="1"/>
      <c r="H455" s="1"/>
      <c r="I455" s="1"/>
      <c r="J455" s="1"/>
      <c r="K455" s="1"/>
      <c r="L455" s="1"/>
    </row>
    <row r="456" spans="1:12" s="2" customFormat="1">
      <c r="A456" s="12"/>
      <c r="B456" s="16"/>
      <c r="C456" s="13"/>
      <c r="E456" s="3"/>
      <c r="F456" s="1"/>
      <c r="G456" s="1"/>
      <c r="H456" s="1"/>
      <c r="I456" s="1"/>
      <c r="J456" s="1"/>
      <c r="K456" s="1"/>
      <c r="L456" s="1"/>
    </row>
    <row r="457" spans="1:12" s="2" customFormat="1">
      <c r="A457" s="12"/>
      <c r="B457" s="16"/>
      <c r="C457" s="13"/>
      <c r="E457" s="3"/>
      <c r="F457" s="1"/>
      <c r="G457" s="1"/>
      <c r="H457" s="1"/>
      <c r="I457" s="1"/>
      <c r="J457" s="1"/>
      <c r="K457" s="1"/>
      <c r="L457" s="1"/>
    </row>
    <row r="458" spans="1:12" s="2" customFormat="1">
      <c r="A458" s="12"/>
      <c r="B458" s="16"/>
      <c r="C458" s="13"/>
      <c r="E458" s="3"/>
      <c r="F458" s="1"/>
      <c r="G458" s="1"/>
      <c r="H458" s="1"/>
      <c r="I458" s="1"/>
      <c r="J458" s="1"/>
      <c r="K458" s="1"/>
      <c r="L458" s="1"/>
    </row>
    <row r="459" spans="1:12" s="2" customFormat="1">
      <c r="A459" s="12"/>
      <c r="B459" s="16"/>
      <c r="C459" s="13"/>
      <c r="E459" s="3"/>
      <c r="F459" s="1"/>
      <c r="G459" s="1"/>
      <c r="H459" s="1"/>
      <c r="I459" s="1"/>
      <c r="J459" s="1"/>
      <c r="K459" s="1"/>
      <c r="L459" s="1"/>
    </row>
    <row r="460" spans="1:12" s="2" customFormat="1">
      <c r="A460" s="12"/>
      <c r="B460" s="16"/>
      <c r="C460" s="13"/>
      <c r="E460" s="3"/>
      <c r="F460" s="1"/>
      <c r="G460" s="1"/>
      <c r="H460" s="1"/>
      <c r="I460" s="1"/>
      <c r="J460" s="1"/>
      <c r="K460" s="1"/>
      <c r="L460" s="1"/>
    </row>
    <row r="461" spans="1:12" s="2" customFormat="1">
      <c r="A461" s="12"/>
      <c r="B461" s="16"/>
      <c r="C461" s="13"/>
      <c r="E461" s="3"/>
      <c r="F461" s="1"/>
      <c r="G461" s="1"/>
      <c r="H461" s="1"/>
      <c r="I461" s="1"/>
      <c r="J461" s="1"/>
      <c r="K461" s="1"/>
      <c r="L461" s="1"/>
    </row>
    <row r="462" spans="1:12" s="2" customFormat="1">
      <c r="A462" s="12"/>
      <c r="B462" s="16"/>
      <c r="C462" s="13"/>
      <c r="E462" s="3"/>
      <c r="F462" s="1"/>
      <c r="G462" s="1"/>
      <c r="H462" s="1"/>
      <c r="I462" s="1"/>
      <c r="J462" s="1"/>
      <c r="K462" s="1"/>
      <c r="L462" s="1"/>
    </row>
    <row r="463" spans="1:12" s="2" customFormat="1">
      <c r="A463" s="12"/>
      <c r="B463" s="16"/>
      <c r="C463" s="13"/>
      <c r="E463" s="3"/>
      <c r="F463" s="1"/>
      <c r="G463" s="1"/>
      <c r="H463" s="1"/>
      <c r="I463" s="1"/>
      <c r="J463" s="1"/>
      <c r="K463" s="1"/>
      <c r="L463" s="1"/>
    </row>
    <row r="464" spans="1:12" s="2" customFormat="1">
      <c r="A464" s="12"/>
      <c r="B464" s="16"/>
      <c r="C464" s="13"/>
      <c r="E464" s="3"/>
      <c r="F464" s="1"/>
      <c r="G464" s="1"/>
      <c r="H464" s="1"/>
      <c r="I464" s="1"/>
      <c r="J464" s="1"/>
      <c r="K464" s="1"/>
      <c r="L464" s="1"/>
    </row>
    <row r="465" spans="1:12" s="2" customFormat="1">
      <c r="A465" s="12"/>
      <c r="B465" s="16"/>
      <c r="C465" s="13"/>
      <c r="E465" s="3"/>
      <c r="F465" s="1"/>
      <c r="G465" s="1"/>
      <c r="H465" s="1"/>
      <c r="I465" s="1"/>
      <c r="J465" s="1"/>
      <c r="K465" s="1"/>
      <c r="L465" s="1"/>
    </row>
    <row r="466" spans="1:12" s="2" customFormat="1">
      <c r="A466" s="12"/>
      <c r="B466" s="16"/>
      <c r="C466" s="13"/>
      <c r="E466" s="3"/>
      <c r="F466" s="1"/>
      <c r="G466" s="1"/>
      <c r="H466" s="1"/>
      <c r="I466" s="1"/>
      <c r="J466" s="1"/>
      <c r="K466" s="1"/>
      <c r="L466" s="1"/>
    </row>
    <row r="467" spans="1:12" s="2" customFormat="1">
      <c r="A467" s="12"/>
      <c r="B467" s="16"/>
      <c r="C467" s="13"/>
      <c r="E467" s="3"/>
      <c r="F467" s="1"/>
      <c r="G467" s="1"/>
      <c r="H467" s="1"/>
      <c r="I467" s="1"/>
      <c r="J467" s="1"/>
      <c r="K467" s="1"/>
      <c r="L467" s="1"/>
    </row>
    <row r="468" spans="1:12" s="2" customFormat="1">
      <c r="A468" s="12"/>
      <c r="B468" s="16"/>
      <c r="C468" s="13"/>
      <c r="E468" s="3"/>
      <c r="F468" s="1"/>
      <c r="G468" s="1"/>
      <c r="H468" s="1"/>
      <c r="I468" s="1"/>
      <c r="J468" s="1"/>
      <c r="K468" s="1"/>
      <c r="L468" s="1"/>
    </row>
    <row r="469" spans="1:12" s="2" customFormat="1">
      <c r="A469" s="12"/>
      <c r="B469" s="16"/>
      <c r="C469" s="13"/>
      <c r="E469" s="3"/>
      <c r="F469" s="1"/>
      <c r="G469" s="1"/>
      <c r="H469" s="1"/>
      <c r="I469" s="1"/>
      <c r="J469" s="1"/>
      <c r="K469" s="1"/>
      <c r="L469" s="1"/>
    </row>
    <row r="470" spans="1:12" s="2" customFormat="1">
      <c r="A470" s="12"/>
      <c r="B470" s="16"/>
      <c r="C470" s="13"/>
      <c r="E470" s="3"/>
      <c r="F470" s="1"/>
      <c r="G470" s="1"/>
      <c r="H470" s="1"/>
      <c r="I470" s="1"/>
      <c r="J470" s="1"/>
      <c r="K470" s="1"/>
      <c r="L470" s="1"/>
    </row>
    <row r="471" spans="1:12" s="2" customFormat="1">
      <c r="A471" s="12"/>
      <c r="B471" s="16"/>
      <c r="C471" s="13"/>
      <c r="E471" s="3"/>
      <c r="F471" s="1"/>
      <c r="G471" s="1"/>
      <c r="H471" s="1"/>
      <c r="I471" s="1"/>
      <c r="J471" s="1"/>
      <c r="K471" s="1"/>
      <c r="L471" s="1"/>
    </row>
    <row r="472" spans="1:12" s="2" customFormat="1">
      <c r="A472" s="12"/>
      <c r="B472" s="16"/>
      <c r="C472" s="13"/>
      <c r="E472" s="3"/>
      <c r="F472" s="1"/>
      <c r="G472" s="1"/>
      <c r="H472" s="1"/>
      <c r="I472" s="1"/>
      <c r="J472" s="1"/>
      <c r="K472" s="1"/>
      <c r="L472" s="1"/>
    </row>
    <row r="473" spans="1:12" s="2" customFormat="1">
      <c r="A473" s="12"/>
      <c r="B473" s="16"/>
      <c r="C473" s="13"/>
      <c r="E473" s="3"/>
      <c r="F473" s="1"/>
      <c r="G473" s="1"/>
      <c r="H473" s="1"/>
      <c r="I473" s="1"/>
      <c r="J473" s="1"/>
      <c r="K473" s="1"/>
      <c r="L473" s="1"/>
    </row>
    <row r="474" spans="1:12" s="2" customFormat="1">
      <c r="A474" s="12"/>
      <c r="B474" s="16"/>
      <c r="C474" s="13"/>
      <c r="E474" s="3"/>
      <c r="F474" s="1"/>
      <c r="G474" s="1"/>
      <c r="H474" s="1"/>
      <c r="I474" s="1"/>
      <c r="J474" s="1"/>
      <c r="K474" s="1"/>
      <c r="L474" s="1"/>
    </row>
    <row r="475" spans="1:12" s="2" customFormat="1">
      <c r="A475" s="12"/>
      <c r="B475" s="16"/>
      <c r="C475" s="13"/>
      <c r="E475" s="3"/>
      <c r="F475" s="1"/>
      <c r="G475" s="1"/>
      <c r="H475" s="1"/>
      <c r="I475" s="1"/>
      <c r="J475" s="1"/>
      <c r="K475" s="1"/>
      <c r="L475" s="1"/>
    </row>
    <row r="476" spans="1:12" s="2" customFormat="1">
      <c r="A476" s="12"/>
      <c r="B476" s="16"/>
      <c r="C476" s="13"/>
      <c r="E476" s="3"/>
      <c r="F476" s="1"/>
      <c r="G476" s="1"/>
      <c r="H476" s="1"/>
      <c r="I476" s="1"/>
      <c r="J476" s="1"/>
      <c r="K476" s="1"/>
      <c r="L476" s="1"/>
    </row>
    <row r="477" spans="1:12" s="2" customFormat="1">
      <c r="A477" s="12"/>
      <c r="B477" s="16"/>
      <c r="C477" s="13"/>
      <c r="E477" s="3"/>
      <c r="F477" s="1"/>
      <c r="G477" s="1"/>
      <c r="H477" s="1"/>
      <c r="I477" s="1"/>
      <c r="J477" s="1"/>
      <c r="K477" s="1"/>
      <c r="L477" s="1"/>
    </row>
    <row r="478" spans="1:12" s="2" customFormat="1">
      <c r="A478" s="12"/>
      <c r="B478" s="16"/>
      <c r="C478" s="13"/>
      <c r="E478" s="3"/>
      <c r="F478" s="1"/>
      <c r="G478" s="1"/>
      <c r="H478" s="1"/>
      <c r="I478" s="1"/>
      <c r="J478" s="1"/>
      <c r="K478" s="1"/>
      <c r="L478" s="1"/>
    </row>
    <row r="479" spans="1:12" s="2" customFormat="1">
      <c r="A479" s="12"/>
      <c r="B479" s="16"/>
      <c r="C479" s="13"/>
      <c r="E479" s="3"/>
      <c r="F479" s="1"/>
      <c r="G479" s="1"/>
      <c r="H479" s="1"/>
      <c r="I479" s="1"/>
      <c r="J479" s="1"/>
      <c r="K479" s="1"/>
      <c r="L479" s="1"/>
    </row>
    <row r="480" spans="1:12" s="2" customFormat="1">
      <c r="A480" s="12"/>
      <c r="B480" s="16"/>
      <c r="C480" s="13"/>
      <c r="E480" s="3"/>
      <c r="F480" s="1"/>
      <c r="G480" s="1"/>
      <c r="H480" s="1"/>
      <c r="I480" s="1"/>
      <c r="J480" s="1"/>
      <c r="K480" s="1"/>
      <c r="L480" s="1"/>
    </row>
    <row r="481" spans="1:12" s="2" customFormat="1">
      <c r="A481" s="12"/>
      <c r="B481" s="16"/>
      <c r="C481" s="13"/>
      <c r="E481" s="3"/>
      <c r="F481" s="1"/>
      <c r="G481" s="1"/>
      <c r="H481" s="1"/>
      <c r="I481" s="1"/>
      <c r="J481" s="1"/>
      <c r="K481" s="1"/>
      <c r="L481" s="1"/>
    </row>
    <row r="482" spans="1:12" s="2" customFormat="1">
      <c r="A482" s="12"/>
      <c r="B482" s="16"/>
      <c r="C482" s="13"/>
      <c r="E482" s="3"/>
      <c r="F482" s="1"/>
      <c r="G482" s="1"/>
      <c r="H482" s="1"/>
      <c r="I482" s="1"/>
      <c r="J482" s="1"/>
      <c r="K482" s="1"/>
      <c r="L482" s="1"/>
    </row>
    <row r="483" spans="1:12" s="2" customFormat="1">
      <c r="A483" s="12"/>
      <c r="B483" s="16"/>
      <c r="C483" s="13"/>
      <c r="E483" s="3"/>
      <c r="F483" s="1"/>
      <c r="G483" s="1"/>
      <c r="H483" s="1"/>
      <c r="I483" s="1"/>
      <c r="J483" s="1"/>
      <c r="K483" s="1"/>
      <c r="L483" s="1"/>
    </row>
    <row r="484" spans="1:12" s="2" customFormat="1">
      <c r="A484" s="12"/>
      <c r="B484" s="16"/>
      <c r="C484" s="13"/>
      <c r="E484" s="3"/>
      <c r="F484" s="1"/>
      <c r="G484" s="1"/>
      <c r="H484" s="1"/>
      <c r="I484" s="1"/>
      <c r="J484" s="1"/>
      <c r="K484" s="1"/>
      <c r="L484" s="1"/>
    </row>
    <row r="485" spans="1:12" s="2" customFormat="1">
      <c r="A485" s="12"/>
      <c r="B485" s="16"/>
      <c r="C485" s="13"/>
      <c r="E485" s="3"/>
      <c r="F485" s="1"/>
      <c r="G485" s="1"/>
      <c r="H485" s="1"/>
      <c r="I485" s="1"/>
      <c r="J485" s="1"/>
      <c r="K485" s="1"/>
      <c r="L485" s="1"/>
    </row>
    <row r="486" spans="1:12" s="2" customFormat="1">
      <c r="A486" s="12"/>
      <c r="B486" s="16"/>
      <c r="C486" s="13"/>
      <c r="E486" s="3"/>
      <c r="F486" s="1"/>
      <c r="G486" s="1"/>
      <c r="H486" s="1"/>
      <c r="I486" s="1"/>
      <c r="J486" s="1"/>
      <c r="K486" s="1"/>
      <c r="L486" s="1"/>
    </row>
    <row r="487" spans="1:12" s="2" customFormat="1">
      <c r="A487" s="12"/>
      <c r="B487" s="16"/>
      <c r="C487" s="13"/>
      <c r="E487" s="3"/>
      <c r="F487" s="1"/>
      <c r="G487" s="1"/>
      <c r="H487" s="1"/>
      <c r="I487" s="1"/>
      <c r="J487" s="1"/>
      <c r="K487" s="1"/>
      <c r="L487" s="1"/>
    </row>
    <row r="488" spans="1:12" s="2" customFormat="1">
      <c r="A488" s="12"/>
      <c r="B488" s="16"/>
      <c r="C488" s="13"/>
      <c r="E488" s="3"/>
      <c r="F488" s="1"/>
      <c r="G488" s="1"/>
      <c r="H488" s="1"/>
      <c r="I488" s="1"/>
      <c r="J488" s="1"/>
      <c r="K488" s="1"/>
      <c r="L488" s="1"/>
    </row>
    <row r="489" spans="1:12" s="2" customFormat="1">
      <c r="A489" s="12"/>
      <c r="B489" s="16"/>
      <c r="C489" s="13"/>
      <c r="E489" s="3"/>
      <c r="F489" s="1"/>
      <c r="G489" s="1"/>
      <c r="H489" s="1"/>
      <c r="I489" s="1"/>
      <c r="J489" s="1"/>
      <c r="K489" s="1"/>
      <c r="L489" s="1"/>
    </row>
    <row r="490" spans="1:12" s="2" customFormat="1">
      <c r="A490" s="12"/>
      <c r="B490" s="16"/>
      <c r="C490" s="13"/>
      <c r="E490" s="3"/>
      <c r="F490" s="1"/>
      <c r="G490" s="1"/>
      <c r="H490" s="1"/>
      <c r="I490" s="1"/>
      <c r="J490" s="1"/>
      <c r="K490" s="1"/>
      <c r="L490" s="1"/>
    </row>
    <row r="491" spans="1:12" s="2" customFormat="1">
      <c r="A491" s="12"/>
      <c r="B491" s="16"/>
      <c r="C491" s="13"/>
      <c r="E491" s="3"/>
      <c r="F491" s="1"/>
      <c r="G491" s="1"/>
      <c r="H491" s="1"/>
      <c r="I491" s="1"/>
      <c r="J491" s="1"/>
      <c r="K491" s="1"/>
      <c r="L491" s="1"/>
    </row>
    <row r="492" spans="1:12" s="2" customFormat="1">
      <c r="A492" s="12"/>
      <c r="B492" s="16"/>
      <c r="C492" s="13"/>
      <c r="E492" s="3"/>
      <c r="F492" s="1"/>
      <c r="G492" s="1"/>
      <c r="H492" s="1"/>
      <c r="I492" s="1"/>
      <c r="J492" s="1"/>
      <c r="K492" s="1"/>
      <c r="L492" s="1"/>
    </row>
    <row r="493" spans="1:12" s="2" customFormat="1">
      <c r="A493" s="12"/>
      <c r="B493" s="16"/>
      <c r="C493" s="13"/>
      <c r="E493" s="3"/>
      <c r="F493" s="1"/>
      <c r="G493" s="1"/>
      <c r="H493" s="1"/>
      <c r="I493" s="1"/>
      <c r="J493" s="1"/>
      <c r="K493" s="1"/>
      <c r="L493" s="1"/>
    </row>
    <row r="494" spans="1:12" s="2" customFormat="1">
      <c r="A494" s="12"/>
      <c r="B494" s="16"/>
      <c r="C494" s="13"/>
      <c r="E494" s="3"/>
      <c r="F494" s="1"/>
      <c r="G494" s="1"/>
      <c r="H494" s="1"/>
      <c r="I494" s="1"/>
      <c r="J494" s="1"/>
      <c r="K494" s="1"/>
      <c r="L494" s="1"/>
    </row>
    <row r="495" spans="1:12" s="2" customFormat="1">
      <c r="A495" s="12"/>
      <c r="B495" s="16"/>
      <c r="C495" s="13"/>
      <c r="E495" s="3"/>
      <c r="F495" s="1"/>
      <c r="G495" s="1"/>
      <c r="H495" s="1"/>
      <c r="I495" s="1"/>
      <c r="J495" s="1"/>
      <c r="K495" s="1"/>
      <c r="L495" s="1"/>
    </row>
    <row r="496" spans="1:12" s="2" customFormat="1">
      <c r="A496" s="12"/>
      <c r="B496" s="16"/>
      <c r="C496" s="13"/>
      <c r="E496" s="3"/>
      <c r="F496" s="1"/>
      <c r="G496" s="1"/>
      <c r="H496" s="1"/>
      <c r="I496" s="1"/>
      <c r="J496" s="1"/>
      <c r="K496" s="1"/>
      <c r="L496" s="1"/>
    </row>
    <row r="497" spans="1:12" s="2" customFormat="1">
      <c r="A497" s="12"/>
      <c r="B497" s="16"/>
      <c r="C497" s="13"/>
      <c r="E497" s="3"/>
      <c r="F497" s="1"/>
      <c r="G497" s="1"/>
      <c r="H497" s="1"/>
      <c r="I497" s="1"/>
      <c r="J497" s="1"/>
      <c r="K497" s="1"/>
      <c r="L497" s="1"/>
    </row>
    <row r="498" spans="1:12" s="2" customFormat="1">
      <c r="A498" s="12"/>
      <c r="B498" s="16"/>
      <c r="C498" s="13"/>
      <c r="E498" s="3"/>
      <c r="F498" s="1"/>
      <c r="G498" s="1"/>
      <c r="H498" s="1"/>
      <c r="I498" s="1"/>
      <c r="J498" s="1"/>
      <c r="K498" s="1"/>
      <c r="L498" s="1"/>
    </row>
    <row r="499" spans="1:12" s="2" customFormat="1">
      <c r="A499" s="12"/>
      <c r="B499" s="16"/>
      <c r="C499" s="13"/>
      <c r="E499" s="3"/>
      <c r="F499" s="1"/>
      <c r="G499" s="1"/>
      <c r="H499" s="1"/>
      <c r="I499" s="1"/>
      <c r="J499" s="1"/>
      <c r="K499" s="1"/>
      <c r="L499" s="1"/>
    </row>
    <row r="500" spans="1:12" s="2" customFormat="1">
      <c r="A500" s="12"/>
      <c r="B500" s="16"/>
      <c r="C500" s="13"/>
      <c r="E500" s="3"/>
      <c r="F500" s="1"/>
      <c r="G500" s="1"/>
      <c r="H500" s="1"/>
      <c r="I500" s="1"/>
      <c r="J500" s="1"/>
      <c r="K500" s="1"/>
      <c r="L500" s="1"/>
    </row>
    <row r="501" spans="1:12" s="2" customFormat="1">
      <c r="A501" s="12"/>
      <c r="B501" s="16"/>
      <c r="C501" s="13"/>
      <c r="E501" s="3"/>
      <c r="F501" s="1"/>
      <c r="G501" s="1"/>
      <c r="H501" s="1"/>
      <c r="I501" s="1"/>
      <c r="J501" s="1"/>
      <c r="K501" s="1"/>
      <c r="L501" s="1"/>
    </row>
    <row r="502" spans="1:12" s="2" customFormat="1">
      <c r="A502" s="12"/>
      <c r="B502" s="16"/>
      <c r="C502" s="13"/>
      <c r="E502" s="3"/>
      <c r="F502" s="1"/>
      <c r="G502" s="1"/>
      <c r="H502" s="1"/>
      <c r="I502" s="1"/>
      <c r="J502" s="1"/>
      <c r="K502" s="1"/>
      <c r="L502" s="1"/>
    </row>
    <row r="503" spans="1:12" s="2" customFormat="1">
      <c r="A503" s="12"/>
      <c r="B503" s="16"/>
      <c r="C503" s="13"/>
      <c r="E503" s="3"/>
      <c r="F503" s="1"/>
      <c r="G503" s="1"/>
      <c r="H503" s="1"/>
      <c r="I503" s="1"/>
      <c r="J503" s="1"/>
      <c r="K503" s="1"/>
      <c r="L503" s="1"/>
    </row>
    <row r="504" spans="1:12" s="2" customFormat="1">
      <c r="A504" s="12"/>
      <c r="B504" s="16"/>
      <c r="C504" s="13"/>
      <c r="E504" s="3"/>
      <c r="F504" s="1"/>
      <c r="G504" s="1"/>
      <c r="H504" s="1"/>
      <c r="I504" s="1"/>
      <c r="J504" s="1"/>
      <c r="K504" s="1"/>
      <c r="L504" s="1"/>
    </row>
    <row r="505" spans="1:12" s="2" customFormat="1">
      <c r="A505" s="12"/>
      <c r="B505" s="16"/>
      <c r="C505" s="13"/>
      <c r="E505" s="3"/>
      <c r="F505" s="1"/>
      <c r="G505" s="1"/>
      <c r="H505" s="1"/>
      <c r="I505" s="1"/>
      <c r="J505" s="1"/>
      <c r="K505" s="1"/>
      <c r="L505" s="1"/>
    </row>
    <row r="506" spans="1:12" s="2" customFormat="1">
      <c r="A506" s="12"/>
      <c r="B506" s="16"/>
      <c r="C506" s="13"/>
      <c r="E506" s="3"/>
      <c r="F506" s="1"/>
      <c r="G506" s="1"/>
      <c r="H506" s="1"/>
      <c r="I506" s="1"/>
      <c r="J506" s="1"/>
      <c r="K506" s="1"/>
      <c r="L506" s="1"/>
    </row>
    <row r="507" spans="1:12" s="2" customFormat="1">
      <c r="A507" s="12"/>
      <c r="B507" s="16"/>
      <c r="C507" s="13"/>
      <c r="E507" s="3"/>
      <c r="F507" s="1"/>
      <c r="G507" s="1"/>
      <c r="H507" s="1"/>
      <c r="I507" s="1"/>
      <c r="J507" s="1"/>
      <c r="K507" s="1"/>
      <c r="L507" s="1"/>
    </row>
    <row r="508" spans="1:12" s="2" customFormat="1">
      <c r="A508" s="12"/>
      <c r="B508" s="16"/>
      <c r="C508" s="13"/>
      <c r="E508" s="3"/>
      <c r="F508" s="1"/>
      <c r="G508" s="1"/>
      <c r="H508" s="1"/>
      <c r="I508" s="1"/>
      <c r="J508" s="1"/>
      <c r="K508" s="1"/>
      <c r="L508" s="1"/>
    </row>
    <row r="509" spans="1:12" s="2" customFormat="1">
      <c r="A509" s="12"/>
      <c r="B509" s="16"/>
      <c r="C509" s="13"/>
      <c r="E509" s="3"/>
      <c r="F509" s="1"/>
      <c r="G509" s="1"/>
      <c r="H509" s="1"/>
      <c r="I509" s="1"/>
      <c r="J509" s="1"/>
      <c r="K509" s="1"/>
      <c r="L509" s="1"/>
    </row>
    <row r="510" spans="1:12" s="2" customFormat="1">
      <c r="A510" s="12"/>
      <c r="B510" s="16"/>
      <c r="C510" s="13"/>
      <c r="E510" s="3"/>
      <c r="F510" s="1"/>
      <c r="G510" s="1"/>
      <c r="H510" s="1"/>
      <c r="I510" s="1"/>
      <c r="J510" s="1"/>
      <c r="K510" s="1"/>
      <c r="L510" s="1"/>
    </row>
    <row r="511" spans="1:12" s="2" customFormat="1">
      <c r="A511" s="12"/>
      <c r="B511" s="16"/>
      <c r="C511" s="13"/>
      <c r="E511" s="3"/>
      <c r="F511" s="1"/>
      <c r="G511" s="1"/>
      <c r="H511" s="1"/>
      <c r="I511" s="1"/>
      <c r="J511" s="1"/>
      <c r="K511" s="1"/>
      <c r="L511" s="1"/>
    </row>
    <row r="512" spans="1:12" s="2" customFormat="1">
      <c r="A512" s="12"/>
      <c r="B512" s="16"/>
      <c r="C512" s="13"/>
      <c r="E512" s="3"/>
      <c r="F512" s="1"/>
      <c r="G512" s="1"/>
      <c r="H512" s="1"/>
      <c r="I512" s="1"/>
      <c r="J512" s="1"/>
      <c r="K512" s="1"/>
      <c r="L512" s="1"/>
    </row>
    <row r="513" spans="1:12" s="2" customFormat="1">
      <c r="A513" s="12"/>
      <c r="B513" s="16"/>
      <c r="C513" s="13"/>
      <c r="E513" s="3"/>
      <c r="F513" s="1"/>
      <c r="G513" s="1"/>
      <c r="H513" s="1"/>
      <c r="I513" s="1"/>
      <c r="J513" s="1"/>
      <c r="K513" s="1"/>
      <c r="L513" s="1"/>
    </row>
    <row r="514" spans="1:12" s="2" customFormat="1">
      <c r="A514" s="12"/>
      <c r="B514" s="16"/>
      <c r="C514" s="13"/>
      <c r="E514" s="3"/>
      <c r="F514" s="1"/>
      <c r="G514" s="1"/>
      <c r="H514" s="1"/>
      <c r="I514" s="1"/>
      <c r="J514" s="1"/>
      <c r="K514" s="1"/>
      <c r="L514" s="1"/>
    </row>
    <row r="515" spans="1:12" s="2" customFormat="1">
      <c r="A515" s="12"/>
      <c r="B515" s="16"/>
      <c r="C515" s="13"/>
      <c r="E515" s="3"/>
      <c r="F515" s="1"/>
      <c r="G515" s="1"/>
      <c r="H515" s="1"/>
      <c r="I515" s="1"/>
      <c r="J515" s="1"/>
      <c r="K515" s="1"/>
      <c r="L515" s="1"/>
    </row>
    <row r="516" spans="1:12" s="2" customFormat="1">
      <c r="A516" s="12"/>
      <c r="B516" s="16"/>
      <c r="C516" s="13"/>
      <c r="E516" s="3"/>
      <c r="F516" s="1"/>
      <c r="G516" s="1"/>
      <c r="H516" s="1"/>
      <c r="I516" s="1"/>
      <c r="J516" s="1"/>
      <c r="K516" s="1"/>
      <c r="L516" s="1"/>
    </row>
    <row r="517" spans="1:12" s="2" customFormat="1">
      <c r="A517" s="12"/>
      <c r="B517" s="16"/>
      <c r="C517" s="13"/>
      <c r="E517" s="3"/>
      <c r="F517" s="1"/>
      <c r="G517" s="1"/>
      <c r="H517" s="1"/>
      <c r="I517" s="1"/>
      <c r="J517" s="1"/>
      <c r="K517" s="1"/>
      <c r="L517" s="1"/>
    </row>
    <row r="518" spans="1:12" s="2" customFormat="1">
      <c r="A518" s="12"/>
      <c r="B518" s="16"/>
      <c r="C518" s="13"/>
      <c r="E518" s="3"/>
      <c r="F518" s="1"/>
      <c r="G518" s="1"/>
      <c r="H518" s="1"/>
      <c r="I518" s="1"/>
      <c r="J518" s="1"/>
      <c r="K518" s="1"/>
      <c r="L518" s="1"/>
    </row>
    <row r="519" spans="1:12" s="2" customFormat="1">
      <c r="A519" s="12"/>
      <c r="B519" s="16"/>
      <c r="C519" s="13"/>
      <c r="E519" s="3"/>
      <c r="F519" s="1"/>
      <c r="G519" s="1"/>
      <c r="H519" s="1"/>
      <c r="I519" s="1"/>
      <c r="J519" s="1"/>
      <c r="K519" s="1"/>
      <c r="L519" s="1"/>
    </row>
    <row r="520" spans="1:12" s="2" customFormat="1">
      <c r="A520" s="12"/>
      <c r="B520" s="16"/>
      <c r="C520" s="13"/>
      <c r="E520" s="3"/>
      <c r="F520" s="1"/>
      <c r="G520" s="1"/>
      <c r="H520" s="1"/>
      <c r="I520" s="1"/>
      <c r="J520" s="1"/>
      <c r="K520" s="1"/>
      <c r="L520" s="1"/>
    </row>
    <row r="521" spans="1:12" s="2" customFormat="1">
      <c r="A521" s="12"/>
      <c r="B521" s="16"/>
      <c r="C521" s="13"/>
      <c r="E521" s="3"/>
      <c r="F521" s="1"/>
      <c r="G521" s="1"/>
      <c r="H521" s="1"/>
      <c r="I521" s="1"/>
      <c r="J521" s="1"/>
      <c r="K521" s="1"/>
      <c r="L521" s="1"/>
    </row>
    <row r="522" spans="1:12" s="2" customFormat="1">
      <c r="A522" s="12"/>
      <c r="B522" s="16"/>
      <c r="C522" s="13"/>
      <c r="E522" s="3"/>
      <c r="F522" s="1"/>
      <c r="G522" s="1"/>
      <c r="H522" s="1"/>
      <c r="I522" s="1"/>
      <c r="J522" s="1"/>
      <c r="K522" s="1"/>
      <c r="L522" s="1"/>
    </row>
    <row r="523" spans="1:12" s="2" customFormat="1">
      <c r="A523" s="12"/>
      <c r="B523" s="16"/>
      <c r="C523" s="13"/>
      <c r="E523" s="3"/>
      <c r="F523" s="1"/>
      <c r="G523" s="1"/>
      <c r="H523" s="1"/>
      <c r="I523" s="1"/>
      <c r="J523" s="1"/>
      <c r="K523" s="1"/>
      <c r="L523" s="1"/>
    </row>
    <row r="524" spans="1:12" s="2" customFormat="1">
      <c r="A524" s="12"/>
      <c r="B524" s="16"/>
      <c r="C524" s="13"/>
      <c r="E524" s="3"/>
      <c r="F524" s="1"/>
      <c r="G524" s="1"/>
      <c r="H524" s="1"/>
      <c r="I524" s="1"/>
      <c r="J524" s="1"/>
      <c r="K524" s="1"/>
      <c r="L524" s="1"/>
    </row>
    <row r="525" spans="1:12" s="2" customFormat="1">
      <c r="A525" s="12"/>
      <c r="B525" s="16"/>
      <c r="C525" s="13"/>
      <c r="E525" s="3"/>
      <c r="F525" s="1"/>
      <c r="G525" s="1"/>
      <c r="H525" s="1"/>
      <c r="I525" s="1"/>
      <c r="J525" s="1"/>
      <c r="K525" s="1"/>
      <c r="L525" s="1"/>
    </row>
    <row r="526" spans="1:12" s="2" customFormat="1">
      <c r="A526" s="12"/>
      <c r="B526" s="16"/>
      <c r="C526" s="13"/>
      <c r="E526" s="3"/>
      <c r="F526" s="1"/>
      <c r="G526" s="1"/>
      <c r="H526" s="1"/>
      <c r="I526" s="1"/>
      <c r="J526" s="1"/>
      <c r="K526" s="1"/>
      <c r="L526" s="1"/>
    </row>
    <row r="527" spans="1:12" s="2" customFormat="1">
      <c r="A527" s="12"/>
      <c r="B527" s="16"/>
      <c r="C527" s="13"/>
      <c r="E527" s="3"/>
      <c r="F527" s="1"/>
      <c r="G527" s="1"/>
      <c r="H527" s="1"/>
      <c r="I527" s="1"/>
      <c r="J527" s="1"/>
      <c r="K527" s="1"/>
      <c r="L527" s="1"/>
    </row>
    <row r="528" spans="1:12" s="2" customFormat="1">
      <c r="A528" s="12"/>
      <c r="B528" s="16"/>
      <c r="C528" s="13"/>
      <c r="E528" s="3"/>
      <c r="F528" s="1"/>
      <c r="G528" s="1"/>
      <c r="H528" s="1"/>
      <c r="I528" s="1"/>
      <c r="J528" s="1"/>
      <c r="K528" s="1"/>
      <c r="L528" s="1"/>
    </row>
    <row r="529" spans="1:12" s="2" customFormat="1">
      <c r="A529" s="12"/>
      <c r="B529" s="16"/>
      <c r="C529" s="13"/>
      <c r="E529" s="3"/>
      <c r="F529" s="1"/>
      <c r="G529" s="1"/>
      <c r="H529" s="1"/>
      <c r="I529" s="1"/>
      <c r="J529" s="1"/>
      <c r="K529" s="1"/>
      <c r="L529" s="1"/>
    </row>
    <row r="530" spans="1:12" s="2" customFormat="1">
      <c r="A530" s="12"/>
      <c r="B530" s="16"/>
      <c r="C530" s="13"/>
      <c r="E530" s="3"/>
      <c r="F530" s="1"/>
      <c r="G530" s="1"/>
      <c r="H530" s="1"/>
      <c r="I530" s="1"/>
      <c r="J530" s="1"/>
      <c r="K530" s="1"/>
      <c r="L530" s="1"/>
    </row>
    <row r="531" spans="1:12" s="2" customFormat="1">
      <c r="A531" s="12"/>
      <c r="B531" s="16"/>
      <c r="C531" s="13"/>
      <c r="E531" s="3"/>
      <c r="F531" s="1"/>
      <c r="G531" s="1"/>
      <c r="H531" s="1"/>
      <c r="I531" s="1"/>
      <c r="J531" s="1"/>
      <c r="K531" s="1"/>
      <c r="L531" s="1"/>
    </row>
    <row r="532" spans="1:12" s="2" customFormat="1">
      <c r="A532" s="12"/>
      <c r="B532" s="16"/>
      <c r="C532" s="13"/>
      <c r="E532" s="3"/>
      <c r="F532" s="1"/>
      <c r="G532" s="1"/>
      <c r="H532" s="1"/>
      <c r="I532" s="1"/>
      <c r="J532" s="1"/>
      <c r="K532" s="1"/>
      <c r="L532" s="1"/>
    </row>
    <row r="533" spans="1:12" s="2" customFormat="1">
      <c r="A533" s="12"/>
      <c r="B533" s="16"/>
      <c r="C533" s="13"/>
      <c r="E533" s="3"/>
      <c r="F533" s="1"/>
      <c r="G533" s="1"/>
      <c r="H533" s="1"/>
      <c r="I533" s="1"/>
      <c r="J533" s="1"/>
      <c r="K533" s="1"/>
      <c r="L533" s="1"/>
    </row>
    <row r="534" spans="1:12" s="2" customFormat="1">
      <c r="A534" s="12"/>
      <c r="B534" s="16"/>
      <c r="C534" s="13"/>
      <c r="E534" s="3"/>
      <c r="F534" s="1"/>
      <c r="G534" s="1"/>
      <c r="H534" s="1"/>
      <c r="I534" s="1"/>
      <c r="J534" s="1"/>
      <c r="K534" s="1"/>
      <c r="L534" s="1"/>
    </row>
    <row r="535" spans="1:12" s="2" customFormat="1">
      <c r="A535" s="12"/>
      <c r="B535" s="16"/>
      <c r="C535" s="13"/>
      <c r="E535" s="3"/>
      <c r="F535" s="1"/>
      <c r="G535" s="1"/>
      <c r="H535" s="1"/>
      <c r="I535" s="1"/>
      <c r="J535" s="1"/>
      <c r="K535" s="1"/>
      <c r="L535" s="1"/>
    </row>
    <row r="536" spans="1:12" s="2" customFormat="1">
      <c r="A536" s="12"/>
      <c r="B536" s="16"/>
      <c r="C536" s="13"/>
      <c r="E536" s="3"/>
      <c r="F536" s="1"/>
      <c r="G536" s="1"/>
      <c r="H536" s="1"/>
      <c r="I536" s="1"/>
      <c r="J536" s="1"/>
      <c r="K536" s="1"/>
      <c r="L536" s="1"/>
    </row>
    <row r="537" spans="1:12" s="2" customFormat="1">
      <c r="A537" s="12"/>
      <c r="B537" s="16"/>
      <c r="C537" s="13"/>
      <c r="E537" s="3"/>
      <c r="F537" s="1"/>
      <c r="G537" s="1"/>
      <c r="H537" s="1"/>
      <c r="I537" s="1"/>
      <c r="J537" s="1"/>
      <c r="K537" s="1"/>
      <c r="L537" s="1"/>
    </row>
    <row r="538" spans="1:12" s="2" customFormat="1">
      <c r="A538" s="12"/>
      <c r="B538" s="16"/>
      <c r="C538" s="13"/>
      <c r="E538" s="3"/>
      <c r="F538" s="1"/>
      <c r="G538" s="1"/>
      <c r="H538" s="1"/>
      <c r="I538" s="1"/>
      <c r="J538" s="1"/>
      <c r="K538" s="1"/>
      <c r="L538" s="1"/>
    </row>
    <row r="539" spans="1:12" s="2" customFormat="1">
      <c r="A539" s="12"/>
      <c r="B539" s="16"/>
      <c r="C539" s="13"/>
      <c r="E539" s="3"/>
      <c r="F539" s="1"/>
      <c r="G539" s="1"/>
      <c r="H539" s="1"/>
      <c r="I539" s="1"/>
      <c r="J539" s="1"/>
      <c r="K539" s="1"/>
      <c r="L539" s="1"/>
    </row>
    <row r="540" spans="1:12" s="2" customFormat="1">
      <c r="A540" s="12"/>
      <c r="B540" s="16"/>
      <c r="C540" s="13"/>
      <c r="E540" s="3"/>
      <c r="F540" s="1"/>
      <c r="G540" s="1"/>
      <c r="H540" s="1"/>
      <c r="I540" s="1"/>
      <c r="J540" s="1"/>
      <c r="K540" s="1"/>
      <c r="L540" s="1"/>
    </row>
    <row r="541" spans="1:12" s="2" customFormat="1">
      <c r="A541" s="12"/>
      <c r="B541" s="16"/>
      <c r="C541" s="13"/>
      <c r="E541" s="3"/>
      <c r="F541" s="1"/>
      <c r="G541" s="1"/>
      <c r="H541" s="1"/>
      <c r="I541" s="1"/>
      <c r="J541" s="1"/>
      <c r="K541" s="1"/>
      <c r="L541" s="1"/>
    </row>
    <row r="542" spans="1:12" s="2" customFormat="1">
      <c r="A542" s="12"/>
      <c r="B542" s="17"/>
      <c r="C542" s="13"/>
      <c r="E542" s="3"/>
      <c r="F542" s="1"/>
      <c r="G542" s="1"/>
      <c r="H542" s="1"/>
      <c r="I542" s="1"/>
      <c r="J542" s="1"/>
      <c r="K542" s="1"/>
      <c r="L542" s="1"/>
    </row>
    <row r="543" spans="1:12" s="2" customFormat="1">
      <c r="A543" s="12"/>
      <c r="B543" s="17"/>
      <c r="C543" s="13"/>
      <c r="E543" s="3"/>
      <c r="F543" s="1"/>
      <c r="G543" s="1"/>
      <c r="H543" s="1"/>
      <c r="I543" s="1"/>
      <c r="J543" s="1"/>
      <c r="K543" s="1"/>
      <c r="L543" s="1"/>
    </row>
    <row r="544" spans="1:12" s="2" customFormat="1">
      <c r="A544" s="12"/>
      <c r="B544" s="17"/>
      <c r="C544" s="13"/>
      <c r="E544" s="3"/>
      <c r="F544" s="1"/>
      <c r="G544" s="1"/>
      <c r="H544" s="1"/>
      <c r="I544" s="1"/>
      <c r="J544" s="1"/>
      <c r="K544" s="1"/>
      <c r="L544" s="1"/>
    </row>
    <row r="545" spans="1:12" s="2" customFormat="1">
      <c r="A545" s="12"/>
      <c r="B545" s="17"/>
      <c r="C545" s="13"/>
      <c r="E545" s="3"/>
      <c r="F545" s="1"/>
      <c r="G545" s="1"/>
      <c r="H545" s="1"/>
      <c r="I545" s="1"/>
      <c r="J545" s="1"/>
      <c r="K545" s="1"/>
      <c r="L545" s="1"/>
    </row>
    <row r="546" spans="1:12" s="2" customFormat="1">
      <c r="A546" s="12"/>
      <c r="B546" s="17"/>
      <c r="C546" s="13"/>
      <c r="E546" s="3"/>
      <c r="F546" s="1"/>
      <c r="G546" s="1"/>
      <c r="H546" s="1"/>
      <c r="I546" s="1"/>
      <c r="J546" s="1"/>
      <c r="K546" s="1"/>
      <c r="L546" s="1"/>
    </row>
    <row r="547" spans="1:12" s="2" customFormat="1">
      <c r="A547" s="12"/>
      <c r="B547" s="17"/>
      <c r="C547" s="13"/>
      <c r="E547" s="3"/>
      <c r="F547" s="1"/>
      <c r="G547" s="1"/>
      <c r="H547" s="1"/>
      <c r="I547" s="1"/>
      <c r="J547" s="1"/>
      <c r="K547" s="1"/>
      <c r="L547" s="1"/>
    </row>
    <row r="548" spans="1:12" s="2" customFormat="1">
      <c r="A548" s="12"/>
      <c r="B548" s="17"/>
      <c r="C548" s="13"/>
      <c r="E548" s="3"/>
      <c r="F548" s="1"/>
      <c r="G548" s="1"/>
      <c r="H548" s="1"/>
      <c r="I548" s="1"/>
      <c r="J548" s="1"/>
      <c r="K548" s="1"/>
      <c r="L548" s="1"/>
    </row>
    <row r="549" spans="1:12" s="2" customFormat="1">
      <c r="A549" s="12"/>
      <c r="B549" s="17"/>
      <c r="C549" s="13"/>
      <c r="E549" s="3"/>
      <c r="F549" s="1"/>
      <c r="G549" s="1"/>
      <c r="H549" s="1"/>
      <c r="I549" s="1"/>
      <c r="J549" s="1"/>
      <c r="K549" s="1"/>
      <c r="L549" s="1"/>
    </row>
    <row r="550" spans="1:12" s="2" customFormat="1">
      <c r="A550" s="12"/>
      <c r="B550" s="17"/>
      <c r="C550" s="13"/>
      <c r="E550" s="3"/>
      <c r="F550" s="1"/>
      <c r="G550" s="1"/>
      <c r="H550" s="1"/>
      <c r="I550" s="1"/>
      <c r="J550" s="1"/>
      <c r="K550" s="1"/>
      <c r="L550" s="1"/>
    </row>
    <row r="551" spans="1:12" s="2" customFormat="1">
      <c r="A551" s="12"/>
      <c r="B551" s="17"/>
      <c r="C551" s="13"/>
      <c r="E551" s="3"/>
      <c r="F551" s="1"/>
      <c r="G551" s="1"/>
      <c r="H551" s="1"/>
      <c r="I551" s="1"/>
      <c r="J551" s="1"/>
      <c r="K551" s="1"/>
      <c r="L551" s="1"/>
    </row>
    <row r="552" spans="1:12" s="2" customFormat="1">
      <c r="A552" s="12"/>
      <c r="B552" s="17"/>
      <c r="C552" s="13"/>
      <c r="E552" s="3"/>
      <c r="F552" s="1"/>
      <c r="G552" s="1"/>
      <c r="H552" s="1"/>
      <c r="I552" s="1"/>
      <c r="J552" s="1"/>
      <c r="K552" s="1"/>
      <c r="L552" s="1"/>
    </row>
    <row r="553" spans="1:12" s="2" customFormat="1">
      <c r="A553" s="12"/>
      <c r="B553" s="17"/>
      <c r="C553" s="13"/>
      <c r="E553" s="3"/>
      <c r="F553" s="1"/>
      <c r="G553" s="1"/>
      <c r="H553" s="1"/>
      <c r="I553" s="1"/>
      <c r="J553" s="1"/>
      <c r="K553" s="1"/>
      <c r="L553" s="1"/>
    </row>
    <row r="554" spans="1:12" s="2" customFormat="1">
      <c r="A554" s="12"/>
      <c r="B554" s="17"/>
      <c r="C554" s="13"/>
      <c r="E554" s="3"/>
      <c r="F554" s="1"/>
      <c r="G554" s="1"/>
      <c r="H554" s="1"/>
      <c r="I554" s="1"/>
      <c r="J554" s="1"/>
      <c r="K554" s="1"/>
      <c r="L554" s="1"/>
    </row>
    <row r="555" spans="1:12" s="2" customFormat="1">
      <c r="A555" s="12"/>
      <c r="B555" s="17"/>
      <c r="C555" s="13"/>
      <c r="E555" s="3"/>
      <c r="F555" s="1"/>
      <c r="G555" s="1"/>
      <c r="H555" s="1"/>
      <c r="I555" s="1"/>
      <c r="J555" s="1"/>
      <c r="K555" s="1"/>
      <c r="L555" s="1"/>
    </row>
    <row r="556" spans="1:12" s="2" customFormat="1">
      <c r="A556" s="12"/>
      <c r="B556" s="17"/>
      <c r="C556" s="13"/>
      <c r="E556" s="3"/>
      <c r="F556" s="1"/>
      <c r="G556" s="1"/>
      <c r="H556" s="1"/>
      <c r="I556" s="1"/>
      <c r="J556" s="1"/>
      <c r="K556" s="1"/>
      <c r="L556" s="1"/>
    </row>
    <row r="557" spans="1:12" s="2" customFormat="1">
      <c r="A557" s="12"/>
      <c r="B557" s="17"/>
      <c r="C557" s="13"/>
      <c r="E557" s="3"/>
      <c r="F557" s="1"/>
      <c r="G557" s="1"/>
      <c r="H557" s="1"/>
      <c r="I557" s="1"/>
      <c r="J557" s="1"/>
      <c r="K557" s="1"/>
      <c r="L557" s="1"/>
    </row>
    <row r="558" spans="1:12" s="2" customFormat="1">
      <c r="A558" s="12"/>
      <c r="B558" s="17"/>
      <c r="C558" s="13"/>
      <c r="E558" s="3"/>
      <c r="F558" s="1"/>
      <c r="G558" s="1"/>
      <c r="H558" s="1"/>
      <c r="I558" s="1"/>
      <c r="J558" s="1"/>
      <c r="K558" s="1"/>
      <c r="L558" s="1"/>
    </row>
    <row r="559" spans="1:12" s="2" customFormat="1">
      <c r="A559" s="12"/>
      <c r="B559" s="17"/>
      <c r="C559" s="13"/>
      <c r="E559" s="3"/>
      <c r="F559" s="1"/>
      <c r="G559" s="1"/>
      <c r="H559" s="1"/>
      <c r="I559" s="1"/>
      <c r="J559" s="1"/>
      <c r="K559" s="1"/>
      <c r="L559" s="1"/>
    </row>
    <row r="560" spans="1:12" s="2" customFormat="1">
      <c r="A560" s="12"/>
      <c r="B560" s="17"/>
      <c r="C560" s="13"/>
      <c r="E560" s="3"/>
      <c r="F560" s="1"/>
      <c r="G560" s="1"/>
      <c r="H560" s="1"/>
      <c r="I560" s="1"/>
      <c r="J560" s="1"/>
      <c r="K560" s="1"/>
      <c r="L560" s="1"/>
    </row>
    <row r="561" spans="1:12" s="2" customFormat="1">
      <c r="A561" s="12"/>
      <c r="B561" s="17"/>
      <c r="C561" s="13"/>
      <c r="E561" s="3"/>
      <c r="F561" s="1"/>
      <c r="G561" s="1"/>
      <c r="H561" s="1"/>
      <c r="I561" s="1"/>
      <c r="J561" s="1"/>
      <c r="K561" s="1"/>
      <c r="L561" s="1"/>
    </row>
    <row r="562" spans="1:12" s="2" customFormat="1">
      <c r="A562" s="12"/>
      <c r="B562" s="17"/>
      <c r="C562" s="13"/>
      <c r="E562" s="3"/>
      <c r="F562" s="1"/>
      <c r="G562" s="1"/>
      <c r="H562" s="1"/>
      <c r="I562" s="1"/>
      <c r="J562" s="1"/>
      <c r="K562" s="1"/>
      <c r="L562" s="1"/>
    </row>
    <row r="563" spans="1:12" s="2" customFormat="1">
      <c r="A563" s="12"/>
      <c r="B563" s="17"/>
      <c r="C563" s="13"/>
      <c r="E563" s="3"/>
      <c r="F563" s="1"/>
      <c r="G563" s="1"/>
      <c r="H563" s="1"/>
      <c r="I563" s="1"/>
      <c r="J563" s="1"/>
      <c r="K563" s="1"/>
      <c r="L563" s="1"/>
    </row>
    <row r="564" spans="1:12" s="2" customFormat="1">
      <c r="A564" s="12"/>
      <c r="B564" s="17"/>
      <c r="C564" s="13"/>
      <c r="E564" s="3"/>
      <c r="F564" s="1"/>
      <c r="G564" s="1"/>
      <c r="H564" s="1"/>
      <c r="I564" s="1"/>
      <c r="J564" s="1"/>
      <c r="K564" s="1"/>
      <c r="L564" s="1"/>
    </row>
    <row r="565" spans="1:12" s="2" customFormat="1">
      <c r="A565" s="12"/>
      <c r="B565" s="17"/>
      <c r="C565" s="13"/>
      <c r="E565" s="3"/>
      <c r="F565" s="1"/>
      <c r="G565" s="1"/>
      <c r="H565" s="1"/>
      <c r="I565" s="1"/>
      <c r="J565" s="1"/>
      <c r="K565" s="1"/>
      <c r="L565" s="1"/>
    </row>
    <row r="566" spans="1:12" s="2" customFormat="1">
      <c r="A566" s="12"/>
      <c r="B566" s="17"/>
      <c r="C566" s="13"/>
      <c r="E566" s="3"/>
      <c r="F566" s="1"/>
      <c r="G566" s="1"/>
      <c r="H566" s="1"/>
      <c r="I566" s="1"/>
      <c r="J566" s="1"/>
      <c r="K566" s="1"/>
      <c r="L566" s="1"/>
    </row>
    <row r="567" spans="1:12" s="2" customFormat="1">
      <c r="A567" s="12"/>
      <c r="B567" s="17"/>
      <c r="C567" s="13"/>
      <c r="E567" s="3"/>
      <c r="F567" s="1"/>
      <c r="G567" s="1"/>
      <c r="H567" s="1"/>
      <c r="I567" s="1"/>
      <c r="J567" s="1"/>
      <c r="K567" s="1"/>
      <c r="L567" s="1"/>
    </row>
    <row r="568" spans="1:12" s="2" customFormat="1">
      <c r="A568" s="12"/>
      <c r="B568" s="17"/>
      <c r="C568" s="13"/>
      <c r="E568" s="3"/>
      <c r="F568" s="1"/>
      <c r="G568" s="1"/>
      <c r="H568" s="1"/>
      <c r="I568" s="1"/>
      <c r="J568" s="1"/>
      <c r="K568" s="1"/>
      <c r="L568" s="1"/>
    </row>
    <row r="569" spans="1:12" s="2" customFormat="1">
      <c r="A569" s="12"/>
      <c r="B569" s="17"/>
      <c r="C569" s="13"/>
      <c r="E569" s="3"/>
      <c r="F569" s="1"/>
      <c r="G569" s="1"/>
      <c r="H569" s="1"/>
      <c r="I569" s="1"/>
      <c r="J569" s="1"/>
      <c r="K569" s="1"/>
      <c r="L569" s="1"/>
    </row>
    <row r="570" spans="1:12" s="2" customFormat="1">
      <c r="A570" s="12"/>
      <c r="B570" s="17"/>
      <c r="C570" s="13"/>
      <c r="E570" s="3"/>
      <c r="F570" s="1"/>
      <c r="G570" s="1"/>
      <c r="H570" s="1"/>
      <c r="I570" s="1"/>
      <c r="J570" s="1"/>
      <c r="K570" s="1"/>
      <c r="L570" s="1"/>
    </row>
    <row r="571" spans="1:12" s="2" customFormat="1">
      <c r="A571" s="12"/>
      <c r="B571" s="17"/>
      <c r="C571" s="13"/>
      <c r="E571" s="3"/>
      <c r="F571" s="1"/>
      <c r="G571" s="1"/>
      <c r="H571" s="1"/>
      <c r="I571" s="1"/>
      <c r="J571" s="1"/>
      <c r="K571" s="1"/>
      <c r="L571" s="1"/>
    </row>
    <row r="572" spans="1:12" s="2" customFormat="1">
      <c r="A572" s="12"/>
      <c r="B572" s="17"/>
      <c r="C572" s="13"/>
      <c r="E572" s="3"/>
      <c r="F572" s="1"/>
      <c r="G572" s="1"/>
      <c r="H572" s="1"/>
      <c r="I572" s="1"/>
      <c r="J572" s="1"/>
      <c r="K572" s="1"/>
      <c r="L572" s="1"/>
    </row>
    <row r="573" spans="1:12" s="2" customFormat="1">
      <c r="A573" s="12"/>
      <c r="B573" s="17"/>
      <c r="C573" s="13"/>
      <c r="E573" s="3"/>
      <c r="F573" s="1"/>
      <c r="G573" s="1"/>
      <c r="H573" s="1"/>
      <c r="I573" s="1"/>
      <c r="J573" s="1"/>
      <c r="K573" s="1"/>
      <c r="L573" s="1"/>
    </row>
    <row r="574" spans="1:12" s="2" customFormat="1">
      <c r="A574" s="12"/>
      <c r="B574" s="17"/>
      <c r="C574" s="13"/>
      <c r="E574" s="3"/>
      <c r="F574" s="1"/>
      <c r="G574" s="1"/>
      <c r="H574" s="1"/>
      <c r="I574" s="1"/>
      <c r="J574" s="1"/>
      <c r="K574" s="1"/>
      <c r="L574" s="1"/>
    </row>
    <row r="575" spans="1:12" s="2" customFormat="1">
      <c r="A575" s="12"/>
      <c r="B575" s="17"/>
      <c r="C575" s="13"/>
      <c r="E575" s="3"/>
      <c r="F575" s="1"/>
      <c r="G575" s="1"/>
      <c r="H575" s="1"/>
      <c r="I575" s="1"/>
      <c r="J575" s="1"/>
      <c r="K575" s="1"/>
      <c r="L575" s="1"/>
    </row>
    <row r="576" spans="1:12" s="2" customFormat="1">
      <c r="A576" s="12"/>
      <c r="B576" s="17"/>
      <c r="C576" s="13"/>
      <c r="E576" s="3"/>
      <c r="F576" s="1"/>
      <c r="G576" s="1"/>
      <c r="H576" s="1"/>
      <c r="I576" s="1"/>
      <c r="J576" s="1"/>
      <c r="K576" s="1"/>
      <c r="L576" s="1"/>
    </row>
    <row r="577" spans="1:12" s="2" customFormat="1">
      <c r="A577" s="12"/>
      <c r="B577" s="17"/>
      <c r="C577" s="13"/>
      <c r="E577" s="3"/>
      <c r="F577" s="1"/>
      <c r="G577" s="1"/>
      <c r="H577" s="1"/>
      <c r="I577" s="1"/>
      <c r="J577" s="1"/>
      <c r="K577" s="1"/>
      <c r="L577" s="1"/>
    </row>
    <row r="578" spans="1:12" s="2" customFormat="1">
      <c r="A578" s="12"/>
      <c r="B578" s="17"/>
      <c r="C578" s="13"/>
      <c r="E578" s="3"/>
      <c r="F578" s="1"/>
      <c r="G578" s="1"/>
      <c r="H578" s="1"/>
      <c r="I578" s="1"/>
      <c r="J578" s="1"/>
      <c r="K578" s="1"/>
      <c r="L578" s="1"/>
    </row>
    <row r="579" spans="1:12">
      <c r="A579" s="12"/>
      <c r="B579" s="17"/>
      <c r="C579" s="13"/>
    </row>
    <row r="580" spans="1:12">
      <c r="A580" s="12"/>
      <c r="B580" s="17"/>
      <c r="C580" s="13"/>
    </row>
    <row r="581" spans="1:12">
      <c r="A581" s="12"/>
      <c r="B581" s="17"/>
      <c r="C581" s="13"/>
    </row>
    <row r="582" spans="1:12">
      <c r="A582" s="12"/>
      <c r="B582" s="17"/>
      <c r="C582" s="13"/>
    </row>
    <row r="583" spans="1:12">
      <c r="A583" s="12"/>
      <c r="B583" s="17"/>
      <c r="C583" s="13"/>
    </row>
    <row r="584" spans="1:12">
      <c r="A584" s="12"/>
      <c r="B584" s="17"/>
      <c r="C584" s="13"/>
    </row>
    <row r="585" spans="1:12">
      <c r="A585" s="12"/>
      <c r="B585" s="17"/>
      <c r="C585" s="13"/>
    </row>
    <row r="586" spans="1:12">
      <c r="A586" s="12"/>
      <c r="B586" s="17"/>
      <c r="C586" s="13"/>
    </row>
    <row r="587" spans="1:12">
      <c r="A587" s="12"/>
      <c r="B587" s="17"/>
      <c r="C587" s="13"/>
    </row>
    <row r="588" spans="1:12">
      <c r="A588" s="12"/>
      <c r="B588" s="17"/>
      <c r="C588" s="13"/>
    </row>
    <row r="589" spans="1:12">
      <c r="A589" s="12"/>
      <c r="B589" s="17"/>
      <c r="C589" s="13"/>
    </row>
    <row r="590" spans="1:12">
      <c r="A590" s="12"/>
      <c r="B590" s="17"/>
      <c r="C590" s="13"/>
    </row>
    <row r="591" spans="1:12">
      <c r="A591" s="12"/>
      <c r="B591" s="17"/>
      <c r="C591" s="13"/>
    </row>
    <row r="592" spans="1:12" s="14" customFormat="1">
      <c r="A592" s="12"/>
      <c r="B592" s="17"/>
      <c r="C592" s="13"/>
      <c r="D592" s="2"/>
      <c r="E592" s="3"/>
    </row>
    <row r="593" spans="1:5" s="14" customFormat="1">
      <c r="A593" s="12"/>
      <c r="B593" s="17"/>
      <c r="C593" s="13"/>
      <c r="D593" s="2"/>
      <c r="E593" s="3"/>
    </row>
    <row r="594" spans="1:5">
      <c r="A594" s="12"/>
      <c r="B594" s="17"/>
      <c r="C594" s="13"/>
    </row>
    <row r="595" spans="1:5">
      <c r="A595" s="12"/>
      <c r="B595" s="19"/>
      <c r="C595" s="13"/>
      <c r="D595" s="13"/>
    </row>
    <row r="596" spans="1:5">
      <c r="A596" s="12"/>
      <c r="B596" s="19"/>
      <c r="C596" s="13"/>
      <c r="D596" s="13"/>
    </row>
    <row r="597" spans="1:5">
      <c r="A597" s="1"/>
      <c r="B597" s="1"/>
      <c r="C597" s="18"/>
      <c r="D597" s="1"/>
      <c r="E597" s="1"/>
    </row>
    <row r="598" spans="1:5">
      <c r="C598" s="18"/>
    </row>
    <row r="599" spans="1:5">
      <c r="C599" s="1"/>
    </row>
  </sheetData>
  <sheetProtection algorithmName="SHA-512" hashValue="D4Es1oH6dBNiOdW91njCQ2++vE5q+Da5yPpDzvG5i3xHuM8VeIQ5sUSGsWe/AcbWOJZaiPGZkgwf0a5BwKkDAw==" saltValue="6iz9hGCDMtZkt8JSUZQ4MQ==" spinCount="100000" sheet="1" objects="1" scenarios="1" formatColumns="0" formatRows="0"/>
  <protectedRanges>
    <protectedRange sqref="D245:D65536 D1" name="Obseg3"/>
    <protectedRange sqref="D2" name="Obseg3_9"/>
    <protectedRange sqref="D3:D15" name="Obseg3_2"/>
    <protectedRange sqref="D227" name="Obseg3_3_1"/>
    <protectedRange sqref="D60" name="Obseg3_1_1"/>
  </protectedRanges>
  <mergeCells count="13">
    <mergeCell ref="H52:I52"/>
    <mergeCell ref="B48:D48"/>
    <mergeCell ref="F1:G1"/>
    <mergeCell ref="H1:I1"/>
    <mergeCell ref="B32:D32"/>
    <mergeCell ref="B38:D38"/>
    <mergeCell ref="B40:D40"/>
    <mergeCell ref="B45:D45"/>
    <mergeCell ref="B50:D50"/>
    <mergeCell ref="B46:D46"/>
    <mergeCell ref="B34:D34"/>
    <mergeCell ref="B36:D36"/>
    <mergeCell ref="F52:G52"/>
  </mergeCells>
  <conditionalFormatting sqref="E227">
    <cfRule type="cellIs" dxfId="1034" priority="2" stopIfTrue="1" operator="equal">
      <formula>0</formula>
    </cfRule>
  </conditionalFormatting>
  <conditionalFormatting sqref="D60:E60">
    <cfRule type="cellIs" dxfId="1033"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3.a - IZOLACIJA PODSTREŠJA &amp;R&amp;9KVINTA doo</oddHeader>
    <oddFooter>&amp;L&amp;8              November  2016&amp;C&amp;P/24&amp;R&amp;8 gradbena dela
obrtniška dela</oddFooter>
  </headerFooter>
  <rowBreaks count="8" manualBreakCount="8">
    <brk id="23" max="8" man="1"/>
    <brk id="73" max="8" man="1"/>
    <brk id="101" max="8" man="1"/>
    <brk id="140" max="8" man="1"/>
    <brk id="160" max="8" man="1"/>
    <brk id="169" max="8" man="1"/>
    <brk id="185" max="8" man="1"/>
    <brk id="232"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IV788"/>
  <sheetViews>
    <sheetView topLeftCell="A741" zoomScaleNormal="85" workbookViewId="0">
      <selection activeCell="C393" sqref="C393"/>
    </sheetView>
    <sheetView workbookViewId="1"/>
    <sheetView view="pageBreakPreview" zoomScaleNormal="100" zoomScaleSheetLayoutView="100" workbookViewId="2"/>
  </sheetViews>
  <sheetFormatPr defaultColWidth="0" defaultRowHeight="12.75" outlineLevelRow="1"/>
  <cols>
    <col min="1" max="1" width="8.140625" style="5" customWidth="1"/>
    <col min="2" max="2" width="45.28515625" style="4" customWidth="1"/>
    <col min="3" max="3" width="12" style="2" customWidth="1"/>
    <col min="4" max="4" width="13.140625" style="2" customWidth="1"/>
    <col min="5" max="5" width="13" style="3" customWidth="1"/>
    <col min="6" max="6" width="10.28515625" style="1" customWidth="1"/>
    <col min="7" max="7" width="12.28515625" style="903" customWidth="1"/>
    <col min="8" max="8" width="10.28515625" style="1" customWidth="1"/>
    <col min="9" max="9" width="11.7109375" style="903" customWidth="1"/>
    <col min="10" max="12" width="11.5703125" style="1" hidden="1" customWidth="1"/>
    <col min="13" max="16384" width="11.5703125" style="1" hidden="1"/>
  </cols>
  <sheetData>
    <row r="1" spans="1:12" s="40" customFormat="1" ht="12.75" customHeight="1">
      <c r="A1" s="46" t="s">
        <v>78</v>
      </c>
      <c r="B1" s="41" t="s">
        <v>66</v>
      </c>
      <c r="C1" s="102" t="s">
        <v>79</v>
      </c>
      <c r="D1" s="102" t="s">
        <v>80</v>
      </c>
      <c r="E1" s="102" t="s">
        <v>1562</v>
      </c>
      <c r="F1" s="1548" t="s">
        <v>1557</v>
      </c>
      <c r="G1" s="1549"/>
      <c r="H1" s="1550" t="s">
        <v>1558</v>
      </c>
      <c r="I1" s="1551"/>
      <c r="K1" s="298" t="s">
        <v>1559</v>
      </c>
      <c r="L1" s="298" t="s">
        <v>1560</v>
      </c>
    </row>
    <row r="2" spans="1:12" s="58" customFormat="1" ht="12.75" customHeight="1">
      <c r="A2" s="54"/>
      <c r="B2" s="55"/>
      <c r="C2" s="791"/>
      <c r="D2" s="792" t="s">
        <v>1502</v>
      </c>
      <c r="E2" s="793"/>
      <c r="F2" s="929" t="s">
        <v>79</v>
      </c>
      <c r="G2" s="929" t="s">
        <v>1561</v>
      </c>
      <c r="H2" s="928" t="s">
        <v>79</v>
      </c>
      <c r="I2" s="928" t="s">
        <v>1561</v>
      </c>
      <c r="J2" s="794"/>
      <c r="K2" s="794"/>
    </row>
    <row r="3" spans="1:12" s="86" customFormat="1" ht="12.75" customHeight="1">
      <c r="A3" s="105" t="s">
        <v>98</v>
      </c>
      <c r="B3" s="85" t="s">
        <v>102</v>
      </c>
      <c r="C3" s="85"/>
      <c r="D3" s="2"/>
      <c r="E3" s="720"/>
      <c r="G3" s="899"/>
      <c r="I3" s="899"/>
    </row>
    <row r="4" spans="1:12" s="86" customFormat="1" ht="12.75" customHeight="1">
      <c r="A4" s="105"/>
      <c r="B4" s="98"/>
      <c r="C4" s="98"/>
      <c r="D4" s="2"/>
      <c r="E4" s="720"/>
      <c r="G4" s="899"/>
      <c r="I4" s="899"/>
    </row>
    <row r="5" spans="1:12" s="86" customFormat="1" ht="12.75" customHeight="1">
      <c r="A5" s="105" t="s">
        <v>99</v>
      </c>
      <c r="B5" s="106" t="s">
        <v>173</v>
      </c>
      <c r="C5" s="85"/>
      <c r="D5" s="85"/>
      <c r="E5" s="85"/>
      <c r="G5" s="899"/>
      <c r="I5" s="899"/>
    </row>
    <row r="6" spans="1:12" s="86" customFormat="1" ht="12.75" customHeight="1">
      <c r="A6" s="105"/>
      <c r="B6" s="87"/>
      <c r="C6" s="87"/>
      <c r="D6" s="2"/>
      <c r="E6" s="720"/>
      <c r="G6" s="899"/>
      <c r="I6" s="899"/>
    </row>
    <row r="7" spans="1:12" s="108" customFormat="1" ht="12.75" customHeight="1">
      <c r="A7" s="105" t="s">
        <v>100</v>
      </c>
      <c r="B7" s="85" t="s">
        <v>3089</v>
      </c>
      <c r="C7" s="85"/>
      <c r="D7" s="107"/>
      <c r="E7" s="83"/>
      <c r="G7" s="900"/>
      <c r="I7" s="900"/>
    </row>
    <row r="8" spans="1:12" s="76" customFormat="1" ht="12.75" customHeight="1">
      <c r="A8" s="105"/>
      <c r="B8" s="125"/>
      <c r="C8" s="18"/>
      <c r="D8" s="13"/>
      <c r="E8" s="93"/>
      <c r="G8" s="901"/>
      <c r="I8" s="901"/>
    </row>
    <row r="9" spans="1:12" s="76" customFormat="1" ht="12.75" customHeight="1">
      <c r="A9" s="105" t="s">
        <v>64</v>
      </c>
      <c r="B9" s="106" t="s">
        <v>166</v>
      </c>
      <c r="C9" s="18"/>
      <c r="D9" s="13"/>
      <c r="E9" s="93"/>
      <c r="G9" s="901"/>
      <c r="I9" s="901"/>
    </row>
    <row r="10" spans="1:12" s="76" customFormat="1" ht="12.75" customHeight="1">
      <c r="A10" s="105"/>
      <c r="B10" s="87"/>
      <c r="C10" s="18"/>
      <c r="D10" s="13"/>
      <c r="E10" s="93"/>
      <c r="G10" s="901"/>
      <c r="I10" s="901"/>
    </row>
    <row r="11" spans="1:12" s="76" customFormat="1" ht="12.75" customHeight="1">
      <c r="A11" s="105" t="s">
        <v>58</v>
      </c>
      <c r="B11" s="106" t="s">
        <v>59</v>
      </c>
      <c r="C11" s="18"/>
      <c r="D11" s="13"/>
      <c r="E11" s="93"/>
      <c r="G11" s="901"/>
      <c r="I11" s="901"/>
    </row>
    <row r="12" spans="1:12" s="76" customFormat="1" ht="12.75" customHeight="1">
      <c r="A12" s="105"/>
      <c r="B12" s="106"/>
      <c r="C12" s="18"/>
      <c r="D12" s="13"/>
      <c r="E12" s="93"/>
      <c r="G12" s="901"/>
      <c r="I12" s="901"/>
    </row>
    <row r="13" spans="1:12" s="14" customFormat="1">
      <c r="A13" s="797" t="s">
        <v>2341</v>
      </c>
      <c r="B13" s="795" t="s">
        <v>3233</v>
      </c>
      <c r="C13" s="13"/>
      <c r="D13" s="13"/>
      <c r="E13" s="93"/>
      <c r="G13" s="902"/>
      <c r="I13" s="902"/>
    </row>
    <row r="14" spans="1:12" s="76" customFormat="1" ht="12.75" customHeight="1">
      <c r="A14" s="797"/>
      <c r="B14" s="16"/>
      <c r="C14" s="18"/>
      <c r="D14" s="13"/>
      <c r="E14" s="93"/>
      <c r="G14" s="901"/>
      <c r="I14" s="901"/>
    </row>
    <row r="15" spans="1:12" s="76" customFormat="1" ht="12.75" customHeight="1">
      <c r="A15" s="797" t="s">
        <v>64</v>
      </c>
      <c r="B15" s="795" t="s">
        <v>3067</v>
      </c>
      <c r="C15" s="18"/>
      <c r="D15" s="13"/>
      <c r="E15" s="93"/>
      <c r="G15" s="901"/>
      <c r="I15" s="901"/>
    </row>
    <row r="16" spans="1:12" s="76" customFormat="1" ht="12.75" customHeight="1">
      <c r="A16" s="797"/>
      <c r="B16" s="8"/>
      <c r="C16" s="18"/>
      <c r="D16" s="13"/>
      <c r="E16" s="93"/>
      <c r="G16" s="901"/>
      <c r="I16" s="901"/>
    </row>
    <row r="17" spans="1:9" s="76" customFormat="1" ht="12.75" customHeight="1">
      <c r="A17" s="797" t="s">
        <v>3102</v>
      </c>
      <c r="B17" s="795" t="s">
        <v>3234</v>
      </c>
      <c r="C17" s="18"/>
      <c r="D17" s="13"/>
      <c r="E17" s="93"/>
      <c r="G17" s="901"/>
      <c r="I17" s="901"/>
    </row>
    <row r="18" spans="1:9" s="76" customFormat="1" ht="12.75" customHeight="1">
      <c r="A18" s="797"/>
      <c r="B18" s="8"/>
      <c r="C18" s="18"/>
      <c r="D18" s="13"/>
      <c r="E18" s="93"/>
      <c r="G18" s="901"/>
      <c r="I18" s="901"/>
    </row>
    <row r="19" spans="1:9" s="76" customFormat="1" ht="12.75" customHeight="1">
      <c r="A19" s="797" t="s">
        <v>3092</v>
      </c>
      <c r="B19" s="795" t="s">
        <v>3093</v>
      </c>
      <c r="C19" s="18"/>
      <c r="D19" s="13"/>
      <c r="E19" s="93"/>
      <c r="G19" s="901"/>
      <c r="I19" s="901"/>
    </row>
    <row r="20" spans="1:9" s="76" customFormat="1" ht="14.25" customHeight="1">
      <c r="A20" s="12"/>
      <c r="B20" s="16"/>
      <c r="C20" s="16"/>
      <c r="D20" s="16"/>
      <c r="E20" s="93"/>
      <c r="G20" s="901"/>
      <c r="I20" s="901"/>
    </row>
    <row r="21" spans="1:9" ht="12.75" customHeight="1">
      <c r="B21" s="97"/>
      <c r="C21" s="97"/>
      <c r="D21" s="97"/>
      <c r="E21" s="68"/>
    </row>
    <row r="22" spans="1:9" s="76" customFormat="1" ht="12.75" customHeight="1">
      <c r="A22" s="12"/>
      <c r="B22" s="84" t="s">
        <v>3235</v>
      </c>
      <c r="C22" s="18"/>
      <c r="D22" s="13"/>
      <c r="E22" s="93"/>
      <c r="G22" s="901"/>
      <c r="I22" s="901"/>
    </row>
    <row r="23" spans="1:9" s="76" customFormat="1" ht="12.75" customHeight="1">
      <c r="A23" s="12"/>
      <c r="C23" s="18"/>
      <c r="D23" s="13"/>
      <c r="E23" s="93"/>
      <c r="G23" s="901"/>
      <c r="I23" s="901"/>
    </row>
    <row r="24" spans="1:9" s="822" customFormat="1" ht="15.75" customHeight="1">
      <c r="A24" s="48" t="s">
        <v>3236</v>
      </c>
      <c r="B24" s="1564" t="s">
        <v>3237</v>
      </c>
      <c r="C24" s="1564"/>
      <c r="D24" s="6"/>
      <c r="E24" s="6"/>
      <c r="G24" s="979"/>
      <c r="I24" s="979"/>
    </row>
    <row r="25" spans="1:9" s="822" customFormat="1" ht="12.75" customHeight="1">
      <c r="A25" s="48"/>
      <c r="B25" s="823" t="s">
        <v>3104</v>
      </c>
      <c r="C25" s="45"/>
      <c r="D25" s="6"/>
      <c r="E25" s="6"/>
      <c r="G25" s="979"/>
      <c r="I25" s="979"/>
    </row>
    <row r="26" spans="1:9" s="822" customFormat="1" ht="12.75" customHeight="1">
      <c r="A26" s="48"/>
      <c r="B26" s="45"/>
      <c r="C26" s="45"/>
      <c r="D26" s="6"/>
      <c r="E26" s="6"/>
      <c r="G26" s="979"/>
      <c r="I26" s="979"/>
    </row>
    <row r="27" spans="1:9" s="14" customFormat="1" ht="15">
      <c r="A27" s="23"/>
      <c r="B27" s="45" t="s">
        <v>82</v>
      </c>
      <c r="C27" s="13"/>
      <c r="D27" s="13"/>
      <c r="E27" s="44"/>
      <c r="G27" s="902"/>
      <c r="I27" s="902"/>
    </row>
    <row r="28" spans="1:9" s="14" customFormat="1" ht="14.25">
      <c r="A28" s="23"/>
      <c r="B28" s="16" t="s">
        <v>3238</v>
      </c>
      <c r="C28" s="13"/>
      <c r="D28" s="13"/>
      <c r="E28" s="44"/>
      <c r="G28" s="902"/>
      <c r="I28" s="902"/>
    </row>
    <row r="29" spans="1:9" s="14" customFormat="1" ht="15">
      <c r="A29" s="23"/>
      <c r="B29" s="45"/>
      <c r="C29" s="249" t="s">
        <v>180</v>
      </c>
      <c r="D29" s="249" t="s">
        <v>180</v>
      </c>
      <c r="E29" s="249" t="s">
        <v>180</v>
      </c>
      <c r="G29" s="902"/>
      <c r="I29" s="902"/>
    </row>
    <row r="30" spans="1:9" s="14" customFormat="1" ht="13.5" customHeight="1">
      <c r="A30" s="23"/>
      <c r="B30" s="45"/>
      <c r="C30" s="250" t="s">
        <v>1500</v>
      </c>
      <c r="D30" s="250" t="s">
        <v>1501</v>
      </c>
      <c r="E30" s="250" t="s">
        <v>1502</v>
      </c>
      <c r="G30" s="902"/>
      <c r="I30" s="902"/>
    </row>
    <row r="31" spans="1:9" s="14" customFormat="1" ht="13.5" customHeight="1">
      <c r="A31" s="23"/>
      <c r="B31" s="45"/>
      <c r="C31" s="251" t="s">
        <v>1503</v>
      </c>
      <c r="D31" s="251" t="s">
        <v>1503</v>
      </c>
      <c r="E31" s="251"/>
      <c r="G31" s="902"/>
      <c r="I31" s="902"/>
    </row>
    <row r="32" spans="1:9" s="14" customFormat="1" ht="13.5" customHeight="1">
      <c r="A32" s="256" t="s">
        <v>3239</v>
      </c>
      <c r="B32" s="257" t="s">
        <v>3120</v>
      </c>
      <c r="C32" s="880">
        <f>$G$90</f>
        <v>0</v>
      </c>
      <c r="D32" s="977">
        <f>$I$90</f>
        <v>0</v>
      </c>
      <c r="E32" s="1268">
        <f>$E$90</f>
        <v>0</v>
      </c>
      <c r="G32" s="902"/>
      <c r="I32" s="902"/>
    </row>
    <row r="33" spans="1:9" s="14" customFormat="1" ht="13.5" customHeight="1">
      <c r="A33" s="256"/>
      <c r="B33" s="257"/>
      <c r="C33" s="880"/>
      <c r="D33" s="977"/>
      <c r="E33" s="1268"/>
      <c r="G33" s="902"/>
      <c r="I33" s="902"/>
    </row>
    <row r="34" spans="1:9" s="14" customFormat="1" ht="13.5" customHeight="1">
      <c r="A34" s="256" t="s">
        <v>3240</v>
      </c>
      <c r="B34" s="257" t="s">
        <v>1693</v>
      </c>
      <c r="C34" s="880">
        <f>$G$434</f>
        <v>0</v>
      </c>
      <c r="D34" s="977">
        <f>$I$434</f>
        <v>0</v>
      </c>
      <c r="E34" s="1268">
        <f>$E$434</f>
        <v>0</v>
      </c>
      <c r="G34" s="902"/>
      <c r="I34" s="902"/>
    </row>
    <row r="35" spans="1:9" s="14" customFormat="1" ht="13.5" customHeight="1">
      <c r="A35" s="256"/>
      <c r="B35" s="338" t="s">
        <v>3241</v>
      </c>
      <c r="C35" s="880"/>
      <c r="D35" s="977"/>
      <c r="E35" s="1268"/>
      <c r="G35" s="902"/>
      <c r="I35" s="902"/>
    </row>
    <row r="36" spans="1:9" s="14" customFormat="1" ht="13.5" customHeight="1">
      <c r="A36" s="256"/>
      <c r="B36" s="257"/>
      <c r="C36" s="880"/>
      <c r="D36" s="977"/>
      <c r="E36" s="1268"/>
      <c r="G36" s="902"/>
      <c r="I36" s="902"/>
    </row>
    <row r="37" spans="1:9" s="14" customFormat="1" ht="13.5" customHeight="1">
      <c r="A37" s="837"/>
      <c r="B37" s="838"/>
      <c r="C37" s="839"/>
      <c r="D37" s="839"/>
      <c r="E37" s="840"/>
      <c r="G37" s="902"/>
      <c r="I37" s="902"/>
    </row>
    <row r="38" spans="1:9" s="14" customFormat="1" ht="13.5" customHeight="1">
      <c r="A38" s="48"/>
      <c r="B38" s="45"/>
      <c r="C38" s="13"/>
      <c r="D38" s="13"/>
      <c r="E38" s="60"/>
      <c r="G38" s="902"/>
      <c r="I38" s="902"/>
    </row>
    <row r="39" spans="1:9" s="850" customFormat="1" ht="13.5" customHeight="1">
      <c r="A39" s="849"/>
      <c r="B39" s="89" t="s">
        <v>3242</v>
      </c>
      <c r="C39" s="993">
        <f>SUM(C32:C38)</f>
        <v>0</v>
      </c>
      <c r="D39" s="994">
        <f>SUM(D32:D38)</f>
        <v>0</v>
      </c>
      <c r="E39" s="383">
        <f>SUM(E32:E38)</f>
        <v>0</v>
      </c>
      <c r="G39" s="125"/>
      <c r="I39" s="125"/>
    </row>
    <row r="40" spans="1:9" s="14" customFormat="1" ht="13.5" customHeight="1">
      <c r="A40" s="48"/>
      <c r="B40" s="45"/>
      <c r="C40" s="13"/>
      <c r="D40" s="13"/>
      <c r="E40" s="60"/>
      <c r="G40" s="902"/>
      <c r="I40" s="902"/>
    </row>
    <row r="41" spans="1:9" s="14" customFormat="1">
      <c r="A41" s="12"/>
      <c r="B41" s="19"/>
      <c r="C41" s="18"/>
      <c r="D41" s="13"/>
      <c r="E41" s="3"/>
      <c r="G41" s="902"/>
      <c r="I41" s="902"/>
    </row>
    <row r="42" spans="1:9" s="76" customFormat="1" ht="12.75" customHeight="1">
      <c r="A42" s="12"/>
      <c r="B42" s="8" t="s">
        <v>3106</v>
      </c>
      <c r="C42" s="18"/>
      <c r="D42" s="13"/>
      <c r="E42" s="93"/>
      <c r="G42" s="901"/>
      <c r="I42" s="901"/>
    </row>
    <row r="43" spans="1:9" ht="180.75" customHeight="1">
      <c r="B43" s="1565" t="s">
        <v>3243</v>
      </c>
      <c r="C43" s="1565"/>
      <c r="D43" s="1565"/>
      <c r="E43" s="833"/>
    </row>
    <row r="44" spans="1:9" ht="117.75" customHeight="1">
      <c r="B44" s="1565" t="s">
        <v>3244</v>
      </c>
      <c r="C44" s="1565"/>
      <c r="D44" s="1565"/>
      <c r="E44" s="833"/>
    </row>
    <row r="45" spans="1:9" ht="80.25" customHeight="1">
      <c r="B45" s="1565" t="s">
        <v>3245</v>
      </c>
      <c r="C45" s="1565"/>
      <c r="D45" s="1565"/>
      <c r="E45" s="833"/>
    </row>
    <row r="46" spans="1:9" ht="41.25" customHeight="1">
      <c r="B46" s="1565" t="s">
        <v>3246</v>
      </c>
      <c r="C46" s="1565"/>
      <c r="D46" s="1565"/>
      <c r="E46" s="833"/>
    </row>
    <row r="47" spans="1:9" ht="218.25" customHeight="1">
      <c r="B47" s="1565" t="s">
        <v>3612</v>
      </c>
      <c r="C47" s="1565"/>
      <c r="D47" s="1565"/>
      <c r="E47" s="833"/>
    </row>
    <row r="48" spans="1:9">
      <c r="A48" s="7"/>
      <c r="B48" s="11"/>
      <c r="C48" s="21"/>
      <c r="D48" s="21"/>
    </row>
    <row r="49" spans="1:11" s="14" customFormat="1">
      <c r="A49" s="12"/>
      <c r="B49" s="19"/>
      <c r="C49" s="18"/>
      <c r="D49" s="13"/>
      <c r="E49" s="3"/>
      <c r="G49" s="902"/>
      <c r="I49" s="902"/>
    </row>
    <row r="50" spans="1:11" ht="54.75" customHeight="1">
      <c r="B50" s="1565" t="s">
        <v>3247</v>
      </c>
      <c r="C50" s="1565"/>
      <c r="D50" s="1565"/>
      <c r="E50" s="833"/>
    </row>
    <row r="51" spans="1:11" ht="12.75" customHeight="1">
      <c r="B51" s="834"/>
      <c r="C51" s="834"/>
      <c r="D51" s="834"/>
      <c r="E51" s="68"/>
    </row>
    <row r="52" spans="1:11" ht="27.75" customHeight="1">
      <c r="B52" s="1565" t="s">
        <v>3248</v>
      </c>
      <c r="C52" s="1565"/>
      <c r="D52" s="1565"/>
      <c r="E52" s="833"/>
    </row>
    <row r="53" spans="1:11" ht="12.75" customHeight="1">
      <c r="B53" s="834"/>
      <c r="C53" s="834"/>
      <c r="D53" s="834"/>
      <c r="E53" s="68"/>
    </row>
    <row r="54" spans="1:11" ht="27.75" customHeight="1">
      <c r="B54" s="1565" t="s">
        <v>3249</v>
      </c>
      <c r="C54" s="1565"/>
      <c r="D54" s="1565"/>
      <c r="E54" s="833"/>
    </row>
    <row r="55" spans="1:11" ht="12.75" customHeight="1">
      <c r="B55" s="16"/>
      <c r="C55" s="16"/>
      <c r="D55" s="16"/>
      <c r="E55" s="833"/>
    </row>
    <row r="56" spans="1:11" ht="13.5" customHeight="1">
      <c r="A56" s="48"/>
      <c r="B56" s="89" t="s">
        <v>3250</v>
      </c>
      <c r="C56" s="21"/>
      <c r="D56" s="21"/>
    </row>
    <row r="57" spans="1:11" s="14" customFormat="1">
      <c r="A57" s="12"/>
      <c r="B57" s="19"/>
      <c r="C57" s="18" t="s">
        <v>79</v>
      </c>
      <c r="D57" s="13" t="s">
        <v>191</v>
      </c>
      <c r="E57" s="3" t="s">
        <v>3119</v>
      </c>
      <c r="F57" s="1569" t="s">
        <v>1557</v>
      </c>
      <c r="G57" s="1569"/>
      <c r="H57" s="1570" t="s">
        <v>1558</v>
      </c>
      <c r="I57" s="1570"/>
      <c r="J57" s="298" t="s">
        <v>1559</v>
      </c>
      <c r="K57" s="298" t="s">
        <v>1560</v>
      </c>
    </row>
    <row r="58" spans="1:11" ht="12.75" customHeight="1">
      <c r="B58" s="16" t="s">
        <v>3120</v>
      </c>
      <c r="C58" s="1571" t="s">
        <v>2381</v>
      </c>
      <c r="D58" s="1571"/>
      <c r="E58" s="1571"/>
      <c r="F58" s="870" t="s">
        <v>79</v>
      </c>
      <c r="G58" s="870" t="s">
        <v>1561</v>
      </c>
      <c r="H58" s="884" t="s">
        <v>79</v>
      </c>
      <c r="I58" s="884" t="s">
        <v>1561</v>
      </c>
      <c r="J58" s="14"/>
      <c r="K58" s="14"/>
    </row>
    <row r="59" spans="1:11" ht="12.75" customHeight="1">
      <c r="A59" s="331"/>
      <c r="B59" s="304"/>
      <c r="C59" s="304"/>
      <c r="D59" s="304"/>
      <c r="E59" s="804"/>
      <c r="F59" s="874"/>
      <c r="G59" s="920"/>
      <c r="H59" s="888"/>
      <c r="I59" s="908"/>
    </row>
    <row r="60" spans="1:11" s="76" customFormat="1" ht="65.25" customHeight="1">
      <c r="A60" s="277" t="s">
        <v>83</v>
      </c>
      <c r="B60" s="304" t="s">
        <v>3251</v>
      </c>
      <c r="C60" s="301"/>
      <c r="D60" s="305"/>
      <c r="E60" s="302" t="str">
        <f>IF(OR(ISBLANK(C60),ISBLANK(D60))," ",KOLIC*CENA)</f>
        <v xml:space="preserve"> </v>
      </c>
      <c r="F60" s="872"/>
      <c r="G60" s="918"/>
      <c r="H60" s="886"/>
      <c r="I60" s="906"/>
    </row>
    <row r="61" spans="1:11" s="76" customFormat="1" ht="51.75" customHeight="1">
      <c r="A61" s="277"/>
      <c r="B61" s="304" t="s">
        <v>3252</v>
      </c>
      <c r="C61" s="301"/>
      <c r="D61" s="305"/>
      <c r="E61" s="302" t="str">
        <f>IF(OR(ISBLANK(C61),ISBLANK(D61))," ",KOLIC*CENA)</f>
        <v xml:space="preserve"> </v>
      </c>
      <c r="F61" s="872"/>
      <c r="G61" s="918"/>
      <c r="H61" s="886"/>
      <c r="I61" s="906"/>
    </row>
    <row r="62" spans="1:11" s="76" customFormat="1" ht="91.5" customHeight="1">
      <c r="A62" s="277"/>
      <c r="B62" s="304" t="s">
        <v>3123</v>
      </c>
      <c r="C62" s="301"/>
      <c r="D62" s="305"/>
      <c r="E62" s="302" t="str">
        <f>IF(OR(ISBLANK(C62),ISBLANK(D62))," ",KOLIC*CENA)</f>
        <v xml:space="preserve"> </v>
      </c>
      <c r="F62" s="872"/>
      <c r="G62" s="918"/>
      <c r="H62" s="886"/>
      <c r="I62" s="906"/>
    </row>
    <row r="63" spans="1:11" s="76" customFormat="1" ht="180.75" customHeight="1">
      <c r="A63" s="277"/>
      <c r="B63" s="304" t="s">
        <v>3253</v>
      </c>
      <c r="C63" s="301"/>
      <c r="D63" s="305"/>
      <c r="E63" s="302"/>
      <c r="F63" s="872"/>
      <c r="G63" s="918"/>
      <c r="H63" s="886"/>
      <c r="I63" s="906"/>
    </row>
    <row r="64" spans="1:11" s="76" customFormat="1" ht="38.25" customHeight="1">
      <c r="A64" s="277"/>
      <c r="B64" s="304" t="s">
        <v>3254</v>
      </c>
      <c r="C64" s="301"/>
      <c r="D64" s="305"/>
      <c r="E64" s="302"/>
      <c r="F64" s="872"/>
      <c r="G64" s="918"/>
      <c r="H64" s="886"/>
      <c r="I64" s="906"/>
    </row>
    <row r="65" spans="1:9" s="76" customFormat="1" ht="81" customHeight="1">
      <c r="A65" s="277"/>
      <c r="B65" s="304" t="s">
        <v>3595</v>
      </c>
      <c r="C65" s="301"/>
      <c r="D65" s="305"/>
      <c r="E65" s="302"/>
      <c r="F65" s="872"/>
      <c r="G65" s="918"/>
      <c r="H65" s="886"/>
      <c r="I65" s="906"/>
    </row>
    <row r="66" spans="1:9">
      <c r="A66" s="277"/>
      <c r="B66" s="309" t="s">
        <v>195</v>
      </c>
      <c r="C66" s="310">
        <v>0</v>
      </c>
      <c r="D66" s="1320"/>
      <c r="E66" s="306" t="str">
        <f>IF(OR(ISBLANK(C66),ISBLANK(D66))," ",KOLIC*CENA)</f>
        <v xml:space="preserve"> </v>
      </c>
      <c r="F66" s="939">
        <v>0</v>
      </c>
      <c r="G66" s="919">
        <f>D66*F66</f>
        <v>0</v>
      </c>
      <c r="H66" s="945"/>
      <c r="I66" s="907">
        <f>D66*H66</f>
        <v>0</v>
      </c>
    </row>
    <row r="67" spans="1:9">
      <c r="A67" s="277"/>
      <c r="B67" s="309" t="s">
        <v>196</v>
      </c>
      <c r="C67" s="310">
        <v>0</v>
      </c>
      <c r="D67" s="1309">
        <f>D66</f>
        <v>0</v>
      </c>
      <c r="E67" s="306">
        <f>IF(OR(ISBLANK(C67),ISBLANK(D67))," ",KOLIC*CENA)</f>
        <v>0</v>
      </c>
      <c r="F67" s="939">
        <v>0</v>
      </c>
      <c r="G67" s="919">
        <f>D67*F67</f>
        <v>0</v>
      </c>
      <c r="H67" s="945"/>
      <c r="I67" s="907">
        <f>D67*H67</f>
        <v>0</v>
      </c>
    </row>
    <row r="68" spans="1:9">
      <c r="A68" s="277"/>
      <c r="B68" s="309" t="s">
        <v>197</v>
      </c>
      <c r="C68" s="310">
        <v>0</v>
      </c>
      <c r="D68" s="1309">
        <f>D66</f>
        <v>0</v>
      </c>
      <c r="E68" s="306">
        <f>IF(OR(ISBLANK(C68),ISBLANK(D68))," ",KOLIC*CENA)</f>
        <v>0</v>
      </c>
      <c r="F68" s="939">
        <v>0</v>
      </c>
      <c r="G68" s="919">
        <f>D68*F68</f>
        <v>0</v>
      </c>
      <c r="H68" s="945"/>
      <c r="I68" s="907">
        <f>D68*H68</f>
        <v>0</v>
      </c>
    </row>
    <row r="69" spans="1:9" ht="13.5" thickBot="1">
      <c r="A69" s="277"/>
      <c r="B69" s="407" t="s">
        <v>198</v>
      </c>
      <c r="C69" s="408">
        <v>0</v>
      </c>
      <c r="D69" s="1310">
        <f>D66</f>
        <v>0</v>
      </c>
      <c r="E69" s="410">
        <f>IF(OR(ISBLANK(C69),ISBLANK(D69))," ",KOLIC*CENA)</f>
        <v>0</v>
      </c>
      <c r="F69" s="940">
        <v>0</v>
      </c>
      <c r="G69" s="980">
        <f>D69*F69</f>
        <v>0</v>
      </c>
      <c r="H69" s="946"/>
      <c r="I69" s="986">
        <f>D69*H69</f>
        <v>0</v>
      </c>
    </row>
    <row r="70" spans="1:9" ht="13.5" thickTop="1">
      <c r="A70" s="277"/>
      <c r="B70" s="404" t="s">
        <v>199</v>
      </c>
      <c r="C70" s="405">
        <v>0</v>
      </c>
      <c r="D70" s="391"/>
      <c r="E70" s="406"/>
      <c r="F70" s="932"/>
      <c r="G70" s="981"/>
      <c r="H70" s="962"/>
      <c r="I70" s="987"/>
    </row>
    <row r="71" spans="1:9">
      <c r="A71" s="277"/>
      <c r="B71" s="310"/>
      <c r="C71" s="301"/>
      <c r="D71" s="305"/>
      <c r="E71" s="306"/>
      <c r="F71" s="874"/>
      <c r="G71" s="920"/>
      <c r="H71" s="888"/>
      <c r="I71" s="908"/>
    </row>
    <row r="72" spans="1:9">
      <c r="A72" s="277"/>
      <c r="B72" s="310"/>
      <c r="C72" s="301"/>
      <c r="D72" s="305"/>
      <c r="E72" s="306"/>
      <c r="F72" s="874"/>
      <c r="G72" s="920"/>
      <c r="H72" s="888"/>
      <c r="I72" s="908"/>
    </row>
    <row r="73" spans="1:9" s="129" customFormat="1" ht="40.5" customHeight="1">
      <c r="A73" s="312" t="s">
        <v>85</v>
      </c>
      <c r="B73" s="312" t="s">
        <v>210</v>
      </c>
      <c r="C73" s="313"/>
      <c r="D73" s="313"/>
      <c r="E73" s="313" t="str">
        <f>IF(OR(ISBLANK(C73),ISBLANK(D73))," ",KOLIC*CENA)</f>
        <v xml:space="preserve"> </v>
      </c>
      <c r="F73" s="875"/>
      <c r="G73" s="921"/>
      <c r="H73" s="889"/>
      <c r="I73" s="909"/>
    </row>
    <row r="74" spans="1:9" s="76" customFormat="1" ht="51.75" customHeight="1">
      <c r="A74" s="277"/>
      <c r="B74" s="304" t="s">
        <v>3454</v>
      </c>
      <c r="C74" s="301"/>
      <c r="D74" s="305"/>
      <c r="E74" s="302"/>
      <c r="F74" s="872"/>
      <c r="G74" s="918"/>
      <c r="H74" s="886"/>
      <c r="I74" s="906"/>
    </row>
    <row r="75" spans="1:9">
      <c r="A75" s="277"/>
      <c r="B75" s="309" t="s">
        <v>201</v>
      </c>
      <c r="C75" s="310">
        <v>0</v>
      </c>
      <c r="D75" s="1320"/>
      <c r="E75" s="306" t="str">
        <f t="shared" ref="E75:E80" si="0">IF(OR(ISBLANK(C75),ISBLANK(D75))," ",KOLIC*CENA)</f>
        <v xml:space="preserve"> </v>
      </c>
      <c r="F75" s="939">
        <v>0</v>
      </c>
      <c r="G75" s="919">
        <f>D75*F75</f>
        <v>0</v>
      </c>
      <c r="H75" s="945"/>
      <c r="I75" s="907">
        <f>D75*H75</f>
        <v>0</v>
      </c>
    </row>
    <row r="76" spans="1:9">
      <c r="A76" s="277"/>
      <c r="B76" s="309" t="s">
        <v>202</v>
      </c>
      <c r="C76" s="310">
        <v>0</v>
      </c>
      <c r="D76" s="1309">
        <f>D75</f>
        <v>0</v>
      </c>
      <c r="E76" s="306">
        <f t="shared" si="0"/>
        <v>0</v>
      </c>
      <c r="F76" s="939">
        <v>0</v>
      </c>
      <c r="G76" s="919">
        <f>D76*F76</f>
        <v>0</v>
      </c>
      <c r="H76" s="945"/>
      <c r="I76" s="907">
        <f>D76*H76</f>
        <v>0</v>
      </c>
    </row>
    <row r="77" spans="1:9">
      <c r="A77" s="277"/>
      <c r="B77" s="309" t="s">
        <v>203</v>
      </c>
      <c r="C77" s="310">
        <v>0</v>
      </c>
      <c r="D77" s="1309">
        <f>D75</f>
        <v>0</v>
      </c>
      <c r="E77" s="306">
        <f t="shared" si="0"/>
        <v>0</v>
      </c>
      <c r="F77" s="939">
        <v>0</v>
      </c>
      <c r="G77" s="919">
        <f>D77*F77</f>
        <v>0</v>
      </c>
      <c r="H77" s="945"/>
      <c r="I77" s="907">
        <f>D77*H77</f>
        <v>0</v>
      </c>
    </row>
    <row r="78" spans="1:9" ht="13.5" thickBot="1">
      <c r="A78" s="277"/>
      <c r="B78" s="407" t="s">
        <v>204</v>
      </c>
      <c r="C78" s="408">
        <v>0</v>
      </c>
      <c r="D78" s="1310">
        <f>D75</f>
        <v>0</v>
      </c>
      <c r="E78" s="410">
        <f t="shared" si="0"/>
        <v>0</v>
      </c>
      <c r="F78" s="940">
        <v>0</v>
      </c>
      <c r="G78" s="980">
        <f>D78*F78</f>
        <v>0</v>
      </c>
      <c r="H78" s="946"/>
      <c r="I78" s="986">
        <f>D78*H78</f>
        <v>0</v>
      </c>
    </row>
    <row r="79" spans="1:9" ht="13.5" thickTop="1">
      <c r="A79" s="277"/>
      <c r="B79" s="404" t="s">
        <v>205</v>
      </c>
      <c r="C79" s="405">
        <f>SUM(C75:C78)</f>
        <v>0</v>
      </c>
      <c r="D79" s="391"/>
      <c r="E79" s="406"/>
      <c r="F79" s="932"/>
      <c r="G79" s="981"/>
      <c r="H79" s="962"/>
      <c r="I79" s="987"/>
    </row>
    <row r="80" spans="1:9" s="129" customFormat="1">
      <c r="A80" s="740"/>
      <c r="B80" s="741"/>
      <c r="C80" s="313"/>
      <c r="D80" s="313"/>
      <c r="E80" s="313" t="str">
        <f t="shared" si="0"/>
        <v xml:space="preserve"> </v>
      </c>
      <c r="F80" s="875"/>
      <c r="G80" s="921"/>
      <c r="H80" s="889"/>
      <c r="I80" s="909"/>
    </row>
    <row r="81" spans="1:9" s="129" customFormat="1" ht="103.5" customHeight="1">
      <c r="A81" s="312" t="s">
        <v>87</v>
      </c>
      <c r="B81" s="312" t="s">
        <v>3255</v>
      </c>
      <c r="C81" s="313"/>
      <c r="D81" s="313"/>
      <c r="E81" s="313" t="str">
        <f>IF(OR(ISBLANK(C81),ISBLANK(D81))," ",KOLIC*CENA)</f>
        <v xml:space="preserve"> </v>
      </c>
      <c r="F81" s="875"/>
      <c r="G81" s="921"/>
      <c r="H81" s="889"/>
      <c r="I81" s="909"/>
    </row>
    <row r="82" spans="1:9">
      <c r="A82" s="277"/>
      <c r="B82" s="309" t="s">
        <v>3256</v>
      </c>
      <c r="C82" s="310">
        <v>0</v>
      </c>
      <c r="D82" s="1320"/>
      <c r="E82" s="306" t="str">
        <f t="shared" ref="E82:E87" si="1">IF(OR(ISBLANK(C82),ISBLANK(D82))," ",KOLIC*CENA)</f>
        <v xml:space="preserve"> </v>
      </c>
      <c r="F82" s="873"/>
      <c r="G82" s="919">
        <f>D82*F82</f>
        <v>0</v>
      </c>
      <c r="H82" s="945">
        <v>0</v>
      </c>
      <c r="I82" s="907">
        <f>D82*H82</f>
        <v>0</v>
      </c>
    </row>
    <row r="83" spans="1:9">
      <c r="A83" s="277"/>
      <c r="B83" s="309" t="s">
        <v>3257</v>
      </c>
      <c r="C83" s="310">
        <v>9</v>
      </c>
      <c r="D83" s="1309">
        <f>D82</f>
        <v>0</v>
      </c>
      <c r="E83" s="306">
        <f t="shared" si="1"/>
        <v>0</v>
      </c>
      <c r="F83" s="873"/>
      <c r="G83" s="919">
        <f>D83*F83</f>
        <v>0</v>
      </c>
      <c r="H83" s="945">
        <v>9</v>
      </c>
      <c r="I83" s="907">
        <f>D83*H83</f>
        <v>0</v>
      </c>
    </row>
    <row r="84" spans="1:9">
      <c r="A84" s="277"/>
      <c r="B84" s="309" t="s">
        <v>3258</v>
      </c>
      <c r="C84" s="310">
        <v>1</v>
      </c>
      <c r="D84" s="1309">
        <f>D82</f>
        <v>0</v>
      </c>
      <c r="E84" s="306">
        <f t="shared" si="1"/>
        <v>0</v>
      </c>
      <c r="F84" s="873"/>
      <c r="G84" s="919">
        <f>D84*F84</f>
        <v>0</v>
      </c>
      <c r="H84" s="945">
        <v>1</v>
      </c>
      <c r="I84" s="907">
        <f>D84*H84</f>
        <v>0</v>
      </c>
    </row>
    <row r="85" spans="1:9" ht="13.5" thickBot="1">
      <c r="A85" s="277"/>
      <c r="B85" s="407" t="s">
        <v>3259</v>
      </c>
      <c r="C85" s="408">
        <v>12</v>
      </c>
      <c r="D85" s="1310">
        <f>D82</f>
        <v>0</v>
      </c>
      <c r="E85" s="410">
        <f t="shared" si="1"/>
        <v>0</v>
      </c>
      <c r="F85" s="931"/>
      <c r="G85" s="980">
        <f>D85*F85</f>
        <v>0</v>
      </c>
      <c r="H85" s="946">
        <v>12</v>
      </c>
      <c r="I85" s="986">
        <f>D85*H85</f>
        <v>0</v>
      </c>
    </row>
    <row r="86" spans="1:9" ht="13.5" thickTop="1">
      <c r="A86" s="277"/>
      <c r="B86" s="404" t="s">
        <v>3260</v>
      </c>
      <c r="C86" s="405">
        <f>SUM(C82:C85)</f>
        <v>22</v>
      </c>
      <c r="D86" s="391"/>
      <c r="E86" s="406"/>
      <c r="F86" s="932"/>
      <c r="G86" s="981"/>
      <c r="H86" s="962"/>
      <c r="I86" s="987"/>
    </row>
    <row r="87" spans="1:9" s="129" customFormat="1">
      <c r="A87" s="740"/>
      <c r="B87" s="741"/>
      <c r="C87" s="313"/>
      <c r="D87" s="313"/>
      <c r="E87" s="313" t="str">
        <f t="shared" si="1"/>
        <v xml:space="preserve"> </v>
      </c>
      <c r="F87" s="875"/>
      <c r="G87" s="921"/>
      <c r="H87" s="889"/>
      <c r="I87" s="909"/>
    </row>
    <row r="88" spans="1:9" ht="13.5" thickBot="1">
      <c r="A88" s="841"/>
      <c r="B88" s="842"/>
      <c r="C88" s="420"/>
      <c r="D88" s="409"/>
      <c r="E88" s="410"/>
      <c r="F88" s="968"/>
      <c r="G88" s="982"/>
      <c r="H88" s="975"/>
      <c r="I88" s="988"/>
    </row>
    <row r="89" spans="1:9" ht="13.5" thickTop="1">
      <c r="A89" s="576"/>
      <c r="B89" s="843"/>
      <c r="C89" s="843"/>
      <c r="D89" s="843"/>
      <c r="E89" s="844" t="s">
        <v>1506</v>
      </c>
      <c r="F89" s="957"/>
      <c r="G89" s="983" t="s">
        <v>1504</v>
      </c>
      <c r="H89" s="963"/>
      <c r="I89" s="989" t="s">
        <v>1505</v>
      </c>
    </row>
    <row r="90" spans="1:9" s="53" customFormat="1" ht="13.5" customHeight="1">
      <c r="A90" s="256"/>
      <c r="B90" s="845" t="s">
        <v>3261</v>
      </c>
      <c r="C90" s="259"/>
      <c r="D90" s="306"/>
      <c r="E90" s="383">
        <f>SUM(E65:E89)</f>
        <v>0</v>
      </c>
      <c r="F90" s="969"/>
      <c r="G90" s="942">
        <f>SUM(G64:G89)</f>
        <v>0</v>
      </c>
      <c r="H90" s="976"/>
      <c r="I90" s="955">
        <f>SUM(I64:I89)</f>
        <v>0</v>
      </c>
    </row>
    <row r="91" spans="1:9" s="26" customFormat="1" ht="15">
      <c r="A91" s="846"/>
      <c r="B91" s="257" t="s">
        <v>3262</v>
      </c>
      <c r="C91" s="847"/>
      <c r="D91" s="259"/>
      <c r="E91" s="280"/>
      <c r="F91" s="876"/>
      <c r="G91" s="922"/>
      <c r="H91" s="890"/>
      <c r="I91" s="910"/>
    </row>
    <row r="92" spans="1:9">
      <c r="A92" s="277"/>
      <c r="B92" s="304" t="s">
        <v>3263</v>
      </c>
      <c r="C92" s="301"/>
      <c r="D92" s="305"/>
      <c r="E92" s="306"/>
      <c r="F92" s="874"/>
      <c r="G92" s="920"/>
      <c r="H92" s="888"/>
      <c r="I92" s="908"/>
    </row>
    <row r="93" spans="1:9">
      <c r="A93" s="277"/>
      <c r="B93" s="338"/>
      <c r="C93" s="301"/>
      <c r="D93" s="305"/>
      <c r="E93" s="306"/>
      <c r="F93" s="874"/>
      <c r="G93" s="920"/>
      <c r="H93" s="888"/>
      <c r="I93" s="908"/>
    </row>
    <row r="94" spans="1:9" ht="93" customHeight="1">
      <c r="A94" s="277"/>
      <c r="B94" s="304" t="s">
        <v>3264</v>
      </c>
      <c r="C94" s="301"/>
      <c r="D94" s="305"/>
      <c r="E94" s="306"/>
      <c r="F94" s="874"/>
      <c r="G94" s="920"/>
      <c r="H94" s="888"/>
      <c r="I94" s="908"/>
    </row>
    <row r="95" spans="1:9" ht="39.75" customHeight="1">
      <c r="A95" s="277"/>
      <c r="B95" s="304" t="s">
        <v>3265</v>
      </c>
      <c r="C95" s="301"/>
      <c r="D95" s="305"/>
      <c r="E95" s="306"/>
      <c r="F95" s="874"/>
      <c r="G95" s="920"/>
      <c r="H95" s="888"/>
      <c r="I95" s="908"/>
    </row>
    <row r="96" spans="1:9" ht="78.75" customHeight="1">
      <c r="A96" s="277"/>
      <c r="B96" s="304" t="s">
        <v>3266</v>
      </c>
      <c r="C96" s="301"/>
      <c r="D96" s="305"/>
      <c r="E96" s="306"/>
      <c r="F96" s="874"/>
      <c r="G96" s="920"/>
      <c r="H96" s="888"/>
      <c r="I96" s="908"/>
    </row>
    <row r="97" spans="1:11" s="14" customFormat="1">
      <c r="A97" s="277"/>
      <c r="B97" s="323"/>
      <c r="C97" s="300" t="s">
        <v>79</v>
      </c>
      <c r="D97" s="301" t="s">
        <v>191</v>
      </c>
      <c r="E97" s="306" t="s">
        <v>192</v>
      </c>
      <c r="F97" s="1569" t="s">
        <v>1557</v>
      </c>
      <c r="G97" s="1569"/>
      <c r="H97" s="1570" t="s">
        <v>1558</v>
      </c>
      <c r="I97" s="1570"/>
      <c r="J97" s="298" t="s">
        <v>1559</v>
      </c>
      <c r="K97" s="298" t="s">
        <v>1560</v>
      </c>
    </row>
    <row r="98" spans="1:11" s="14" customFormat="1">
      <c r="A98" s="277"/>
      <c r="B98" s="323"/>
      <c r="C98" s="1566" t="s">
        <v>1502</v>
      </c>
      <c r="D98" s="1567"/>
      <c r="E98" s="1568"/>
      <c r="F98" s="870" t="s">
        <v>79</v>
      </c>
      <c r="G98" s="870" t="s">
        <v>1561</v>
      </c>
      <c r="H98" s="884" t="s">
        <v>79</v>
      </c>
      <c r="I98" s="884" t="s">
        <v>1561</v>
      </c>
    </row>
    <row r="99" spans="1:11" ht="178.5">
      <c r="A99" s="277" t="s">
        <v>83</v>
      </c>
      <c r="B99" s="304" t="s">
        <v>3267</v>
      </c>
      <c r="C99" s="301"/>
      <c r="D99" s="305"/>
      <c r="E99" s="306" t="str">
        <f>IF(OR(ISBLANK(C99),ISBLANK(D99))," ",KOLIC*CENA)</f>
        <v xml:space="preserve"> </v>
      </c>
      <c r="F99" s="874"/>
      <c r="G99" s="920"/>
      <c r="H99" s="888"/>
      <c r="I99" s="908"/>
    </row>
    <row r="100" spans="1:11" s="76" customFormat="1" ht="63.75">
      <c r="A100" s="349"/>
      <c r="B100" s="313" t="s">
        <v>3268</v>
      </c>
      <c r="C100" s="333"/>
      <c r="D100" s="305"/>
      <c r="E100" s="302" t="str">
        <f>IF(OR(ISBLANK(C100),ISBLANK(D100))," ",KOLIC*CENA)</f>
        <v xml:space="preserve"> </v>
      </c>
      <c r="F100" s="872"/>
      <c r="G100" s="918"/>
      <c r="H100" s="886"/>
      <c r="I100" s="906"/>
    </row>
    <row r="101" spans="1:11" s="76" customFormat="1" ht="51">
      <c r="A101" s="349"/>
      <c r="B101" s="312" t="s">
        <v>3269</v>
      </c>
      <c r="C101" s="333"/>
      <c r="D101" s="305"/>
      <c r="E101" s="302"/>
      <c r="F101" s="872"/>
      <c r="G101" s="918"/>
      <c r="H101" s="886"/>
      <c r="I101" s="906"/>
    </row>
    <row r="102" spans="1:11" ht="28.5" customHeight="1">
      <c r="A102" s="277"/>
      <c r="B102" s="304" t="s">
        <v>3270</v>
      </c>
      <c r="C102" s="301"/>
      <c r="D102" s="305"/>
      <c r="E102" s="306"/>
      <c r="F102" s="874"/>
      <c r="G102" s="920"/>
      <c r="H102" s="888"/>
      <c r="I102" s="908"/>
    </row>
    <row r="103" spans="1:11">
      <c r="A103" s="277"/>
      <c r="B103" s="309" t="s">
        <v>211</v>
      </c>
      <c r="C103" s="310">
        <v>406</v>
      </c>
      <c r="D103" s="1320"/>
      <c r="E103" s="306" t="str">
        <f>IF(OR(ISBLANK(C103),ISBLANK(D103))," ",KOLIC*CENA)</f>
        <v xml:space="preserve"> </v>
      </c>
      <c r="F103" s="939">
        <v>406</v>
      </c>
      <c r="G103" s="919">
        <f>D103*F103</f>
        <v>0</v>
      </c>
      <c r="H103" s="945"/>
      <c r="I103" s="907">
        <f>D103*H103</f>
        <v>0</v>
      </c>
    </row>
    <row r="104" spans="1:11">
      <c r="A104" s="277"/>
      <c r="B104" s="309" t="s">
        <v>212</v>
      </c>
      <c r="C104" s="310">
        <v>425</v>
      </c>
      <c r="D104" s="1309">
        <f>D103</f>
        <v>0</v>
      </c>
      <c r="E104" s="306">
        <f>IF(OR(ISBLANK(C104),ISBLANK(D104))," ",KOLIC*CENA)</f>
        <v>0</v>
      </c>
      <c r="F104" s="939">
        <v>425</v>
      </c>
      <c r="G104" s="919">
        <f>D104*F104</f>
        <v>0</v>
      </c>
      <c r="H104" s="945"/>
      <c r="I104" s="907">
        <f>D104*H104</f>
        <v>0</v>
      </c>
    </row>
    <row r="105" spans="1:11">
      <c r="A105" s="277"/>
      <c r="B105" s="309" t="s">
        <v>213</v>
      </c>
      <c r="C105" s="310">
        <v>240</v>
      </c>
      <c r="D105" s="1309">
        <f>D103</f>
        <v>0</v>
      </c>
      <c r="E105" s="306">
        <f>IF(OR(ISBLANK(C105),ISBLANK(D105))," ",KOLIC*CENA)</f>
        <v>0</v>
      </c>
      <c r="F105" s="939">
        <v>240</v>
      </c>
      <c r="G105" s="919">
        <f>D105*F105</f>
        <v>0</v>
      </c>
      <c r="H105" s="945"/>
      <c r="I105" s="907">
        <f>D105*H105</f>
        <v>0</v>
      </c>
    </row>
    <row r="106" spans="1:11" ht="13.5" thickBot="1">
      <c r="A106" s="277"/>
      <c r="B106" s="407" t="s">
        <v>214</v>
      </c>
      <c r="C106" s="408">
        <v>658</v>
      </c>
      <c r="D106" s="1310">
        <f>D103</f>
        <v>0</v>
      </c>
      <c r="E106" s="410">
        <f>IF(OR(ISBLANK(C106),ISBLANK(D106))," ",KOLIC*CENA)</f>
        <v>0</v>
      </c>
      <c r="F106" s="940">
        <v>658</v>
      </c>
      <c r="G106" s="980">
        <f>D106*F106</f>
        <v>0</v>
      </c>
      <c r="H106" s="946"/>
      <c r="I106" s="986">
        <f>D106*H106</f>
        <v>0</v>
      </c>
    </row>
    <row r="107" spans="1:11" ht="13.5" thickTop="1">
      <c r="A107" s="277"/>
      <c r="B107" s="404" t="s">
        <v>215</v>
      </c>
      <c r="C107" s="405">
        <f>SUM(C103:C106)</f>
        <v>1729</v>
      </c>
      <c r="D107" s="391"/>
      <c r="E107" s="406"/>
      <c r="F107" s="932"/>
      <c r="G107" s="981"/>
      <c r="H107" s="962"/>
      <c r="I107" s="987"/>
    </row>
    <row r="108" spans="1:11" ht="12.75" customHeight="1">
      <c r="A108" s="277"/>
      <c r="B108" s="304"/>
      <c r="C108" s="301"/>
      <c r="D108" s="305"/>
      <c r="E108" s="306"/>
      <c r="F108" s="874"/>
      <c r="G108" s="920"/>
      <c r="H108" s="888"/>
      <c r="I108" s="908"/>
    </row>
    <row r="109" spans="1:11" s="134" customFormat="1" ht="12.75" hidden="1" customHeight="1" outlineLevel="1">
      <c r="A109" s="324" t="s">
        <v>3271</v>
      </c>
      <c r="B109" s="325" t="s">
        <v>3272</v>
      </c>
      <c r="C109" s="326">
        <v>240</v>
      </c>
      <c r="D109" s="327"/>
      <c r="E109" s="328" t="str">
        <f>IF(OR(ISBLANK(C109),ISBLANK(D109))," ",KOLIC*CENA)</f>
        <v xml:space="preserve"> </v>
      </c>
      <c r="F109" s="877"/>
      <c r="G109" s="923"/>
      <c r="H109" s="891"/>
      <c r="I109" s="911"/>
    </row>
    <row r="110" spans="1:11" s="134" customFormat="1" ht="12.75" hidden="1" customHeight="1" outlineLevel="1">
      <c r="A110" s="324" t="s">
        <v>3273</v>
      </c>
      <c r="B110" s="325" t="s">
        <v>3274</v>
      </c>
      <c r="C110" s="326">
        <v>153</v>
      </c>
      <c r="D110" s="327"/>
      <c r="E110" s="328"/>
      <c r="F110" s="877"/>
      <c r="G110" s="923"/>
      <c r="H110" s="891"/>
      <c r="I110" s="911"/>
    </row>
    <row r="111" spans="1:11" s="134" customFormat="1" ht="12.75" hidden="1" customHeight="1" outlineLevel="1">
      <c r="A111" s="324"/>
      <c r="B111" s="325"/>
      <c r="C111" s="326">
        <v>393</v>
      </c>
      <c r="D111" s="327"/>
      <c r="E111" s="328"/>
      <c r="F111" s="877"/>
      <c r="G111" s="923"/>
      <c r="H111" s="891"/>
      <c r="I111" s="911"/>
    </row>
    <row r="112" spans="1:11" s="134" customFormat="1" ht="12.75" hidden="1" customHeight="1" outlineLevel="1">
      <c r="A112" s="324"/>
      <c r="B112" s="325"/>
      <c r="C112" s="326"/>
      <c r="D112" s="327"/>
      <c r="E112" s="328"/>
      <c r="F112" s="877"/>
      <c r="G112" s="923"/>
      <c r="H112" s="891"/>
      <c r="I112" s="911"/>
    </row>
    <row r="113" spans="1:9" s="134" customFormat="1" hidden="1" outlineLevel="1">
      <c r="A113" s="324" t="s">
        <v>3275</v>
      </c>
      <c r="B113" s="325" t="s">
        <v>3276</v>
      </c>
      <c r="C113" s="326">
        <v>308</v>
      </c>
      <c r="D113" s="327"/>
      <c r="E113" s="328"/>
      <c r="F113" s="877"/>
      <c r="G113" s="923"/>
      <c r="H113" s="891"/>
      <c r="I113" s="911"/>
    </row>
    <row r="114" spans="1:9" s="134" customFormat="1" hidden="1" outlineLevel="1">
      <c r="A114" s="324" t="s">
        <v>3273</v>
      </c>
      <c r="B114" s="325" t="s">
        <v>3277</v>
      </c>
      <c r="C114" s="326">
        <v>116</v>
      </c>
      <c r="D114" s="327"/>
      <c r="E114" s="328"/>
      <c r="F114" s="877"/>
      <c r="G114" s="923"/>
      <c r="H114" s="891"/>
      <c r="I114" s="911"/>
    </row>
    <row r="115" spans="1:9" s="134" customFormat="1" hidden="1" outlineLevel="1">
      <c r="A115" s="324"/>
      <c r="B115" s="325"/>
      <c r="C115" s="326">
        <v>424</v>
      </c>
      <c r="D115" s="327"/>
      <c r="E115" s="328"/>
      <c r="F115" s="877"/>
      <c r="G115" s="923"/>
      <c r="H115" s="891"/>
      <c r="I115" s="911"/>
    </row>
    <row r="116" spans="1:9" s="134" customFormat="1" hidden="1" outlineLevel="1">
      <c r="A116" s="324"/>
      <c r="B116" s="325"/>
      <c r="C116" s="326"/>
      <c r="D116" s="327"/>
      <c r="E116" s="328"/>
      <c r="F116" s="877"/>
      <c r="G116" s="923"/>
      <c r="H116" s="891"/>
      <c r="I116" s="911"/>
    </row>
    <row r="117" spans="1:9" s="134" customFormat="1" hidden="1" outlineLevel="1">
      <c r="A117" s="324" t="s">
        <v>3278</v>
      </c>
      <c r="B117" s="325" t="s">
        <v>3279</v>
      </c>
      <c r="C117" s="326">
        <v>365</v>
      </c>
      <c r="D117" s="327"/>
      <c r="E117" s="328"/>
      <c r="F117" s="877"/>
      <c r="G117" s="923"/>
      <c r="H117" s="891"/>
      <c r="I117" s="911"/>
    </row>
    <row r="118" spans="1:9" s="134" customFormat="1" hidden="1" outlineLevel="1">
      <c r="A118" s="324" t="s">
        <v>3273</v>
      </c>
      <c r="B118" s="325" t="s">
        <v>3280</v>
      </c>
      <c r="C118" s="326">
        <v>292</v>
      </c>
      <c r="D118" s="327"/>
      <c r="E118" s="328"/>
      <c r="F118" s="877"/>
      <c r="G118" s="923"/>
      <c r="H118" s="891"/>
      <c r="I118" s="911"/>
    </row>
    <row r="119" spans="1:9" s="134" customFormat="1" hidden="1" outlineLevel="1">
      <c r="A119" s="324"/>
      <c r="B119" s="325"/>
      <c r="C119" s="326">
        <v>657</v>
      </c>
      <c r="D119" s="327"/>
      <c r="E119" s="328"/>
      <c r="F119" s="877"/>
      <c r="G119" s="923"/>
      <c r="H119" s="891"/>
      <c r="I119" s="911"/>
    </row>
    <row r="120" spans="1:9" collapsed="1">
      <c r="A120" s="277"/>
      <c r="B120" s="310"/>
      <c r="C120" s="301"/>
      <c r="D120" s="305"/>
      <c r="E120" s="306"/>
      <c r="F120" s="874"/>
      <c r="G120" s="920"/>
      <c r="H120" s="888"/>
      <c r="I120" s="908"/>
    </row>
    <row r="121" spans="1:9" ht="80.25" customHeight="1">
      <c r="A121" s="311" t="s">
        <v>85</v>
      </c>
      <c r="B121" s="304" t="s">
        <v>3281</v>
      </c>
      <c r="C121" s="310"/>
      <c r="D121" s="305"/>
      <c r="E121" s="302" t="str">
        <f>IF(OR(ISBLANK(C121),ISBLANK(D121))," ",KOLIC*CENA)</f>
        <v xml:space="preserve"> </v>
      </c>
      <c r="F121" s="874"/>
      <c r="G121" s="920"/>
      <c r="H121" s="888"/>
      <c r="I121" s="908"/>
    </row>
    <row r="122" spans="1:9">
      <c r="A122" s="277"/>
      <c r="B122" s="309" t="s">
        <v>211</v>
      </c>
      <c r="C122" s="310">
        <v>115</v>
      </c>
      <c r="D122" s="1320"/>
      <c r="E122" s="306" t="str">
        <f>IF(OR(ISBLANK(C122),ISBLANK(D122))," ",KOLIC*CENA)</f>
        <v xml:space="preserve"> </v>
      </c>
      <c r="F122" s="939">
        <v>115</v>
      </c>
      <c r="G122" s="919">
        <f>D122*F122</f>
        <v>0</v>
      </c>
      <c r="H122" s="945"/>
      <c r="I122" s="907">
        <f>D122*H122</f>
        <v>0</v>
      </c>
    </row>
    <row r="123" spans="1:9">
      <c r="A123" s="277"/>
      <c r="B123" s="309" t="s">
        <v>212</v>
      </c>
      <c r="C123" s="310">
        <v>110</v>
      </c>
      <c r="D123" s="1309">
        <f>D122</f>
        <v>0</v>
      </c>
      <c r="E123" s="306">
        <f>IF(OR(ISBLANK(C123),ISBLANK(D123))," ",KOLIC*CENA)</f>
        <v>0</v>
      </c>
      <c r="F123" s="939">
        <v>110</v>
      </c>
      <c r="G123" s="919">
        <f>D123*F123</f>
        <v>0</v>
      </c>
      <c r="H123" s="945"/>
      <c r="I123" s="907">
        <f>D123*H123</f>
        <v>0</v>
      </c>
    </row>
    <row r="124" spans="1:9">
      <c r="A124" s="277"/>
      <c r="B124" s="309" t="s">
        <v>213</v>
      </c>
      <c r="C124" s="310">
        <v>115</v>
      </c>
      <c r="D124" s="1309">
        <f>D122</f>
        <v>0</v>
      </c>
      <c r="E124" s="306">
        <f>IF(OR(ISBLANK(C124),ISBLANK(D124))," ",KOLIC*CENA)</f>
        <v>0</v>
      </c>
      <c r="F124" s="939">
        <v>115</v>
      </c>
      <c r="G124" s="919">
        <f>D124*F124</f>
        <v>0</v>
      </c>
      <c r="H124" s="945"/>
      <c r="I124" s="907">
        <f>D124*H124</f>
        <v>0</v>
      </c>
    </row>
    <row r="125" spans="1:9" ht="13.5" thickBot="1">
      <c r="A125" s="277"/>
      <c r="B125" s="407" t="s">
        <v>214</v>
      </c>
      <c r="C125" s="408">
        <v>152</v>
      </c>
      <c r="D125" s="1310">
        <f>D122</f>
        <v>0</v>
      </c>
      <c r="E125" s="410">
        <f>IF(OR(ISBLANK(C125),ISBLANK(D125))," ",KOLIC*CENA)</f>
        <v>0</v>
      </c>
      <c r="F125" s="940">
        <v>152</v>
      </c>
      <c r="G125" s="980">
        <f>D125*F125</f>
        <v>0</v>
      </c>
      <c r="H125" s="946"/>
      <c r="I125" s="986">
        <f>D125*H125</f>
        <v>0</v>
      </c>
    </row>
    <row r="126" spans="1:9" ht="13.5" thickTop="1">
      <c r="A126" s="277"/>
      <c r="B126" s="404" t="s">
        <v>215</v>
      </c>
      <c r="C126" s="405">
        <f>SUM(C122:C125)</f>
        <v>492</v>
      </c>
      <c r="D126" s="391"/>
      <c r="E126" s="406"/>
      <c r="F126" s="932"/>
      <c r="G126" s="981"/>
      <c r="H126" s="962"/>
      <c r="I126" s="987"/>
    </row>
    <row r="127" spans="1:9">
      <c r="A127" s="277"/>
      <c r="B127" s="310"/>
      <c r="C127" s="301"/>
      <c r="D127" s="305"/>
      <c r="E127" s="306"/>
      <c r="F127" s="874"/>
      <c r="G127" s="920"/>
      <c r="H127" s="888"/>
      <c r="I127" s="908"/>
    </row>
    <row r="128" spans="1:9" s="134" customFormat="1" ht="12.75" hidden="1" customHeight="1" outlineLevel="1">
      <c r="A128" s="324" t="s">
        <v>3282</v>
      </c>
      <c r="B128" s="325" t="s">
        <v>3283</v>
      </c>
      <c r="C128" s="326">
        <v>113.76</v>
      </c>
      <c r="D128" s="327"/>
      <c r="E128" s="328" t="str">
        <f>IF(OR(ISBLANK(C128),ISBLANK(D128))," ",KOLIC*CENA)</f>
        <v xml:space="preserve"> </v>
      </c>
      <c r="F128" s="877"/>
      <c r="G128" s="923"/>
      <c r="H128" s="891"/>
      <c r="I128" s="911"/>
    </row>
    <row r="129" spans="1:256" s="134" customFormat="1" ht="25.5" hidden="1" outlineLevel="1">
      <c r="A129" s="324" t="s">
        <v>3284</v>
      </c>
      <c r="B129" s="325" t="s">
        <v>3285</v>
      </c>
      <c r="C129" s="326">
        <v>108.7</v>
      </c>
      <c r="D129" s="327"/>
      <c r="E129" s="328"/>
      <c r="F129" s="877"/>
      <c r="G129" s="923"/>
      <c r="H129" s="891"/>
      <c r="I129" s="911"/>
    </row>
    <row r="130" spans="1:256" s="134" customFormat="1" hidden="1" outlineLevel="1">
      <c r="A130" s="324"/>
      <c r="B130" s="325"/>
      <c r="C130" s="326"/>
      <c r="D130" s="327"/>
      <c r="E130" s="328"/>
      <c r="F130" s="877"/>
      <c r="G130" s="923"/>
      <c r="H130" s="891"/>
      <c r="I130" s="911"/>
    </row>
    <row r="131" spans="1:256" s="134" customFormat="1" ht="25.5" hidden="1" outlineLevel="1">
      <c r="A131" s="324" t="s">
        <v>332</v>
      </c>
      <c r="B131" s="325" t="s">
        <v>3286</v>
      </c>
      <c r="C131" s="326">
        <v>150.53</v>
      </c>
      <c r="D131" s="327"/>
      <c r="E131" s="328"/>
      <c r="F131" s="877"/>
      <c r="G131" s="923"/>
      <c r="H131" s="891"/>
      <c r="I131" s="911"/>
    </row>
    <row r="132" spans="1:256" collapsed="1">
      <c r="A132" s="277"/>
      <c r="B132" s="310"/>
      <c r="C132" s="301"/>
      <c r="D132" s="305"/>
      <c r="E132" s="306"/>
      <c r="F132" s="874"/>
      <c r="G132" s="920"/>
      <c r="H132" s="888"/>
      <c r="I132" s="908"/>
    </row>
    <row r="133" spans="1:256" ht="119.25" customHeight="1">
      <c r="A133" s="311" t="s">
        <v>87</v>
      </c>
      <c r="B133" s="304" t="s">
        <v>3287</v>
      </c>
      <c r="C133" s="310"/>
      <c r="D133" s="305"/>
      <c r="E133" s="302" t="str">
        <f>IF(OR(ISBLANK(C133),ISBLANK(D133))," ",KOLIC*CENA)</f>
        <v xml:space="preserve"> </v>
      </c>
      <c r="F133" s="874"/>
      <c r="G133" s="920"/>
      <c r="H133" s="888"/>
      <c r="I133" s="908"/>
    </row>
    <row r="134" spans="1:256">
      <c r="A134" s="277"/>
      <c r="B134" s="309" t="s">
        <v>3288</v>
      </c>
      <c r="C134" s="310">
        <v>22</v>
      </c>
      <c r="D134" s="1320"/>
      <c r="E134" s="306" t="str">
        <f>IF(OR(ISBLANK(C134),ISBLANK(D134))," ",KOLIC*CENA)</f>
        <v xml:space="preserve"> </v>
      </c>
      <c r="F134" s="939">
        <v>22</v>
      </c>
      <c r="G134" s="919">
        <f>D134*F134</f>
        <v>0</v>
      </c>
      <c r="H134" s="945"/>
      <c r="I134" s="907">
        <f>D134*H134</f>
        <v>0</v>
      </c>
    </row>
    <row r="135" spans="1:256">
      <c r="A135" s="277"/>
      <c r="B135" s="309" t="s">
        <v>3289</v>
      </c>
      <c r="C135" s="310">
        <v>14</v>
      </c>
      <c r="D135" s="1309">
        <f>D134</f>
        <v>0</v>
      </c>
      <c r="E135" s="306">
        <f>IF(OR(ISBLANK(C135),ISBLANK(D135))," ",KOLIC*CENA)</f>
        <v>0</v>
      </c>
      <c r="F135" s="939">
        <v>14</v>
      </c>
      <c r="G135" s="919">
        <f>D135*F135</f>
        <v>0</v>
      </c>
      <c r="H135" s="945"/>
      <c r="I135" s="907">
        <f>D135*H135</f>
        <v>0</v>
      </c>
    </row>
    <row r="136" spans="1:256">
      <c r="A136" s="277"/>
      <c r="B136" s="309" t="s">
        <v>3290</v>
      </c>
      <c r="C136" s="310">
        <v>24</v>
      </c>
      <c r="D136" s="1309">
        <f>D134</f>
        <v>0</v>
      </c>
      <c r="E136" s="306">
        <f>IF(OR(ISBLANK(C136),ISBLANK(D136))," ",KOLIC*CENA)</f>
        <v>0</v>
      </c>
      <c r="F136" s="939">
        <v>24</v>
      </c>
      <c r="G136" s="919">
        <f>D136*F136</f>
        <v>0</v>
      </c>
      <c r="H136" s="945"/>
      <c r="I136" s="907">
        <f>D136*H136</f>
        <v>0</v>
      </c>
    </row>
    <row r="137" spans="1:256" ht="13.5" thickBot="1">
      <c r="A137" s="277"/>
      <c r="B137" s="407" t="s">
        <v>3291</v>
      </c>
      <c r="C137" s="408">
        <v>18</v>
      </c>
      <c r="D137" s="1310">
        <f>D134</f>
        <v>0</v>
      </c>
      <c r="E137" s="410">
        <f>IF(OR(ISBLANK(C137),ISBLANK(D137))," ",KOLIC*CENA)</f>
        <v>0</v>
      </c>
      <c r="F137" s="940">
        <v>18</v>
      </c>
      <c r="G137" s="980">
        <f>D137*F137</f>
        <v>0</v>
      </c>
      <c r="H137" s="946"/>
      <c r="I137" s="986">
        <f>D137*H137</f>
        <v>0</v>
      </c>
    </row>
    <row r="138" spans="1:256" ht="13.5" thickTop="1">
      <c r="A138" s="277"/>
      <c r="B138" s="404" t="s">
        <v>206</v>
      </c>
      <c r="C138" s="405">
        <f>SUM(C134:C137)</f>
        <v>78</v>
      </c>
      <c r="D138" s="391"/>
      <c r="E138" s="406"/>
      <c r="F138" s="932"/>
      <c r="G138" s="981"/>
      <c r="H138" s="962"/>
      <c r="I138" s="987"/>
    </row>
    <row r="139" spans="1:256">
      <c r="A139" s="277"/>
      <c r="B139" s="310"/>
      <c r="C139" s="301"/>
      <c r="D139" s="305"/>
      <c r="E139" s="306"/>
      <c r="F139" s="874"/>
      <c r="G139" s="920"/>
      <c r="H139" s="888"/>
      <c r="I139" s="908"/>
    </row>
    <row r="140" spans="1:256">
      <c r="A140" s="307"/>
      <c r="B140" s="304" t="s">
        <v>3292</v>
      </c>
      <c r="C140" s="305"/>
      <c r="D140" s="744"/>
      <c r="E140" s="302" t="str">
        <f>IF(OR(ISBLANK(C140),ISBLANK(D140))," ",KOLIC*CENA)</f>
        <v xml:space="preserve"> </v>
      </c>
      <c r="F140" s="879"/>
      <c r="G140" s="879"/>
      <c r="H140" s="952"/>
      <c r="I140" s="95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79.5" customHeight="1">
      <c r="A141" s="277" t="s">
        <v>88</v>
      </c>
      <c r="B141" s="304" t="s">
        <v>3293</v>
      </c>
      <c r="C141" s="301"/>
      <c r="D141" s="301"/>
      <c r="E141" s="302" t="str">
        <f>IF(OR(ISBLANK(C141),ISBLANK(D141))," ",KOLIC*CENA)</f>
        <v xml:space="preserve"> </v>
      </c>
      <c r="F141" s="872"/>
      <c r="G141" s="918"/>
      <c r="H141" s="886"/>
      <c r="I141" s="906"/>
    </row>
    <row r="142" spans="1:256" s="76" customFormat="1" ht="128.25" customHeight="1">
      <c r="A142" s="277"/>
      <c r="B142" s="304" t="s">
        <v>3294</v>
      </c>
      <c r="C142" s="301"/>
      <c r="D142" s="301"/>
      <c r="E142" s="301"/>
      <c r="F142" s="880"/>
      <c r="G142" s="880"/>
      <c r="H142" s="977"/>
      <c r="I142" s="977"/>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c r="HY142" s="13"/>
      <c r="HZ142" s="13"/>
      <c r="IA142" s="13"/>
      <c r="IB142" s="13"/>
      <c r="IC142" s="13"/>
      <c r="ID142" s="13"/>
      <c r="IE142" s="13"/>
      <c r="IF142" s="13"/>
      <c r="IG142" s="13"/>
      <c r="IH142" s="13"/>
      <c r="II142" s="13"/>
      <c r="IJ142" s="13"/>
      <c r="IK142" s="13"/>
      <c r="IL142" s="13"/>
      <c r="IM142" s="13"/>
      <c r="IN142" s="13"/>
      <c r="IO142" s="13"/>
      <c r="IP142" s="13"/>
      <c r="IQ142" s="13"/>
      <c r="IR142" s="13"/>
      <c r="IS142" s="13"/>
      <c r="IT142" s="13"/>
      <c r="IU142" s="13"/>
      <c r="IV142" s="13"/>
    </row>
    <row r="143" spans="1:256" ht="68.25" customHeight="1">
      <c r="A143" s="331"/>
      <c r="B143" s="312" t="s">
        <v>3295</v>
      </c>
      <c r="C143" s="333"/>
      <c r="D143" s="305"/>
      <c r="E143" s="306"/>
      <c r="F143" s="874"/>
      <c r="G143" s="920"/>
      <c r="H143" s="888"/>
      <c r="I143" s="908"/>
    </row>
    <row r="144" spans="1:256" ht="103.5" customHeight="1">
      <c r="A144" s="331"/>
      <c r="B144" s="352" t="s">
        <v>3296</v>
      </c>
      <c r="C144" s="333"/>
      <c r="D144" s="305"/>
      <c r="E144" s="306" t="str">
        <f>IF(OR(ISBLANK(C144),ISBLANK(D144))," ",KOLIC*CENA)</f>
        <v xml:space="preserve"> </v>
      </c>
      <c r="F144" s="874"/>
      <c r="G144" s="920"/>
      <c r="H144" s="888"/>
      <c r="I144" s="908"/>
    </row>
    <row r="145" spans="1:9" ht="28.5" customHeight="1">
      <c r="A145" s="331"/>
      <c r="B145" s="312" t="s">
        <v>3297</v>
      </c>
      <c r="C145" s="333"/>
      <c r="D145" s="305"/>
      <c r="E145" s="306"/>
      <c r="F145" s="874"/>
      <c r="G145" s="920"/>
      <c r="H145" s="888"/>
      <c r="I145" s="908"/>
    </row>
    <row r="146" spans="1:9" ht="65.25" customHeight="1">
      <c r="A146" s="331"/>
      <c r="B146" s="312" t="s">
        <v>3298</v>
      </c>
      <c r="C146" s="333"/>
      <c r="D146" s="305"/>
      <c r="E146" s="306"/>
      <c r="F146" s="874"/>
      <c r="G146" s="920"/>
      <c r="H146" s="888"/>
      <c r="I146" s="908"/>
    </row>
    <row r="147" spans="1:9">
      <c r="A147" s="277"/>
      <c r="B147" s="309" t="s">
        <v>211</v>
      </c>
      <c r="C147" s="310">
        <v>7</v>
      </c>
      <c r="D147" s="1320"/>
      <c r="E147" s="306" t="str">
        <f>IF(OR(ISBLANK(C147),ISBLANK(D147))," ",KOLIC*CENA)</f>
        <v xml:space="preserve"> </v>
      </c>
      <c r="F147" s="939">
        <v>7</v>
      </c>
      <c r="G147" s="919">
        <f>D147*F147</f>
        <v>0</v>
      </c>
      <c r="H147" s="945"/>
      <c r="I147" s="907">
        <f>D147*H147</f>
        <v>0</v>
      </c>
    </row>
    <row r="148" spans="1:9">
      <c r="A148" s="277"/>
      <c r="B148" s="309" t="s">
        <v>212</v>
      </c>
      <c r="C148" s="310">
        <v>7</v>
      </c>
      <c r="D148" s="1309">
        <f>D147</f>
        <v>0</v>
      </c>
      <c r="E148" s="306">
        <f>IF(OR(ISBLANK(C148),ISBLANK(D148))," ",KOLIC*CENA)</f>
        <v>0</v>
      </c>
      <c r="F148" s="939">
        <v>7</v>
      </c>
      <c r="G148" s="919">
        <f>D148*F148</f>
        <v>0</v>
      </c>
      <c r="H148" s="945"/>
      <c r="I148" s="907">
        <f>D148*H148</f>
        <v>0</v>
      </c>
    </row>
    <row r="149" spans="1:9">
      <c r="A149" s="277"/>
      <c r="B149" s="309" t="s">
        <v>213</v>
      </c>
      <c r="C149" s="310">
        <v>7</v>
      </c>
      <c r="D149" s="1309">
        <f>D147</f>
        <v>0</v>
      </c>
      <c r="E149" s="306">
        <f>IF(OR(ISBLANK(C149),ISBLANK(D149))," ",KOLIC*CENA)</f>
        <v>0</v>
      </c>
      <c r="F149" s="939">
        <v>7</v>
      </c>
      <c r="G149" s="919">
        <f>D149*F149</f>
        <v>0</v>
      </c>
      <c r="H149" s="945"/>
      <c r="I149" s="907">
        <f>D149*H149</f>
        <v>0</v>
      </c>
    </row>
    <row r="150" spans="1:9" ht="13.5" thickBot="1">
      <c r="A150" s="277"/>
      <c r="B150" s="407" t="s">
        <v>214</v>
      </c>
      <c r="C150" s="408">
        <v>19</v>
      </c>
      <c r="D150" s="1310">
        <f>D147</f>
        <v>0</v>
      </c>
      <c r="E150" s="410">
        <f>IF(OR(ISBLANK(C150),ISBLANK(D150))," ",KOLIC*CENA)</f>
        <v>0</v>
      </c>
      <c r="F150" s="940">
        <v>19</v>
      </c>
      <c r="G150" s="980">
        <f>D150*F150</f>
        <v>0</v>
      </c>
      <c r="H150" s="946"/>
      <c r="I150" s="986">
        <f>D150*H150</f>
        <v>0</v>
      </c>
    </row>
    <row r="151" spans="1:9" ht="13.5" thickTop="1">
      <c r="A151" s="277"/>
      <c r="B151" s="404" t="s">
        <v>215</v>
      </c>
      <c r="C151" s="405">
        <f>SUM(C147:C150)</f>
        <v>40</v>
      </c>
      <c r="D151" s="391"/>
      <c r="E151" s="406"/>
      <c r="F151" s="932"/>
      <c r="G151" s="981"/>
      <c r="H151" s="962"/>
      <c r="I151" s="987"/>
    </row>
    <row r="152" spans="1:9">
      <c r="A152" s="277"/>
      <c r="B152" s="310"/>
      <c r="C152" s="301"/>
      <c r="D152" s="305"/>
      <c r="E152" s="306"/>
      <c r="F152" s="874"/>
      <c r="G152" s="920"/>
      <c r="H152" s="888"/>
      <c r="I152" s="908"/>
    </row>
    <row r="153" spans="1:9" s="134" customFormat="1" ht="25.5" hidden="1" outlineLevel="1">
      <c r="A153" s="324" t="s">
        <v>3299</v>
      </c>
      <c r="B153" s="325" t="s">
        <v>3300</v>
      </c>
      <c r="C153" s="326">
        <v>6.66</v>
      </c>
      <c r="D153" s="327"/>
      <c r="E153" s="328"/>
      <c r="F153" s="877"/>
      <c r="G153" s="923"/>
      <c r="H153" s="891"/>
      <c r="I153" s="911"/>
    </row>
    <row r="154" spans="1:9" s="134" customFormat="1" hidden="1" outlineLevel="1">
      <c r="A154" s="324" t="s">
        <v>2733</v>
      </c>
      <c r="B154" s="325" t="s">
        <v>3301</v>
      </c>
      <c r="C154" s="326">
        <v>18.850000000000001</v>
      </c>
      <c r="D154" s="327"/>
      <c r="E154" s="328"/>
      <c r="F154" s="877"/>
      <c r="G154" s="923"/>
      <c r="H154" s="891"/>
      <c r="I154" s="911"/>
    </row>
    <row r="155" spans="1:9" s="134" customFormat="1" hidden="1" outlineLevel="1">
      <c r="A155" s="324"/>
      <c r="B155" s="325"/>
      <c r="C155" s="326"/>
      <c r="D155" s="327"/>
      <c r="E155" s="328"/>
      <c r="F155" s="877"/>
      <c r="G155" s="923"/>
      <c r="H155" s="891"/>
      <c r="I155" s="911"/>
    </row>
    <row r="156" spans="1:9" collapsed="1">
      <c r="A156" s="277"/>
      <c r="B156" s="309"/>
      <c r="C156" s="310"/>
      <c r="D156" s="306"/>
      <c r="E156" s="306"/>
      <c r="F156" s="874"/>
      <c r="G156" s="920"/>
      <c r="H156" s="888"/>
      <c r="I156" s="908"/>
    </row>
    <row r="157" spans="1:9" ht="45" customHeight="1">
      <c r="A157" s="331"/>
      <c r="B157" s="312" t="s">
        <v>3302</v>
      </c>
      <c r="C157" s="812"/>
      <c r="D157" s="305"/>
      <c r="E157" s="306" t="str">
        <f>IF(OR(ISBLANK(C157),ISBLANK(D157))," ",KOLIC*CENA)</f>
        <v xml:space="preserve"> </v>
      </c>
      <c r="F157" s="874"/>
      <c r="G157" s="920"/>
      <c r="H157" s="888"/>
      <c r="I157" s="908"/>
    </row>
    <row r="158" spans="1:9" ht="40.5" customHeight="1">
      <c r="A158" s="331"/>
      <c r="B158" s="312" t="s">
        <v>3303</v>
      </c>
      <c r="C158" s="812"/>
      <c r="D158" s="305"/>
      <c r="E158" s="306"/>
      <c r="F158" s="874"/>
      <c r="G158" s="920"/>
      <c r="H158" s="888"/>
      <c r="I158" s="908"/>
    </row>
    <row r="159" spans="1:9" ht="142.5" customHeight="1">
      <c r="A159" s="331" t="s">
        <v>89</v>
      </c>
      <c r="B159" s="352" t="s">
        <v>3304</v>
      </c>
      <c r="C159" s="812"/>
      <c r="D159" s="305"/>
      <c r="E159" s="306"/>
      <c r="F159" s="874"/>
      <c r="G159" s="920"/>
      <c r="H159" s="888"/>
      <c r="I159" s="908"/>
    </row>
    <row r="160" spans="1:9" ht="129" customHeight="1">
      <c r="A160" s="331"/>
      <c r="B160" s="312" t="s">
        <v>3305</v>
      </c>
      <c r="C160" s="333"/>
      <c r="D160" s="305"/>
      <c r="E160" s="306"/>
      <c r="F160" s="874"/>
      <c r="G160" s="920"/>
      <c r="H160" s="888"/>
      <c r="I160" s="908"/>
    </row>
    <row r="161" spans="1:9" s="14" customFormat="1" ht="114" customHeight="1">
      <c r="A161" s="277"/>
      <c r="B161" s="304" t="s">
        <v>3306</v>
      </c>
      <c r="C161" s="301"/>
      <c r="D161" s="301"/>
      <c r="E161" s="302" t="str">
        <f>IF(OR(ISBLANK(C161),ISBLANK(D161))," ",KOLIC*CENA)</f>
        <v xml:space="preserve"> </v>
      </c>
      <c r="F161" s="878"/>
      <c r="G161" s="924"/>
      <c r="H161" s="892"/>
      <c r="I161" s="912"/>
    </row>
    <row r="162" spans="1:9" ht="78" customHeight="1">
      <c r="A162" s="331"/>
      <c r="B162" s="312" t="s">
        <v>3307</v>
      </c>
      <c r="C162" s="333"/>
      <c r="D162" s="305"/>
      <c r="E162" s="306"/>
      <c r="F162" s="874"/>
      <c r="G162" s="920"/>
      <c r="H162" s="888"/>
      <c r="I162" s="908"/>
    </row>
    <row r="163" spans="1:9" ht="115.5" customHeight="1">
      <c r="A163" s="331"/>
      <c r="B163" s="352" t="s">
        <v>3308</v>
      </c>
      <c r="C163" s="333"/>
      <c r="D163" s="305"/>
      <c r="E163" s="306" t="str">
        <f>IF(OR(ISBLANK(C163),ISBLANK(D163))," ",KOLIC*CENA)</f>
        <v xml:space="preserve"> </v>
      </c>
      <c r="F163" s="874"/>
      <c r="G163" s="920"/>
      <c r="H163" s="888"/>
      <c r="I163" s="908"/>
    </row>
    <row r="164" spans="1:9" ht="42" customHeight="1">
      <c r="A164" s="331"/>
      <c r="B164" s="312" t="s">
        <v>3309</v>
      </c>
      <c r="C164" s="333"/>
      <c r="D164" s="305"/>
      <c r="E164" s="306"/>
      <c r="F164" s="874"/>
      <c r="G164" s="920"/>
      <c r="H164" s="888"/>
      <c r="I164" s="908"/>
    </row>
    <row r="165" spans="1:9" ht="38.25" customHeight="1">
      <c r="A165" s="331"/>
      <c r="B165" s="312" t="s">
        <v>3310</v>
      </c>
      <c r="C165" s="333"/>
      <c r="D165" s="305"/>
      <c r="E165" s="306"/>
      <c r="F165" s="874"/>
      <c r="G165" s="920"/>
      <c r="H165" s="888"/>
      <c r="I165" s="908"/>
    </row>
    <row r="166" spans="1:9" ht="27.75" customHeight="1">
      <c r="A166" s="331"/>
      <c r="B166" s="312" t="s">
        <v>3311</v>
      </c>
      <c r="C166" s="333"/>
      <c r="D166" s="305"/>
      <c r="E166" s="306" t="str">
        <f>IF(OR(ISBLANK(C166),ISBLANK(D166))," ",KOLIC*CENA)</f>
        <v xml:space="preserve"> </v>
      </c>
      <c r="F166" s="874"/>
      <c r="G166" s="920"/>
      <c r="H166" s="888"/>
      <c r="I166" s="908"/>
    </row>
    <row r="167" spans="1:9" ht="12.75" customHeight="1">
      <c r="A167" s="331"/>
      <c r="B167" s="312"/>
      <c r="C167" s="333"/>
      <c r="D167" s="305"/>
      <c r="E167" s="306"/>
      <c r="F167" s="874"/>
      <c r="G167" s="920"/>
      <c r="H167" s="888"/>
      <c r="I167" s="908"/>
    </row>
    <row r="168" spans="1:9" ht="78.75" customHeight="1">
      <c r="A168" s="331" t="s">
        <v>67</v>
      </c>
      <c r="B168" s="312" t="s">
        <v>3312</v>
      </c>
      <c r="C168" s="333"/>
      <c r="D168" s="305"/>
      <c r="E168" s="306"/>
      <c r="F168" s="874"/>
      <c r="G168" s="920"/>
      <c r="H168" s="888"/>
      <c r="I168" s="908"/>
    </row>
    <row r="169" spans="1:9">
      <c r="A169" s="277"/>
      <c r="B169" s="309" t="s">
        <v>211</v>
      </c>
      <c r="C169" s="310">
        <v>12</v>
      </c>
      <c r="D169" s="1320"/>
      <c r="E169" s="306" t="str">
        <f>IF(OR(ISBLANK(C169),ISBLANK(D169))," ",KOLIC*CENA)</f>
        <v xml:space="preserve"> </v>
      </c>
      <c r="F169" s="939">
        <v>12</v>
      </c>
      <c r="G169" s="919">
        <f>D169*F169</f>
        <v>0</v>
      </c>
      <c r="H169" s="888"/>
      <c r="I169" s="908">
        <f>D169*H169</f>
        <v>0</v>
      </c>
    </row>
    <row r="170" spans="1:9">
      <c r="A170" s="277"/>
      <c r="B170" s="309" t="s">
        <v>212</v>
      </c>
      <c r="C170" s="310">
        <v>64</v>
      </c>
      <c r="D170" s="1309">
        <f>D169</f>
        <v>0</v>
      </c>
      <c r="E170" s="306">
        <f>IF(OR(ISBLANK(C170),ISBLANK(D170))," ",KOLIC*CENA)</f>
        <v>0</v>
      </c>
      <c r="F170" s="939">
        <v>64</v>
      </c>
      <c r="G170" s="919">
        <f>D170*F170</f>
        <v>0</v>
      </c>
      <c r="H170" s="888"/>
      <c r="I170" s="908">
        <f>D170*H170</f>
        <v>0</v>
      </c>
    </row>
    <row r="171" spans="1:9">
      <c r="A171" s="277"/>
      <c r="B171" s="309" t="s">
        <v>213</v>
      </c>
      <c r="C171" s="310">
        <v>12</v>
      </c>
      <c r="D171" s="1309">
        <f>D169</f>
        <v>0</v>
      </c>
      <c r="E171" s="306">
        <f>IF(OR(ISBLANK(C171),ISBLANK(D171))," ",KOLIC*CENA)</f>
        <v>0</v>
      </c>
      <c r="F171" s="939">
        <v>12</v>
      </c>
      <c r="G171" s="919">
        <f>D171*F171</f>
        <v>0</v>
      </c>
      <c r="H171" s="888"/>
      <c r="I171" s="908">
        <f>D171*H171</f>
        <v>0</v>
      </c>
    </row>
    <row r="172" spans="1:9" ht="13.5" thickBot="1">
      <c r="A172" s="277"/>
      <c r="B172" s="407" t="s">
        <v>214</v>
      </c>
      <c r="C172" s="408">
        <v>172</v>
      </c>
      <c r="D172" s="1310">
        <f>D169</f>
        <v>0</v>
      </c>
      <c r="E172" s="410">
        <f>IF(OR(ISBLANK(C172),ISBLANK(D172))," ",KOLIC*CENA)</f>
        <v>0</v>
      </c>
      <c r="F172" s="940">
        <v>172</v>
      </c>
      <c r="G172" s="940">
        <f>D172*F172</f>
        <v>0</v>
      </c>
      <c r="H172" s="975"/>
      <c r="I172" s="988">
        <f>D172*H172</f>
        <v>0</v>
      </c>
    </row>
    <row r="173" spans="1:9" ht="13.5" thickTop="1">
      <c r="A173" s="277"/>
      <c r="B173" s="404" t="s">
        <v>215</v>
      </c>
      <c r="C173" s="405">
        <f>SUM(C169:C172)</f>
        <v>260</v>
      </c>
      <c r="D173" s="391"/>
      <c r="E173" s="406" t="str">
        <f>IF(OR(ISBLANK(C173),ISBLANK(D173))," ",KOLIC*CENA)</f>
        <v xml:space="preserve"> </v>
      </c>
      <c r="F173" s="957"/>
      <c r="G173" s="983"/>
      <c r="H173" s="963"/>
      <c r="I173" s="989"/>
    </row>
    <row r="174" spans="1:9">
      <c r="A174" s="277"/>
      <c r="B174" s="310"/>
      <c r="C174" s="301"/>
      <c r="D174" s="305"/>
      <c r="E174" s="306"/>
      <c r="F174" s="874"/>
      <c r="G174" s="920"/>
      <c r="H174" s="888"/>
      <c r="I174" s="908"/>
    </row>
    <row r="175" spans="1:9" s="134" customFormat="1" hidden="1" outlineLevel="1">
      <c r="A175" s="747" t="s">
        <v>3313</v>
      </c>
      <c r="B175" s="325" t="s">
        <v>3314</v>
      </c>
      <c r="C175" s="326">
        <v>10.050000000000001</v>
      </c>
      <c r="D175" s="327"/>
      <c r="E175" s="328"/>
      <c r="F175" s="877"/>
      <c r="G175" s="923"/>
      <c r="H175" s="891"/>
      <c r="I175" s="911"/>
    </row>
    <row r="176" spans="1:9" s="134" customFormat="1" hidden="1" outlineLevel="1">
      <c r="A176" s="747"/>
      <c r="B176" s="325"/>
      <c r="C176" s="326"/>
      <c r="D176" s="327"/>
      <c r="E176" s="328"/>
      <c r="F176" s="877"/>
      <c r="G176" s="923"/>
      <c r="H176" s="891"/>
      <c r="I176" s="911"/>
    </row>
    <row r="177" spans="1:256" s="134" customFormat="1" ht="25.5" hidden="1" outlineLevel="1">
      <c r="A177" s="747" t="s">
        <v>3315</v>
      </c>
      <c r="B177" s="325" t="s">
        <v>3316</v>
      </c>
      <c r="C177" s="326">
        <v>39.950000000000003</v>
      </c>
      <c r="D177" s="327"/>
      <c r="E177" s="328"/>
      <c r="F177" s="877"/>
      <c r="G177" s="923"/>
      <c r="H177" s="891"/>
      <c r="I177" s="911"/>
    </row>
    <row r="178" spans="1:256" s="134" customFormat="1" hidden="1" outlineLevel="1">
      <c r="A178" s="747" t="s">
        <v>3317</v>
      </c>
      <c r="B178" s="325" t="s">
        <v>3318</v>
      </c>
      <c r="C178" s="326">
        <v>23</v>
      </c>
      <c r="D178" s="327"/>
      <c r="E178" s="328"/>
      <c r="F178" s="877"/>
      <c r="G178" s="923"/>
      <c r="H178" s="891"/>
      <c r="I178" s="911"/>
    </row>
    <row r="179" spans="1:256" s="134" customFormat="1" hidden="1" outlineLevel="1">
      <c r="A179" s="747"/>
      <c r="B179" s="325"/>
      <c r="C179" s="326">
        <v>62.95</v>
      </c>
      <c r="D179" s="327"/>
      <c r="E179" s="328"/>
      <c r="F179" s="877"/>
      <c r="G179" s="923"/>
      <c r="H179" s="891"/>
      <c r="I179" s="911"/>
    </row>
    <row r="180" spans="1:256" s="134" customFormat="1" hidden="1" outlineLevel="1">
      <c r="A180" s="747"/>
      <c r="B180" s="325"/>
      <c r="C180" s="326"/>
      <c r="D180" s="327"/>
      <c r="E180" s="328"/>
      <c r="F180" s="877"/>
      <c r="G180" s="923"/>
      <c r="H180" s="891"/>
      <c r="I180" s="911"/>
    </row>
    <row r="181" spans="1:256" s="134" customFormat="1" hidden="1" outlineLevel="1">
      <c r="A181" s="324" t="s">
        <v>3319</v>
      </c>
      <c r="B181" s="325" t="s">
        <v>3320</v>
      </c>
      <c r="C181" s="326">
        <v>91.45</v>
      </c>
      <c r="D181" s="327"/>
      <c r="E181" s="328"/>
      <c r="F181" s="877"/>
      <c r="G181" s="923"/>
      <c r="H181" s="891"/>
      <c r="I181" s="911"/>
    </row>
    <row r="182" spans="1:256" s="134" customFormat="1" ht="25.5" hidden="1" outlineLevel="1">
      <c r="A182" s="324" t="s">
        <v>3321</v>
      </c>
      <c r="B182" s="325" t="s">
        <v>3322</v>
      </c>
      <c r="C182" s="326">
        <v>29.9</v>
      </c>
      <c r="D182" s="327"/>
      <c r="E182" s="328"/>
      <c r="F182" s="877"/>
      <c r="G182" s="923"/>
      <c r="H182" s="891"/>
      <c r="I182" s="911"/>
    </row>
    <row r="183" spans="1:256" s="134" customFormat="1" hidden="1" outlineLevel="1">
      <c r="A183" s="747" t="s">
        <v>3317</v>
      </c>
      <c r="B183" s="325" t="s">
        <v>3323</v>
      </c>
      <c r="C183" s="326">
        <v>49</v>
      </c>
      <c r="D183" s="327"/>
      <c r="E183" s="328"/>
      <c r="F183" s="877"/>
      <c r="G183" s="923"/>
      <c r="H183" s="891"/>
      <c r="I183" s="911"/>
    </row>
    <row r="184" spans="1:256" s="134" customFormat="1" hidden="1" outlineLevel="1">
      <c r="A184" s="324"/>
      <c r="B184" s="325"/>
      <c r="C184" s="326">
        <v>170.35</v>
      </c>
      <c r="D184" s="327"/>
      <c r="E184" s="328"/>
      <c r="F184" s="877"/>
      <c r="G184" s="923"/>
      <c r="H184" s="891"/>
      <c r="I184" s="911"/>
    </row>
    <row r="185" spans="1:256" collapsed="1">
      <c r="A185" s="277"/>
      <c r="B185" s="309"/>
      <c r="C185" s="310"/>
      <c r="D185" s="306"/>
      <c r="E185" s="306"/>
      <c r="F185" s="874"/>
      <c r="G185" s="920"/>
      <c r="H185" s="888"/>
      <c r="I185" s="908"/>
    </row>
    <row r="186" spans="1:256" ht="69" customHeight="1">
      <c r="A186" s="331" t="s">
        <v>68</v>
      </c>
      <c r="B186" s="352" t="s">
        <v>3324</v>
      </c>
      <c r="C186" s="326"/>
      <c r="D186" s="327"/>
      <c r="E186" s="328"/>
      <c r="F186" s="970"/>
      <c r="G186" s="970"/>
      <c r="H186" s="978"/>
      <c r="I186" s="978"/>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1"/>
      <c r="CY186" s="131"/>
      <c r="CZ186" s="131"/>
      <c r="DA186" s="131"/>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131"/>
      <c r="EW186" s="131"/>
      <c r="EX186" s="131"/>
      <c r="EY186" s="131"/>
      <c r="EZ186" s="131"/>
      <c r="FA186" s="131"/>
      <c r="FB186" s="131"/>
      <c r="FC186" s="131"/>
      <c r="FD186" s="131"/>
      <c r="FE186" s="131"/>
      <c r="FF186" s="131"/>
      <c r="FG186" s="131"/>
      <c r="FH186" s="131"/>
      <c r="FI186" s="131"/>
      <c r="FJ186" s="131"/>
      <c r="FK186" s="131"/>
      <c r="FL186" s="131"/>
      <c r="FM186" s="131"/>
      <c r="FN186" s="131"/>
      <c r="FO186" s="131"/>
      <c r="FP186" s="131"/>
      <c r="FQ186" s="131"/>
      <c r="FR186" s="131"/>
      <c r="FS186" s="131"/>
      <c r="FT186" s="131"/>
      <c r="FU186" s="131"/>
      <c r="FV186" s="131"/>
      <c r="FW186" s="131"/>
      <c r="FX186" s="131"/>
      <c r="FY186" s="131"/>
      <c r="FZ186" s="131"/>
      <c r="GA186" s="131"/>
      <c r="GB186" s="131"/>
      <c r="GC186" s="131"/>
      <c r="GD186" s="131"/>
      <c r="GE186" s="131"/>
      <c r="GF186" s="131"/>
      <c r="GG186" s="131"/>
      <c r="GH186" s="131"/>
      <c r="GI186" s="131"/>
      <c r="GJ186" s="131"/>
      <c r="GK186" s="131"/>
      <c r="GL186" s="131"/>
      <c r="GM186" s="131"/>
      <c r="GN186" s="131"/>
      <c r="GO186" s="131"/>
      <c r="GP186" s="131"/>
      <c r="GQ186" s="131"/>
      <c r="GR186" s="131"/>
      <c r="GS186" s="131"/>
      <c r="GT186" s="131"/>
      <c r="GU186" s="131"/>
      <c r="GV186" s="131"/>
      <c r="GW186" s="131"/>
      <c r="GX186" s="131"/>
      <c r="GY186" s="131"/>
      <c r="GZ186" s="131"/>
      <c r="HA186" s="131"/>
      <c r="HB186" s="131"/>
      <c r="HC186" s="131"/>
      <c r="HD186" s="131"/>
      <c r="HE186" s="131"/>
      <c r="HF186" s="131"/>
      <c r="HG186" s="131"/>
      <c r="HH186" s="131"/>
      <c r="HI186" s="131"/>
      <c r="HJ186" s="131"/>
      <c r="HK186" s="131"/>
      <c r="HL186" s="131"/>
      <c r="HM186" s="131"/>
      <c r="HN186" s="131"/>
      <c r="HO186" s="131"/>
      <c r="HP186" s="131"/>
      <c r="HQ186" s="131"/>
      <c r="HR186" s="131"/>
      <c r="HS186" s="131"/>
      <c r="HT186" s="131"/>
      <c r="HU186" s="131"/>
      <c r="HV186" s="131"/>
      <c r="HW186" s="131"/>
      <c r="HX186" s="131"/>
      <c r="HY186" s="131"/>
      <c r="HZ186" s="131"/>
      <c r="IA186" s="131"/>
      <c r="IB186" s="131"/>
      <c r="IC186" s="131"/>
      <c r="ID186" s="131"/>
      <c r="IE186" s="131"/>
      <c r="IF186" s="131"/>
      <c r="IG186" s="131"/>
      <c r="IH186" s="131"/>
      <c r="II186" s="131"/>
      <c r="IJ186" s="131"/>
      <c r="IK186" s="131"/>
      <c r="IL186" s="131"/>
      <c r="IM186" s="131"/>
      <c r="IN186" s="131"/>
      <c r="IO186" s="131"/>
      <c r="IP186" s="131"/>
      <c r="IQ186" s="131"/>
      <c r="IR186" s="131"/>
      <c r="IS186" s="131"/>
      <c r="IT186" s="131"/>
      <c r="IU186" s="131"/>
      <c r="IV186" s="131"/>
    </row>
    <row r="187" spans="1:256" ht="102">
      <c r="A187" s="331"/>
      <c r="B187" s="312" t="s">
        <v>3325</v>
      </c>
      <c r="C187" s="333"/>
      <c r="D187" s="305"/>
      <c r="E187" s="306"/>
      <c r="F187" s="874"/>
      <c r="G187" s="920"/>
      <c r="H187" s="888"/>
      <c r="I187" s="908"/>
    </row>
    <row r="188" spans="1:256">
      <c r="A188" s="277"/>
      <c r="B188" s="309" t="s">
        <v>211</v>
      </c>
      <c r="C188" s="310">
        <v>24</v>
      </c>
      <c r="D188" s="1320"/>
      <c r="E188" s="306" t="str">
        <f>IF(OR(ISBLANK(C188),ISBLANK(D188))," ",KOLIC*CENA)</f>
        <v xml:space="preserve"> </v>
      </c>
      <c r="F188" s="939">
        <v>24</v>
      </c>
      <c r="G188" s="919">
        <f>D188*F188</f>
        <v>0</v>
      </c>
      <c r="H188" s="945"/>
      <c r="I188" s="907">
        <f>D188*H188</f>
        <v>0</v>
      </c>
    </row>
    <row r="189" spans="1:256">
      <c r="A189" s="277"/>
      <c r="B189" s="309" t="s">
        <v>212</v>
      </c>
      <c r="C189" s="310">
        <v>24</v>
      </c>
      <c r="D189" s="1309">
        <f>D188</f>
        <v>0</v>
      </c>
      <c r="E189" s="306">
        <f>IF(OR(ISBLANK(C189),ISBLANK(D189))," ",KOLIC*CENA)</f>
        <v>0</v>
      </c>
      <c r="F189" s="939">
        <v>24</v>
      </c>
      <c r="G189" s="919">
        <f>D189*F189</f>
        <v>0</v>
      </c>
      <c r="H189" s="945"/>
      <c r="I189" s="907">
        <f>D189*H189</f>
        <v>0</v>
      </c>
    </row>
    <row r="190" spans="1:256">
      <c r="A190" s="277"/>
      <c r="B190" s="309" t="s">
        <v>213</v>
      </c>
      <c r="C190" s="310">
        <v>24</v>
      </c>
      <c r="D190" s="1309">
        <f>D188</f>
        <v>0</v>
      </c>
      <c r="E190" s="306">
        <f>IF(OR(ISBLANK(C190),ISBLANK(D190))," ",KOLIC*CENA)</f>
        <v>0</v>
      </c>
      <c r="F190" s="939">
        <v>24</v>
      </c>
      <c r="G190" s="919">
        <f>D190*F190</f>
        <v>0</v>
      </c>
      <c r="H190" s="945"/>
      <c r="I190" s="907">
        <f>D190*H190</f>
        <v>0</v>
      </c>
    </row>
    <row r="191" spans="1:256" ht="13.5" thickBot="1">
      <c r="A191" s="277"/>
      <c r="B191" s="407" t="s">
        <v>214</v>
      </c>
      <c r="C191" s="408">
        <v>62</v>
      </c>
      <c r="D191" s="1310">
        <f>D188</f>
        <v>0</v>
      </c>
      <c r="E191" s="410">
        <f>IF(OR(ISBLANK(C191),ISBLANK(D191))," ",KOLIC*CENA)</f>
        <v>0</v>
      </c>
      <c r="F191" s="940">
        <v>62</v>
      </c>
      <c r="G191" s="980">
        <f>D191*F191</f>
        <v>0</v>
      </c>
      <c r="H191" s="946"/>
      <c r="I191" s="986">
        <f>D191*H191</f>
        <v>0</v>
      </c>
    </row>
    <row r="192" spans="1:256" ht="13.5" thickTop="1">
      <c r="A192" s="277"/>
      <c r="B192" s="404" t="s">
        <v>215</v>
      </c>
      <c r="C192" s="405">
        <f>SUM(C188:C191)</f>
        <v>134</v>
      </c>
      <c r="D192" s="391"/>
      <c r="E192" s="406"/>
      <c r="F192" s="932"/>
      <c r="G192" s="981"/>
      <c r="H192" s="962"/>
      <c r="I192" s="987"/>
    </row>
    <row r="193" spans="1:9">
      <c r="A193" s="277"/>
      <c r="B193" s="310"/>
      <c r="C193" s="301"/>
      <c r="D193" s="305"/>
      <c r="E193" s="306"/>
      <c r="F193" s="874"/>
      <c r="G193" s="920"/>
      <c r="H193" s="888"/>
      <c r="I193" s="908"/>
    </row>
    <row r="194" spans="1:9" s="134" customFormat="1" ht="25.5" hidden="1" outlineLevel="1">
      <c r="A194" s="324" t="s">
        <v>3299</v>
      </c>
      <c r="B194" s="325" t="s">
        <v>3326</v>
      </c>
      <c r="C194" s="326">
        <v>23.68</v>
      </c>
      <c r="D194" s="327"/>
      <c r="E194" s="328"/>
      <c r="F194" s="877"/>
      <c r="G194" s="923"/>
      <c r="H194" s="891"/>
      <c r="I194" s="911"/>
    </row>
    <row r="195" spans="1:9" s="134" customFormat="1" hidden="1" outlineLevel="1">
      <c r="A195" s="324" t="s">
        <v>2733</v>
      </c>
      <c r="B195" s="325" t="s">
        <v>3327</v>
      </c>
      <c r="C195" s="326">
        <v>60.8</v>
      </c>
      <c r="D195" s="327"/>
      <c r="E195" s="328"/>
      <c r="F195" s="877"/>
      <c r="G195" s="923"/>
      <c r="H195" s="891"/>
      <c r="I195" s="911"/>
    </row>
    <row r="196" spans="1:9" collapsed="1">
      <c r="A196" s="277"/>
      <c r="B196" s="309"/>
      <c r="C196" s="310"/>
      <c r="D196" s="306"/>
      <c r="E196" s="306"/>
      <c r="F196" s="874"/>
      <c r="G196" s="920"/>
      <c r="H196" s="888"/>
      <c r="I196" s="908"/>
    </row>
    <row r="197" spans="1:9" ht="27.75" customHeight="1">
      <c r="A197" s="331"/>
      <c r="B197" s="312" t="s">
        <v>3328</v>
      </c>
      <c r="C197" s="812"/>
      <c r="D197" s="305"/>
      <c r="E197" s="306" t="str">
        <f>IF(OR(ISBLANK(C197),ISBLANK(D197))," ",KOLIC*CENA)</f>
        <v xml:space="preserve"> </v>
      </c>
      <c r="F197" s="874"/>
      <c r="G197" s="920"/>
      <c r="H197" s="888"/>
      <c r="I197" s="908"/>
    </row>
    <row r="198" spans="1:9" ht="102.75" customHeight="1">
      <c r="A198" s="331" t="s">
        <v>45</v>
      </c>
      <c r="B198" s="352" t="s">
        <v>3329</v>
      </c>
      <c r="C198" s="812"/>
      <c r="D198" s="305"/>
      <c r="E198" s="306"/>
      <c r="F198" s="874"/>
      <c r="G198" s="920"/>
      <c r="H198" s="888"/>
      <c r="I198" s="908"/>
    </row>
    <row r="199" spans="1:9" ht="129" customHeight="1">
      <c r="A199" s="331"/>
      <c r="B199" s="312" t="s">
        <v>3330</v>
      </c>
      <c r="C199" s="333"/>
      <c r="D199" s="305"/>
      <c r="E199" s="306"/>
      <c r="F199" s="874"/>
      <c r="G199" s="920"/>
      <c r="H199" s="888"/>
      <c r="I199" s="908"/>
    </row>
    <row r="200" spans="1:9" s="14" customFormat="1" ht="52.5" customHeight="1">
      <c r="A200" s="277"/>
      <c r="B200" s="304" t="s">
        <v>3331</v>
      </c>
      <c r="C200" s="301"/>
      <c r="D200" s="301"/>
      <c r="E200" s="302" t="str">
        <f>IF(OR(ISBLANK(C200),ISBLANK(D200))," ",KOLIC*CENA)</f>
        <v xml:space="preserve"> </v>
      </c>
      <c r="F200" s="878"/>
      <c r="G200" s="924"/>
      <c r="H200" s="892"/>
      <c r="I200" s="912"/>
    </row>
    <row r="201" spans="1:9" ht="104.25" customHeight="1">
      <c r="A201" s="331"/>
      <c r="B201" s="352" t="s">
        <v>3332</v>
      </c>
      <c r="C201" s="333"/>
      <c r="D201" s="305"/>
      <c r="E201" s="306" t="str">
        <f>IF(OR(ISBLANK(C201),ISBLANK(D201))," ",KOLIC*CENA)</f>
        <v xml:space="preserve"> </v>
      </c>
      <c r="F201" s="874"/>
      <c r="G201" s="920"/>
      <c r="H201" s="888"/>
      <c r="I201" s="908"/>
    </row>
    <row r="202" spans="1:9" ht="42" customHeight="1">
      <c r="A202" s="331"/>
      <c r="B202" s="312" t="s">
        <v>3309</v>
      </c>
      <c r="C202" s="333"/>
      <c r="D202" s="305"/>
      <c r="E202" s="306"/>
      <c r="F202" s="874"/>
      <c r="G202" s="920"/>
      <c r="H202" s="888"/>
      <c r="I202" s="908"/>
    </row>
    <row r="203" spans="1:9" ht="38.25" customHeight="1">
      <c r="A203" s="331"/>
      <c r="B203" s="312" t="s">
        <v>3310</v>
      </c>
      <c r="C203" s="333"/>
      <c r="D203" s="305"/>
      <c r="E203" s="306"/>
      <c r="F203" s="874"/>
      <c r="G203" s="920"/>
      <c r="H203" s="888"/>
      <c r="I203" s="908"/>
    </row>
    <row r="204" spans="1:9" ht="42" customHeight="1">
      <c r="A204" s="331"/>
      <c r="B204" s="312" t="s">
        <v>3333</v>
      </c>
      <c r="C204" s="333"/>
      <c r="D204" s="305"/>
      <c r="E204" s="306" t="str">
        <f>IF(OR(ISBLANK(C204),ISBLANK(D204))," ",KOLIC*CENA)</f>
        <v xml:space="preserve"> </v>
      </c>
      <c r="F204" s="874"/>
      <c r="G204" s="920"/>
      <c r="H204" s="888"/>
      <c r="I204" s="908"/>
    </row>
    <row r="205" spans="1:9">
      <c r="A205" s="277"/>
      <c r="B205" s="309" t="s">
        <v>211</v>
      </c>
      <c r="C205" s="310">
        <v>120</v>
      </c>
      <c r="D205" s="1320"/>
      <c r="E205" s="306" t="str">
        <f>IF(OR(ISBLANK(C205),ISBLANK(D205))," ",KOLIC*CENA)</f>
        <v xml:space="preserve"> </v>
      </c>
      <c r="F205" s="939">
        <v>120</v>
      </c>
      <c r="G205" s="919">
        <f>D205*F205</f>
        <v>0</v>
      </c>
      <c r="H205" s="945"/>
      <c r="I205" s="907">
        <f>D205*H205</f>
        <v>0</v>
      </c>
    </row>
    <row r="206" spans="1:9">
      <c r="A206" s="277"/>
      <c r="B206" s="309" t="s">
        <v>212</v>
      </c>
      <c r="C206" s="310">
        <v>76</v>
      </c>
      <c r="D206" s="1309">
        <f>D205</f>
        <v>0</v>
      </c>
      <c r="E206" s="306">
        <f>IF(OR(ISBLANK(C206),ISBLANK(D206))," ",KOLIC*CENA)</f>
        <v>0</v>
      </c>
      <c r="F206" s="939">
        <v>76</v>
      </c>
      <c r="G206" s="919">
        <f>D206*F206</f>
        <v>0</v>
      </c>
      <c r="H206" s="945"/>
      <c r="I206" s="907">
        <f>D206*H206</f>
        <v>0</v>
      </c>
    </row>
    <row r="207" spans="1:9">
      <c r="A207" s="277"/>
      <c r="B207" s="309" t="s">
        <v>213</v>
      </c>
      <c r="C207" s="310">
        <v>120</v>
      </c>
      <c r="D207" s="1309">
        <f>D205</f>
        <v>0</v>
      </c>
      <c r="E207" s="306">
        <f>IF(OR(ISBLANK(C207),ISBLANK(D207))," ",KOLIC*CENA)</f>
        <v>0</v>
      </c>
      <c r="F207" s="939">
        <v>120</v>
      </c>
      <c r="G207" s="919">
        <f>D207*F207</f>
        <v>0</v>
      </c>
      <c r="H207" s="945"/>
      <c r="I207" s="907">
        <f>D207*H207</f>
        <v>0</v>
      </c>
    </row>
    <row r="208" spans="1:9" ht="13.5" thickBot="1">
      <c r="A208" s="277"/>
      <c r="B208" s="407" t="s">
        <v>214</v>
      </c>
      <c r="C208" s="408">
        <v>126</v>
      </c>
      <c r="D208" s="1310">
        <f>D205</f>
        <v>0</v>
      </c>
      <c r="E208" s="410">
        <f>IF(OR(ISBLANK(C208),ISBLANK(D208))," ",KOLIC*CENA)</f>
        <v>0</v>
      </c>
      <c r="F208" s="940">
        <v>126</v>
      </c>
      <c r="G208" s="980">
        <f>D208*F208</f>
        <v>0</v>
      </c>
      <c r="H208" s="946"/>
      <c r="I208" s="986">
        <f>D208*H208</f>
        <v>0</v>
      </c>
    </row>
    <row r="209" spans="1:9" ht="13.5" thickTop="1">
      <c r="A209" s="277"/>
      <c r="B209" s="404" t="s">
        <v>215</v>
      </c>
      <c r="C209" s="405">
        <f>SUM(C205:C208)</f>
        <v>442</v>
      </c>
      <c r="D209" s="391"/>
      <c r="E209" s="406"/>
      <c r="F209" s="932"/>
      <c r="G209" s="981"/>
      <c r="H209" s="962"/>
      <c r="I209" s="987"/>
    </row>
    <row r="210" spans="1:9">
      <c r="A210" s="277"/>
      <c r="B210" s="310"/>
      <c r="C210" s="301"/>
      <c r="D210" s="305"/>
      <c r="E210" s="306"/>
      <c r="F210" s="874"/>
      <c r="G210" s="920"/>
      <c r="H210" s="888"/>
      <c r="I210" s="908"/>
    </row>
    <row r="211" spans="1:9" s="134" customFormat="1" ht="25.5" hidden="1" outlineLevel="1">
      <c r="A211" s="324" t="s">
        <v>3334</v>
      </c>
      <c r="B211" s="325" t="s">
        <v>3335</v>
      </c>
      <c r="C211" s="326">
        <v>25.13</v>
      </c>
      <c r="D211" s="327"/>
      <c r="E211" s="328"/>
      <c r="F211" s="877"/>
      <c r="G211" s="923"/>
      <c r="H211" s="891"/>
      <c r="I211" s="911"/>
    </row>
    <row r="212" spans="1:9" s="134" customFormat="1" hidden="1" outlineLevel="1">
      <c r="A212" s="324" t="s">
        <v>3336</v>
      </c>
      <c r="B212" s="325" t="s">
        <v>3337</v>
      </c>
      <c r="C212" s="326">
        <v>43.71</v>
      </c>
      <c r="D212" s="327"/>
      <c r="E212" s="328"/>
      <c r="F212" s="877"/>
      <c r="G212" s="923"/>
      <c r="H212" s="891"/>
      <c r="I212" s="911"/>
    </row>
    <row r="213" spans="1:9" s="134" customFormat="1" hidden="1" outlineLevel="1">
      <c r="A213" s="324" t="s">
        <v>3338</v>
      </c>
      <c r="B213" s="325" t="s">
        <v>3339</v>
      </c>
      <c r="C213" s="326">
        <v>49.35</v>
      </c>
      <c r="D213" s="327"/>
      <c r="E213" s="328"/>
      <c r="F213" s="877"/>
      <c r="G213" s="923"/>
      <c r="H213" s="891"/>
      <c r="I213" s="911"/>
    </row>
    <row r="214" spans="1:9" s="134" customFormat="1" hidden="1" outlineLevel="1">
      <c r="A214" s="324"/>
      <c r="B214" s="325"/>
      <c r="C214" s="326">
        <v>118.19</v>
      </c>
      <c r="D214" s="327"/>
      <c r="E214" s="328"/>
      <c r="F214" s="877"/>
      <c r="G214" s="923"/>
      <c r="H214" s="891"/>
      <c r="I214" s="911"/>
    </row>
    <row r="215" spans="1:9" s="134" customFormat="1" hidden="1" outlineLevel="1">
      <c r="A215" s="324"/>
      <c r="B215" s="325"/>
      <c r="C215" s="326"/>
      <c r="D215" s="327"/>
      <c r="E215" s="328"/>
      <c r="F215" s="877"/>
      <c r="G215" s="923"/>
      <c r="H215" s="891"/>
      <c r="I215" s="911"/>
    </row>
    <row r="216" spans="1:9" s="134" customFormat="1" hidden="1" outlineLevel="1">
      <c r="A216" s="324" t="s">
        <v>3340</v>
      </c>
      <c r="B216" s="325" t="s">
        <v>3341</v>
      </c>
      <c r="C216" s="326">
        <v>26.25</v>
      </c>
      <c r="D216" s="327"/>
      <c r="E216" s="328"/>
      <c r="F216" s="877"/>
      <c r="G216" s="923"/>
      <c r="H216" s="891"/>
      <c r="I216" s="911"/>
    </row>
    <row r="217" spans="1:9" s="134" customFormat="1" hidden="1" outlineLevel="1">
      <c r="A217" s="324" t="s">
        <v>3336</v>
      </c>
      <c r="B217" s="325" t="s">
        <v>3339</v>
      </c>
      <c r="C217" s="326">
        <v>49.35</v>
      </c>
      <c r="D217" s="327"/>
      <c r="E217" s="328"/>
      <c r="F217" s="877"/>
      <c r="G217" s="923"/>
      <c r="H217" s="891"/>
      <c r="I217" s="911"/>
    </row>
    <row r="218" spans="1:9" s="134" customFormat="1" hidden="1" outlineLevel="1">
      <c r="A218" s="324"/>
      <c r="B218" s="325"/>
      <c r="C218" s="326">
        <v>75.599999999999994</v>
      </c>
      <c r="D218" s="327"/>
      <c r="E218" s="328"/>
      <c r="F218" s="877"/>
      <c r="G218" s="923"/>
      <c r="H218" s="891"/>
      <c r="I218" s="911"/>
    </row>
    <row r="219" spans="1:9" s="134" customFormat="1" hidden="1" outlineLevel="1">
      <c r="A219" s="324"/>
      <c r="B219" s="325"/>
      <c r="C219" s="326"/>
      <c r="D219" s="327"/>
      <c r="E219" s="328"/>
      <c r="F219" s="877"/>
      <c r="G219" s="923"/>
      <c r="H219" s="891"/>
      <c r="I219" s="911"/>
    </row>
    <row r="220" spans="1:9" s="134" customFormat="1" hidden="1" outlineLevel="1">
      <c r="A220" s="324" t="s">
        <v>3342</v>
      </c>
      <c r="B220" s="325" t="s">
        <v>3343</v>
      </c>
      <c r="C220" s="326">
        <v>65.25</v>
      </c>
      <c r="D220" s="327"/>
      <c r="E220" s="328"/>
      <c r="F220" s="877"/>
      <c r="G220" s="923"/>
      <c r="H220" s="891"/>
      <c r="I220" s="911"/>
    </row>
    <row r="221" spans="1:9" s="134" customFormat="1" hidden="1" outlineLevel="1">
      <c r="A221" s="324" t="s">
        <v>3336</v>
      </c>
      <c r="B221" s="325" t="s">
        <v>3344</v>
      </c>
      <c r="C221" s="326">
        <v>58.99</v>
      </c>
      <c r="D221" s="327"/>
      <c r="E221" s="328"/>
      <c r="F221" s="877"/>
      <c r="G221" s="923"/>
      <c r="H221" s="891"/>
      <c r="I221" s="911"/>
    </row>
    <row r="222" spans="1:9" s="134" customFormat="1" hidden="1" outlineLevel="1">
      <c r="A222" s="324"/>
      <c r="B222" s="325"/>
      <c r="C222" s="326">
        <v>124.24</v>
      </c>
      <c r="D222" s="327"/>
      <c r="E222" s="328"/>
      <c r="F222" s="877"/>
      <c r="G222" s="923"/>
      <c r="H222" s="891"/>
      <c r="I222" s="911"/>
    </row>
    <row r="223" spans="1:9" s="134" customFormat="1" hidden="1" outlineLevel="1">
      <c r="A223" s="324"/>
      <c r="B223" s="325"/>
      <c r="C223" s="326"/>
      <c r="D223" s="327"/>
      <c r="E223" s="328"/>
      <c r="F223" s="877"/>
      <c r="G223" s="923"/>
      <c r="H223" s="891"/>
      <c r="I223" s="911"/>
    </row>
    <row r="224" spans="1:9" collapsed="1">
      <c r="A224" s="277"/>
      <c r="B224" s="309"/>
      <c r="C224" s="310"/>
      <c r="D224" s="306"/>
      <c r="E224" s="306"/>
      <c r="F224" s="874"/>
      <c r="G224" s="920"/>
      <c r="H224" s="888"/>
      <c r="I224" s="908"/>
    </row>
    <row r="225" spans="1:9" ht="27.75" customHeight="1">
      <c r="A225" s="331"/>
      <c r="B225" s="312" t="s">
        <v>3345</v>
      </c>
      <c r="C225" s="812"/>
      <c r="D225" s="305"/>
      <c r="E225" s="306" t="str">
        <f>IF(OR(ISBLANK(C225),ISBLANK(D225))," ",KOLIC*CENA)</f>
        <v xml:space="preserve"> </v>
      </c>
      <c r="F225" s="874"/>
      <c r="G225" s="920"/>
      <c r="H225" s="888"/>
      <c r="I225" s="908"/>
    </row>
    <row r="226" spans="1:9" ht="130.5" customHeight="1">
      <c r="A226" s="331" t="s">
        <v>46</v>
      </c>
      <c r="B226" s="312" t="s">
        <v>3346</v>
      </c>
      <c r="C226" s="333"/>
      <c r="D226" s="305"/>
      <c r="E226" s="306" t="str">
        <f>IF(OR(ISBLANK(C226),ISBLANK(D226))," ",KOLIC*CENA)</f>
        <v xml:space="preserve"> </v>
      </c>
      <c r="F226" s="874"/>
      <c r="G226" s="920"/>
      <c r="H226" s="888"/>
      <c r="I226" s="908"/>
    </row>
    <row r="227" spans="1:9" ht="103.5" customHeight="1">
      <c r="A227" s="331"/>
      <c r="B227" s="312" t="s">
        <v>3347</v>
      </c>
      <c r="C227" s="333"/>
      <c r="D227" s="305"/>
      <c r="E227" s="306"/>
      <c r="F227" s="874"/>
      <c r="G227" s="920"/>
      <c r="H227" s="888"/>
      <c r="I227" s="908"/>
    </row>
    <row r="228" spans="1:9" s="14" customFormat="1" ht="39.75" customHeight="1">
      <c r="A228" s="277"/>
      <c r="B228" s="304" t="s">
        <v>3348</v>
      </c>
      <c r="C228" s="301"/>
      <c r="D228" s="301"/>
      <c r="E228" s="302" t="str">
        <f>IF(OR(ISBLANK(C228),ISBLANK(D228))," ",KOLIC*CENA)</f>
        <v xml:space="preserve"> </v>
      </c>
      <c r="F228" s="878"/>
      <c r="G228" s="924"/>
      <c r="H228" s="892"/>
      <c r="I228" s="912"/>
    </row>
    <row r="229" spans="1:9" ht="81" customHeight="1">
      <c r="A229" s="331"/>
      <c r="B229" s="312" t="s">
        <v>3349</v>
      </c>
      <c r="C229" s="333"/>
      <c r="D229" s="305"/>
      <c r="E229" s="306"/>
      <c r="F229" s="874"/>
      <c r="G229" s="920"/>
      <c r="H229" s="888"/>
      <c r="I229" s="908"/>
    </row>
    <row r="230" spans="1:9" ht="117.75" customHeight="1">
      <c r="A230" s="331"/>
      <c r="B230" s="312" t="s">
        <v>3350</v>
      </c>
      <c r="C230" s="333"/>
      <c r="D230" s="305"/>
      <c r="E230" s="306" t="str">
        <f>IF(OR(ISBLANK(C230),ISBLANK(D230))," ",KOLIC*CENA)</f>
        <v xml:space="preserve"> </v>
      </c>
      <c r="F230" s="874"/>
      <c r="G230" s="920"/>
      <c r="H230" s="888"/>
      <c r="I230" s="908"/>
    </row>
    <row r="231" spans="1:9" ht="42" customHeight="1">
      <c r="A231" s="331"/>
      <c r="B231" s="312" t="s">
        <v>3351</v>
      </c>
      <c r="C231" s="333"/>
      <c r="D231" s="305"/>
      <c r="E231" s="306"/>
      <c r="F231" s="874"/>
      <c r="G231" s="920"/>
      <c r="H231" s="888"/>
      <c r="I231" s="908"/>
    </row>
    <row r="232" spans="1:9" ht="27" customHeight="1">
      <c r="A232" s="331"/>
      <c r="B232" s="312" t="s">
        <v>3352</v>
      </c>
      <c r="C232" s="333"/>
      <c r="D232" s="305"/>
      <c r="E232" s="306"/>
      <c r="F232" s="874"/>
      <c r="G232" s="920"/>
      <c r="H232" s="888"/>
      <c r="I232" s="908"/>
    </row>
    <row r="233" spans="1:9" ht="27.75" customHeight="1">
      <c r="A233" s="331"/>
      <c r="B233" s="312" t="s">
        <v>3311</v>
      </c>
      <c r="C233" s="333"/>
      <c r="D233" s="305"/>
      <c r="E233" s="306" t="str">
        <f>IF(OR(ISBLANK(C233),ISBLANK(D233))," ",KOLIC*CENA)</f>
        <v xml:space="preserve"> </v>
      </c>
      <c r="F233" s="874"/>
      <c r="G233" s="920"/>
      <c r="H233" s="888"/>
      <c r="I233" s="908"/>
    </row>
    <row r="234" spans="1:9" ht="27.75" customHeight="1">
      <c r="A234" s="331"/>
      <c r="B234" s="312" t="s">
        <v>3353</v>
      </c>
      <c r="C234" s="333"/>
      <c r="D234" s="305"/>
      <c r="E234" s="306"/>
      <c r="F234" s="874"/>
      <c r="G234" s="920"/>
      <c r="H234" s="888"/>
      <c r="I234" s="908"/>
    </row>
    <row r="235" spans="1:9">
      <c r="A235" s="277"/>
      <c r="B235" s="309" t="s">
        <v>211</v>
      </c>
      <c r="C235" s="310">
        <v>24</v>
      </c>
      <c r="D235" s="1320"/>
      <c r="E235" s="306" t="str">
        <f>IF(OR(ISBLANK(C235),ISBLANK(D235))," ",KOLIC*CENA)</f>
        <v xml:space="preserve"> </v>
      </c>
      <c r="F235" s="939">
        <v>24</v>
      </c>
      <c r="G235" s="919">
        <f>D235*F235</f>
        <v>0</v>
      </c>
      <c r="H235" s="945"/>
      <c r="I235" s="907">
        <f>D235*H235</f>
        <v>0</v>
      </c>
    </row>
    <row r="236" spans="1:9">
      <c r="A236" s="277"/>
      <c r="B236" s="309" t="s">
        <v>212</v>
      </c>
      <c r="C236" s="310">
        <v>18</v>
      </c>
      <c r="D236" s="1309">
        <f>D235</f>
        <v>0</v>
      </c>
      <c r="E236" s="306">
        <f>IF(OR(ISBLANK(C236),ISBLANK(D236))," ",KOLIC*CENA)</f>
        <v>0</v>
      </c>
      <c r="F236" s="939">
        <v>18</v>
      </c>
      <c r="G236" s="919">
        <f>D236*F236</f>
        <v>0</v>
      </c>
      <c r="H236" s="945"/>
      <c r="I236" s="907">
        <f>D236*H236</f>
        <v>0</v>
      </c>
    </row>
    <row r="237" spans="1:9">
      <c r="A237" s="277"/>
      <c r="B237" s="309" t="s">
        <v>213</v>
      </c>
      <c r="C237" s="310">
        <v>24</v>
      </c>
      <c r="D237" s="1309">
        <f>D235</f>
        <v>0</v>
      </c>
      <c r="E237" s="306">
        <f>IF(OR(ISBLANK(C237),ISBLANK(D237))," ",KOLIC*CENA)</f>
        <v>0</v>
      </c>
      <c r="F237" s="939">
        <v>24</v>
      </c>
      <c r="G237" s="919">
        <f>D237*F237</f>
        <v>0</v>
      </c>
      <c r="H237" s="945"/>
      <c r="I237" s="907">
        <f>D237*H237</f>
        <v>0</v>
      </c>
    </row>
    <row r="238" spans="1:9" ht="13.5" thickBot="1">
      <c r="A238" s="277"/>
      <c r="B238" s="407" t="s">
        <v>214</v>
      </c>
      <c r="C238" s="408">
        <v>36</v>
      </c>
      <c r="D238" s="1310">
        <f>D235</f>
        <v>0</v>
      </c>
      <c r="E238" s="410">
        <f>IF(OR(ISBLANK(C238),ISBLANK(D238))," ",KOLIC*CENA)</f>
        <v>0</v>
      </c>
      <c r="F238" s="940">
        <v>36</v>
      </c>
      <c r="G238" s="980">
        <f>D238*F238</f>
        <v>0</v>
      </c>
      <c r="H238" s="946"/>
      <c r="I238" s="986">
        <f>D238*H238</f>
        <v>0</v>
      </c>
    </row>
    <row r="239" spans="1:9" ht="13.5" thickTop="1">
      <c r="A239" s="277"/>
      <c r="B239" s="404" t="s">
        <v>215</v>
      </c>
      <c r="C239" s="405">
        <f>SUM(C235:C238)</f>
        <v>102</v>
      </c>
      <c r="D239" s="391"/>
      <c r="E239" s="406" t="str">
        <f>IF(OR(ISBLANK(C239),ISBLANK(D239))," ",KOLIC*CENA)</f>
        <v xml:space="preserve"> </v>
      </c>
      <c r="F239" s="932"/>
      <c r="G239" s="981"/>
      <c r="H239" s="962"/>
      <c r="I239" s="987"/>
    </row>
    <row r="240" spans="1:9">
      <c r="A240" s="277"/>
      <c r="B240" s="310"/>
      <c r="C240" s="301"/>
      <c r="D240" s="305"/>
      <c r="E240" s="306"/>
      <c r="F240" s="874"/>
      <c r="G240" s="920"/>
      <c r="H240" s="888"/>
      <c r="I240" s="908"/>
    </row>
    <row r="241" spans="1:9" s="134" customFormat="1" hidden="1" outlineLevel="1">
      <c r="A241" s="324" t="s">
        <v>3354</v>
      </c>
      <c r="B241" s="325" t="s">
        <v>3355</v>
      </c>
      <c r="C241" s="326">
        <v>23.92</v>
      </c>
      <c r="D241" s="327"/>
      <c r="E241" s="328"/>
      <c r="F241" s="877"/>
      <c r="G241" s="923"/>
      <c r="H241" s="891"/>
      <c r="I241" s="911"/>
    </row>
    <row r="242" spans="1:9" s="134" customFormat="1" hidden="1" outlineLevel="1">
      <c r="A242" s="324"/>
      <c r="B242" s="325"/>
      <c r="C242" s="326"/>
      <c r="D242" s="327"/>
      <c r="E242" s="328"/>
      <c r="F242" s="877"/>
      <c r="G242" s="923"/>
      <c r="H242" s="891"/>
      <c r="I242" s="911"/>
    </row>
    <row r="243" spans="1:9" s="134" customFormat="1" ht="25.5" hidden="1" outlineLevel="1">
      <c r="A243" s="324" t="s">
        <v>3356</v>
      </c>
      <c r="B243" s="325" t="s">
        <v>3357</v>
      </c>
      <c r="C243" s="326">
        <v>17.920000000000002</v>
      </c>
      <c r="D243" s="327"/>
      <c r="E243" s="328"/>
      <c r="F243" s="877"/>
      <c r="G243" s="923"/>
      <c r="H243" s="891"/>
      <c r="I243" s="911"/>
    </row>
    <row r="244" spans="1:9" s="134" customFormat="1" hidden="1" outlineLevel="1">
      <c r="A244" s="324"/>
      <c r="B244" s="325"/>
      <c r="C244" s="326"/>
      <c r="D244" s="327"/>
      <c r="E244" s="328"/>
      <c r="F244" s="877"/>
      <c r="G244" s="923"/>
      <c r="H244" s="891"/>
      <c r="I244" s="911"/>
    </row>
    <row r="245" spans="1:9" s="134" customFormat="1" ht="25.5" hidden="1" outlineLevel="1">
      <c r="A245" s="324" t="s">
        <v>3038</v>
      </c>
      <c r="B245" s="325" t="s">
        <v>3358</v>
      </c>
      <c r="C245" s="326">
        <v>33.26</v>
      </c>
      <c r="D245" s="327"/>
      <c r="E245" s="328"/>
      <c r="F245" s="877"/>
      <c r="G245" s="923"/>
      <c r="H245" s="891"/>
      <c r="I245" s="911"/>
    </row>
    <row r="246" spans="1:9" s="134" customFormat="1" hidden="1" outlineLevel="1">
      <c r="A246" s="324"/>
      <c r="B246" s="325"/>
      <c r="C246" s="326"/>
      <c r="D246" s="327"/>
      <c r="E246" s="328"/>
      <c r="F246" s="877"/>
      <c r="G246" s="923"/>
      <c r="H246" s="891"/>
      <c r="I246" s="911"/>
    </row>
    <row r="247" spans="1:9" collapsed="1">
      <c r="A247" s="277"/>
      <c r="B247" s="309"/>
      <c r="C247" s="310"/>
      <c r="D247" s="306"/>
      <c r="E247" s="306"/>
      <c r="F247" s="874"/>
      <c r="G247" s="920"/>
      <c r="H247" s="888"/>
      <c r="I247" s="908"/>
    </row>
    <row r="248" spans="1:9">
      <c r="A248" s="277"/>
      <c r="B248" s="310" t="s">
        <v>3359</v>
      </c>
      <c r="C248" s="301"/>
      <c r="D248" s="305"/>
      <c r="E248" s="306"/>
      <c r="F248" s="874"/>
      <c r="G248" s="920"/>
      <c r="H248" s="888"/>
      <c r="I248" s="908"/>
    </row>
    <row r="249" spans="1:9" ht="25.5">
      <c r="A249" s="277"/>
      <c r="B249" s="348" t="s">
        <v>3360</v>
      </c>
      <c r="C249" s="301"/>
      <c r="D249" s="305"/>
      <c r="E249" s="306"/>
      <c r="F249" s="874"/>
      <c r="G249" s="920"/>
      <c r="H249" s="888"/>
      <c r="I249" s="908"/>
    </row>
    <row r="250" spans="1:9" s="76" customFormat="1" ht="282.75" customHeight="1">
      <c r="A250" s="349" t="s">
        <v>47</v>
      </c>
      <c r="B250" s="348" t="s">
        <v>3361</v>
      </c>
      <c r="C250" s="300"/>
      <c r="D250" s="301"/>
      <c r="E250" s="302" t="str">
        <f>IF(OR(ISBLANK(C250),ISBLANK(D250))," ",KOLIC*CENA)</f>
        <v xml:space="preserve"> </v>
      </c>
      <c r="F250" s="872"/>
      <c r="G250" s="918"/>
      <c r="H250" s="886"/>
      <c r="I250" s="906"/>
    </row>
    <row r="251" spans="1:9" ht="53.25" customHeight="1">
      <c r="A251" s="331"/>
      <c r="B251" s="312" t="s">
        <v>3362</v>
      </c>
      <c r="C251" s="333"/>
      <c r="D251" s="305"/>
      <c r="E251" s="306"/>
      <c r="F251" s="874"/>
      <c r="G251" s="920"/>
      <c r="H251" s="888"/>
      <c r="I251" s="908"/>
    </row>
    <row r="252" spans="1:9" ht="12.75" customHeight="1">
      <c r="A252" s="331"/>
      <c r="B252" s="312" t="s">
        <v>3363</v>
      </c>
      <c r="C252" s="333"/>
      <c r="D252" s="305"/>
      <c r="E252" s="306"/>
      <c r="F252" s="874"/>
      <c r="G252" s="920"/>
      <c r="H252" s="888"/>
      <c r="I252" s="908"/>
    </row>
    <row r="253" spans="1:9" ht="12.75" customHeight="1">
      <c r="A253" s="331"/>
      <c r="B253" s="312"/>
      <c r="C253" s="333"/>
      <c r="D253" s="305"/>
      <c r="E253" s="306"/>
      <c r="F253" s="874"/>
      <c r="G253" s="920"/>
      <c r="H253" s="888"/>
      <c r="I253" s="908"/>
    </row>
    <row r="254" spans="1:9" ht="41.25" customHeight="1">
      <c r="A254" s="331" t="s">
        <v>67</v>
      </c>
      <c r="B254" s="312" t="s">
        <v>3364</v>
      </c>
      <c r="C254" s="333"/>
      <c r="D254" s="305"/>
      <c r="E254" s="306"/>
      <c r="F254" s="874"/>
      <c r="G254" s="920"/>
      <c r="H254" s="888"/>
      <c r="I254" s="908"/>
    </row>
    <row r="255" spans="1:9">
      <c r="A255" s="277"/>
      <c r="B255" s="309" t="s">
        <v>211</v>
      </c>
      <c r="C255" s="310">
        <v>0</v>
      </c>
      <c r="D255" s="1320"/>
      <c r="E255" s="306" t="str">
        <f>IF(OR(ISBLANK(C255),ISBLANK(D255))," ",KOLIC*CENA)</f>
        <v xml:space="preserve"> </v>
      </c>
      <c r="F255" s="939">
        <v>0</v>
      </c>
      <c r="G255" s="919">
        <f>D255*F255</f>
        <v>0</v>
      </c>
      <c r="H255" s="945"/>
      <c r="I255" s="907">
        <f>D255*H255</f>
        <v>0</v>
      </c>
    </row>
    <row r="256" spans="1:9">
      <c r="A256" s="277"/>
      <c r="B256" s="309" t="s">
        <v>212</v>
      </c>
      <c r="C256" s="310">
        <v>5</v>
      </c>
      <c r="D256" s="1309">
        <f>D255</f>
        <v>0</v>
      </c>
      <c r="E256" s="306">
        <f>IF(OR(ISBLANK(C256),ISBLANK(D256))," ",KOLIC*CENA)</f>
        <v>0</v>
      </c>
      <c r="F256" s="939">
        <v>5</v>
      </c>
      <c r="G256" s="919">
        <f>D256*F256</f>
        <v>0</v>
      </c>
      <c r="H256" s="945"/>
      <c r="I256" s="907">
        <f>D256*H256</f>
        <v>0</v>
      </c>
    </row>
    <row r="257" spans="1:9">
      <c r="A257" s="277"/>
      <c r="B257" s="309" t="s">
        <v>213</v>
      </c>
      <c r="C257" s="310">
        <v>0</v>
      </c>
      <c r="D257" s="1309">
        <f>D255</f>
        <v>0</v>
      </c>
      <c r="E257" s="306">
        <f>IF(OR(ISBLANK(C257),ISBLANK(D257))," ",KOLIC*CENA)</f>
        <v>0</v>
      </c>
      <c r="F257" s="939">
        <v>0</v>
      </c>
      <c r="G257" s="919">
        <f>D257*F257</f>
        <v>0</v>
      </c>
      <c r="H257" s="945"/>
      <c r="I257" s="907">
        <f>D257*H257</f>
        <v>0</v>
      </c>
    </row>
    <row r="258" spans="1:9" ht="13.5" thickBot="1">
      <c r="A258" s="277"/>
      <c r="B258" s="407" t="s">
        <v>214</v>
      </c>
      <c r="C258" s="408">
        <v>5</v>
      </c>
      <c r="D258" s="1310">
        <f>D255</f>
        <v>0</v>
      </c>
      <c r="E258" s="410">
        <f>IF(OR(ISBLANK(C258),ISBLANK(D258))," ",KOLIC*CENA)</f>
        <v>0</v>
      </c>
      <c r="F258" s="940">
        <v>5</v>
      </c>
      <c r="G258" s="980">
        <f>D258*F258</f>
        <v>0</v>
      </c>
      <c r="H258" s="946"/>
      <c r="I258" s="986">
        <f>D258*H258</f>
        <v>0</v>
      </c>
    </row>
    <row r="259" spans="1:9" ht="13.5" thickTop="1">
      <c r="A259" s="277"/>
      <c r="B259" s="404" t="s">
        <v>215</v>
      </c>
      <c r="C259" s="405">
        <f>SUM(C255:C258)</f>
        <v>10</v>
      </c>
      <c r="D259" s="391"/>
      <c r="E259" s="406"/>
      <c r="F259" s="932"/>
      <c r="G259" s="981"/>
      <c r="H259" s="962"/>
      <c r="I259" s="987"/>
    </row>
    <row r="260" spans="1:9">
      <c r="A260" s="277"/>
      <c r="B260" s="310"/>
      <c r="C260" s="301"/>
      <c r="D260" s="305"/>
      <c r="E260" s="306"/>
      <c r="F260" s="874"/>
      <c r="G260" s="920"/>
      <c r="H260" s="888"/>
      <c r="I260" s="908"/>
    </row>
    <row r="261" spans="1:9" s="134" customFormat="1" hidden="1" outlineLevel="1">
      <c r="A261" s="324" t="s">
        <v>3365</v>
      </c>
      <c r="B261" s="325" t="s">
        <v>3366</v>
      </c>
      <c r="C261" s="326">
        <v>4.5</v>
      </c>
      <c r="D261" s="327"/>
      <c r="E261" s="328"/>
      <c r="F261" s="877"/>
      <c r="G261" s="923"/>
      <c r="H261" s="891"/>
      <c r="I261" s="911"/>
    </row>
    <row r="262" spans="1:9" collapsed="1">
      <c r="A262" s="277"/>
      <c r="B262" s="309"/>
      <c r="C262" s="310"/>
      <c r="D262" s="306"/>
      <c r="E262" s="306"/>
      <c r="F262" s="874"/>
      <c r="G262" s="920"/>
      <c r="H262" s="888"/>
      <c r="I262" s="908"/>
    </row>
    <row r="263" spans="1:9" ht="81.75" customHeight="1">
      <c r="A263" s="331" t="s">
        <v>68</v>
      </c>
      <c r="B263" s="312" t="s">
        <v>3367</v>
      </c>
      <c r="C263" s="333"/>
      <c r="D263" s="305"/>
      <c r="E263" s="306"/>
      <c r="F263" s="874"/>
      <c r="G263" s="920"/>
      <c r="H263" s="888"/>
      <c r="I263" s="908"/>
    </row>
    <row r="264" spans="1:9">
      <c r="A264" s="277"/>
      <c r="B264" s="309" t="s">
        <v>211</v>
      </c>
      <c r="C264" s="310">
        <v>25</v>
      </c>
      <c r="D264" s="1320"/>
      <c r="E264" s="306" t="str">
        <f>IF(OR(ISBLANK(C264),ISBLANK(D264))," ",KOLIC*CENA)</f>
        <v xml:space="preserve"> </v>
      </c>
      <c r="F264" s="939">
        <v>25</v>
      </c>
      <c r="G264" s="919">
        <f>D264*F264</f>
        <v>0</v>
      </c>
      <c r="H264" s="945"/>
      <c r="I264" s="907">
        <f>D264*H264</f>
        <v>0</v>
      </c>
    </row>
    <row r="265" spans="1:9">
      <c r="A265" s="277"/>
      <c r="B265" s="309" t="s">
        <v>212</v>
      </c>
      <c r="C265" s="310">
        <v>0</v>
      </c>
      <c r="D265" s="1309">
        <f>D264</f>
        <v>0</v>
      </c>
      <c r="E265" s="306">
        <f>IF(OR(ISBLANK(C265),ISBLANK(D265))," ",KOLIC*CENA)</f>
        <v>0</v>
      </c>
      <c r="F265" s="939">
        <v>0</v>
      </c>
      <c r="G265" s="919">
        <f>D265*F265</f>
        <v>0</v>
      </c>
      <c r="H265" s="945"/>
      <c r="I265" s="907">
        <f>D265*H265</f>
        <v>0</v>
      </c>
    </row>
    <row r="266" spans="1:9">
      <c r="A266" s="277"/>
      <c r="B266" s="309" t="s">
        <v>213</v>
      </c>
      <c r="C266" s="310">
        <v>0</v>
      </c>
      <c r="D266" s="1309">
        <f>D264</f>
        <v>0</v>
      </c>
      <c r="E266" s="306">
        <f>IF(OR(ISBLANK(C266),ISBLANK(D266))," ",KOLIC*CENA)</f>
        <v>0</v>
      </c>
      <c r="F266" s="939">
        <v>0</v>
      </c>
      <c r="G266" s="919">
        <f>D266*F266</f>
        <v>0</v>
      </c>
      <c r="H266" s="945"/>
      <c r="I266" s="907">
        <f>D266*H266</f>
        <v>0</v>
      </c>
    </row>
    <row r="267" spans="1:9" ht="13.5" thickBot="1">
      <c r="A267" s="277"/>
      <c r="B267" s="407" t="s">
        <v>214</v>
      </c>
      <c r="C267" s="408">
        <v>0</v>
      </c>
      <c r="D267" s="1310">
        <f>D264</f>
        <v>0</v>
      </c>
      <c r="E267" s="410">
        <f>IF(OR(ISBLANK(C267),ISBLANK(D267))," ",KOLIC*CENA)</f>
        <v>0</v>
      </c>
      <c r="F267" s="940">
        <v>0</v>
      </c>
      <c r="G267" s="980">
        <f>D267*F267</f>
        <v>0</v>
      </c>
      <c r="H267" s="946"/>
      <c r="I267" s="986">
        <f>D267*H267</f>
        <v>0</v>
      </c>
    </row>
    <row r="268" spans="1:9" ht="13.5" thickTop="1">
      <c r="A268" s="277"/>
      <c r="B268" s="404" t="s">
        <v>215</v>
      </c>
      <c r="C268" s="405">
        <f>SUM(C264:C267)</f>
        <v>25</v>
      </c>
      <c r="D268" s="391"/>
      <c r="E268" s="406"/>
      <c r="F268" s="932"/>
      <c r="G268" s="981"/>
      <c r="H268" s="962"/>
      <c r="I268" s="987"/>
    </row>
    <row r="269" spans="1:9">
      <c r="A269" s="277"/>
      <c r="B269" s="310"/>
      <c r="C269" s="301"/>
      <c r="D269" s="305"/>
      <c r="E269" s="306"/>
      <c r="F269" s="874"/>
      <c r="G269" s="920"/>
      <c r="H269" s="888"/>
      <c r="I269" s="908"/>
    </row>
    <row r="270" spans="1:9" s="134" customFormat="1" hidden="1" outlineLevel="1">
      <c r="A270" s="324" t="s">
        <v>3368</v>
      </c>
      <c r="B270" s="325" t="s">
        <v>3369</v>
      </c>
      <c r="C270" s="326">
        <v>24.2</v>
      </c>
      <c r="D270" s="327"/>
      <c r="E270" s="328"/>
      <c r="F270" s="877"/>
      <c r="G270" s="923"/>
      <c r="H270" s="891"/>
      <c r="I270" s="911"/>
    </row>
    <row r="271" spans="1:9" collapsed="1">
      <c r="A271" s="277"/>
      <c r="B271" s="309"/>
      <c r="C271" s="310"/>
      <c r="D271" s="306"/>
      <c r="E271" s="306"/>
      <c r="F271" s="874"/>
      <c r="G271" s="920"/>
      <c r="H271" s="888"/>
      <c r="I271" s="908"/>
    </row>
    <row r="272" spans="1:9" ht="257.25" customHeight="1">
      <c r="A272" s="331" t="s">
        <v>69</v>
      </c>
      <c r="B272" s="352" t="s">
        <v>3370</v>
      </c>
      <c r="C272" s="333"/>
      <c r="D272" s="305"/>
      <c r="E272" s="306" t="str">
        <f>IF(OR(ISBLANK(C272),ISBLANK(D272))," ",KOLIC*CENA)</f>
        <v xml:space="preserve"> </v>
      </c>
      <c r="F272" s="874"/>
      <c r="G272" s="920"/>
      <c r="H272" s="888"/>
      <c r="I272" s="908"/>
    </row>
    <row r="273" spans="1:9" ht="26.25" customHeight="1">
      <c r="A273" s="331"/>
      <c r="B273" s="312" t="s">
        <v>3371</v>
      </c>
      <c r="C273" s="333"/>
      <c r="D273" s="305"/>
      <c r="E273" s="306"/>
      <c r="F273" s="874"/>
      <c r="G273" s="920"/>
      <c r="H273" s="888"/>
      <c r="I273" s="908"/>
    </row>
    <row r="274" spans="1:9" ht="54.75" customHeight="1">
      <c r="A274" s="277"/>
      <c r="B274" s="304" t="s">
        <v>3372</v>
      </c>
      <c r="C274" s="301"/>
      <c r="D274" s="305"/>
      <c r="E274" s="306"/>
      <c r="F274" s="874"/>
      <c r="G274" s="920"/>
      <c r="H274" s="888"/>
      <c r="I274" s="908"/>
    </row>
    <row r="275" spans="1:9" ht="12.75" customHeight="1">
      <c r="A275" s="331"/>
      <c r="B275" s="312"/>
      <c r="C275" s="333"/>
      <c r="D275" s="305"/>
      <c r="E275" s="306"/>
      <c r="F275" s="874"/>
      <c r="G275" s="920"/>
      <c r="H275" s="888"/>
      <c r="I275" s="908"/>
    </row>
    <row r="276" spans="1:9" ht="108" customHeight="1">
      <c r="A276" s="331" t="s">
        <v>67</v>
      </c>
      <c r="B276" s="312" t="s">
        <v>3373</v>
      </c>
      <c r="C276" s="333"/>
      <c r="D276" s="305"/>
      <c r="E276" s="306"/>
      <c r="F276" s="874"/>
      <c r="G276" s="920"/>
      <c r="H276" s="888"/>
      <c r="I276" s="908"/>
    </row>
    <row r="277" spans="1:9">
      <c r="A277" s="277"/>
      <c r="B277" s="309" t="s">
        <v>211</v>
      </c>
      <c r="C277" s="310">
        <v>212</v>
      </c>
      <c r="D277" s="1320"/>
      <c r="E277" s="306" t="str">
        <f>IF(OR(ISBLANK(C277),ISBLANK(D277))," ",KOLIC*CENA)</f>
        <v xml:space="preserve"> </v>
      </c>
      <c r="F277" s="939">
        <v>212</v>
      </c>
      <c r="G277" s="919">
        <f>D277*F277</f>
        <v>0</v>
      </c>
      <c r="H277" s="945"/>
      <c r="I277" s="907">
        <f>D277*H277</f>
        <v>0</v>
      </c>
    </row>
    <row r="278" spans="1:9">
      <c r="A278" s="277"/>
      <c r="B278" s="309" t="s">
        <v>212</v>
      </c>
      <c r="C278" s="310">
        <v>188</v>
      </c>
      <c r="D278" s="1309">
        <f>D277</f>
        <v>0</v>
      </c>
      <c r="E278" s="306">
        <f>IF(OR(ISBLANK(C278),ISBLANK(D278))," ",KOLIC*CENA)</f>
        <v>0</v>
      </c>
      <c r="F278" s="939">
        <v>188</v>
      </c>
      <c r="G278" s="919">
        <f>D278*F278</f>
        <v>0</v>
      </c>
      <c r="H278" s="945"/>
      <c r="I278" s="907">
        <f>D278*H278</f>
        <v>0</v>
      </c>
    </row>
    <row r="279" spans="1:9">
      <c r="A279" s="277"/>
      <c r="B279" s="309" t="s">
        <v>213</v>
      </c>
      <c r="C279" s="310">
        <v>182</v>
      </c>
      <c r="D279" s="1309">
        <f>D277</f>
        <v>0</v>
      </c>
      <c r="E279" s="306">
        <f>IF(OR(ISBLANK(C279),ISBLANK(D279))," ",KOLIC*CENA)</f>
        <v>0</v>
      </c>
      <c r="F279" s="939">
        <v>182</v>
      </c>
      <c r="G279" s="919">
        <f>D279*F279</f>
        <v>0</v>
      </c>
      <c r="H279" s="945"/>
      <c r="I279" s="907">
        <f>D279*H279</f>
        <v>0</v>
      </c>
    </row>
    <row r="280" spans="1:9" ht="13.5" thickBot="1">
      <c r="A280" s="277"/>
      <c r="B280" s="407" t="s">
        <v>214</v>
      </c>
      <c r="C280" s="408">
        <v>392</v>
      </c>
      <c r="D280" s="1310">
        <f>D277</f>
        <v>0</v>
      </c>
      <c r="E280" s="410">
        <f>IF(OR(ISBLANK(C280),ISBLANK(D280))," ",KOLIC*CENA)</f>
        <v>0</v>
      </c>
      <c r="F280" s="940">
        <v>392</v>
      </c>
      <c r="G280" s="980">
        <f>D280*F280</f>
        <v>0</v>
      </c>
      <c r="H280" s="946"/>
      <c r="I280" s="986">
        <f>D280*H280</f>
        <v>0</v>
      </c>
    </row>
    <row r="281" spans="1:9" ht="13.5" thickTop="1">
      <c r="A281" s="277"/>
      <c r="B281" s="404" t="s">
        <v>215</v>
      </c>
      <c r="C281" s="405">
        <f>SUM(C277:C280)</f>
        <v>974</v>
      </c>
      <c r="D281" s="391"/>
      <c r="E281" s="406"/>
      <c r="F281" s="932"/>
      <c r="G281" s="981"/>
      <c r="H281" s="962"/>
      <c r="I281" s="987"/>
    </row>
    <row r="282" spans="1:9">
      <c r="A282" s="277"/>
      <c r="B282" s="310"/>
      <c r="C282" s="301"/>
      <c r="D282" s="305"/>
      <c r="E282" s="306"/>
      <c r="F282" s="874"/>
      <c r="G282" s="920"/>
      <c r="H282" s="888"/>
      <c r="I282" s="908"/>
    </row>
    <row r="283" spans="1:9" s="134" customFormat="1" hidden="1" outlineLevel="1">
      <c r="A283" s="747" t="s">
        <v>2729</v>
      </c>
      <c r="B283" s="325" t="s">
        <v>3374</v>
      </c>
      <c r="C283" s="326">
        <v>163</v>
      </c>
      <c r="D283" s="327"/>
      <c r="E283" s="328"/>
      <c r="F283" s="877"/>
      <c r="G283" s="923"/>
      <c r="H283" s="891"/>
      <c r="I283" s="911"/>
    </row>
    <row r="284" spans="1:9" s="134" customFormat="1" hidden="1" outlineLevel="1">
      <c r="A284" s="747" t="s">
        <v>631</v>
      </c>
      <c r="B284" s="325" t="s">
        <v>3375</v>
      </c>
      <c r="C284" s="326">
        <v>19.170000000000002</v>
      </c>
      <c r="D284" s="327"/>
      <c r="E284" s="328"/>
      <c r="F284" s="877"/>
      <c r="G284" s="923"/>
      <c r="H284" s="891"/>
      <c r="I284" s="911"/>
    </row>
    <row r="285" spans="1:9" s="134" customFormat="1" hidden="1" outlineLevel="1">
      <c r="A285" s="747"/>
      <c r="B285" s="325"/>
      <c r="C285" s="326">
        <v>182.17</v>
      </c>
      <c r="D285" s="327"/>
      <c r="E285" s="328"/>
      <c r="F285" s="877"/>
      <c r="G285" s="923"/>
      <c r="H285" s="891"/>
      <c r="I285" s="911"/>
    </row>
    <row r="286" spans="1:9" s="134" customFormat="1" hidden="1" outlineLevel="1">
      <c r="A286" s="747" t="s">
        <v>3376</v>
      </c>
      <c r="B286" s="848" t="s">
        <v>3377</v>
      </c>
      <c r="C286" s="326"/>
      <c r="D286" s="327"/>
      <c r="E286" s="328"/>
      <c r="F286" s="877"/>
      <c r="G286" s="923"/>
      <c r="H286" s="891"/>
      <c r="I286" s="911"/>
    </row>
    <row r="287" spans="1:9" s="134" customFormat="1" hidden="1" outlineLevel="1">
      <c r="A287" s="747"/>
      <c r="B287" s="325"/>
      <c r="C287" s="326"/>
      <c r="D287" s="327"/>
      <c r="E287" s="328"/>
      <c r="F287" s="877"/>
      <c r="G287" s="923"/>
      <c r="H287" s="891"/>
      <c r="I287" s="911"/>
    </row>
    <row r="288" spans="1:9" s="134" customFormat="1" hidden="1" outlineLevel="1">
      <c r="A288" s="747" t="s">
        <v>3378</v>
      </c>
      <c r="B288" s="325" t="s">
        <v>3379</v>
      </c>
      <c r="C288" s="326">
        <v>170</v>
      </c>
      <c r="D288" s="327"/>
      <c r="E288" s="328"/>
      <c r="F288" s="877"/>
      <c r="G288" s="923"/>
      <c r="H288" s="891"/>
      <c r="I288" s="911"/>
    </row>
    <row r="289" spans="1:256" s="134" customFormat="1" ht="25.5" hidden="1" outlineLevel="1">
      <c r="A289" s="747" t="s">
        <v>631</v>
      </c>
      <c r="B289" s="325" t="s">
        <v>3380</v>
      </c>
      <c r="C289" s="326">
        <v>17.920000000000002</v>
      </c>
      <c r="D289" s="327"/>
      <c r="E289" s="328"/>
      <c r="F289" s="877"/>
      <c r="G289" s="923"/>
      <c r="H289" s="891"/>
      <c r="I289" s="911"/>
    </row>
    <row r="290" spans="1:256" s="134" customFormat="1" hidden="1" outlineLevel="1">
      <c r="A290" s="747"/>
      <c r="B290" s="325"/>
      <c r="C290" s="326">
        <v>187.92</v>
      </c>
      <c r="D290" s="327"/>
      <c r="E290" s="328"/>
      <c r="F290" s="877"/>
      <c r="G290" s="923"/>
      <c r="H290" s="891"/>
      <c r="I290" s="911"/>
    </row>
    <row r="291" spans="1:256" s="134" customFormat="1" hidden="1" outlineLevel="1">
      <c r="A291" s="747"/>
      <c r="B291" s="325"/>
      <c r="C291" s="326"/>
      <c r="D291" s="327"/>
      <c r="E291" s="328"/>
      <c r="F291" s="877"/>
      <c r="G291" s="923"/>
      <c r="H291" s="891"/>
      <c r="I291" s="911"/>
    </row>
    <row r="292" spans="1:256" s="134" customFormat="1" hidden="1" outlineLevel="1">
      <c r="A292" s="747" t="s">
        <v>3381</v>
      </c>
      <c r="B292" s="325" t="s">
        <v>3382</v>
      </c>
      <c r="C292" s="326">
        <v>358</v>
      </c>
      <c r="D292" s="327"/>
      <c r="E292" s="328"/>
      <c r="F292" s="877"/>
      <c r="G292" s="923"/>
      <c r="H292" s="891"/>
      <c r="I292" s="911"/>
    </row>
    <row r="293" spans="1:256" s="134" customFormat="1" ht="25.5" hidden="1" outlineLevel="1">
      <c r="A293" s="747" t="s">
        <v>631</v>
      </c>
      <c r="B293" s="325" t="s">
        <v>3383</v>
      </c>
      <c r="C293" s="326">
        <v>30.43</v>
      </c>
      <c r="D293" s="327"/>
      <c r="E293" s="328"/>
      <c r="F293" s="877"/>
      <c r="G293" s="923"/>
      <c r="H293" s="891"/>
      <c r="I293" s="911"/>
    </row>
    <row r="294" spans="1:256" s="134" customFormat="1" hidden="1" outlineLevel="1">
      <c r="A294" s="747"/>
      <c r="B294" s="325"/>
      <c r="C294" s="326">
        <v>388.43</v>
      </c>
      <c r="D294" s="327"/>
      <c r="E294" s="328"/>
      <c r="F294" s="877"/>
      <c r="G294" s="923"/>
      <c r="H294" s="891"/>
      <c r="I294" s="911"/>
    </row>
    <row r="295" spans="1:256" collapsed="1">
      <c r="A295" s="277"/>
      <c r="B295" s="309"/>
      <c r="C295" s="310"/>
      <c r="D295" s="306"/>
      <c r="E295" s="306"/>
      <c r="F295" s="874"/>
      <c r="G295" s="920"/>
      <c r="H295" s="888"/>
      <c r="I295" s="908"/>
    </row>
    <row r="296" spans="1:256" ht="76.5" customHeight="1">
      <c r="A296" s="331" t="s">
        <v>68</v>
      </c>
      <c r="B296" s="352" t="s">
        <v>3384</v>
      </c>
      <c r="C296" s="326"/>
      <c r="D296" s="327"/>
      <c r="E296" s="328"/>
      <c r="F296" s="970"/>
      <c r="G296" s="970"/>
      <c r="H296" s="978"/>
      <c r="I296" s="978"/>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131"/>
      <c r="CN296" s="131"/>
      <c r="CO296" s="131"/>
      <c r="CP296" s="131"/>
      <c r="CQ296" s="131"/>
      <c r="CR296" s="131"/>
      <c r="CS296" s="131"/>
      <c r="CT296" s="131"/>
      <c r="CU296" s="131"/>
      <c r="CV296" s="131"/>
      <c r="CW296" s="131"/>
      <c r="CX296" s="131"/>
      <c r="CY296" s="131"/>
      <c r="CZ296" s="131"/>
      <c r="DA296" s="131"/>
      <c r="DB296" s="131"/>
      <c r="DC296" s="131"/>
      <c r="DD296" s="131"/>
      <c r="DE296" s="131"/>
      <c r="DF296" s="131"/>
      <c r="DG296" s="131"/>
      <c r="DH296" s="131"/>
      <c r="DI296" s="131"/>
      <c r="DJ296" s="131"/>
      <c r="DK296" s="131"/>
      <c r="DL296" s="131"/>
      <c r="DM296" s="131"/>
      <c r="DN296" s="131"/>
      <c r="DO296" s="131"/>
      <c r="DP296" s="131"/>
      <c r="DQ296" s="131"/>
      <c r="DR296" s="131"/>
      <c r="DS296" s="131"/>
      <c r="DT296" s="131"/>
      <c r="DU296" s="131"/>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131"/>
      <c r="EQ296" s="131"/>
      <c r="ER296" s="131"/>
      <c r="ES296" s="131"/>
      <c r="ET296" s="131"/>
      <c r="EU296" s="131"/>
      <c r="EV296" s="131"/>
      <c r="EW296" s="131"/>
      <c r="EX296" s="131"/>
      <c r="EY296" s="131"/>
      <c r="EZ296" s="131"/>
      <c r="FA296" s="131"/>
      <c r="FB296" s="131"/>
      <c r="FC296" s="131"/>
      <c r="FD296" s="131"/>
      <c r="FE296" s="131"/>
      <c r="FF296" s="131"/>
      <c r="FG296" s="131"/>
      <c r="FH296" s="131"/>
      <c r="FI296" s="131"/>
      <c r="FJ296" s="131"/>
      <c r="FK296" s="131"/>
      <c r="FL296" s="131"/>
      <c r="FM296" s="131"/>
      <c r="FN296" s="131"/>
      <c r="FO296" s="131"/>
      <c r="FP296" s="131"/>
      <c r="FQ296" s="131"/>
      <c r="FR296" s="131"/>
      <c r="FS296" s="131"/>
      <c r="FT296" s="131"/>
      <c r="FU296" s="131"/>
      <c r="FV296" s="131"/>
      <c r="FW296" s="131"/>
      <c r="FX296" s="131"/>
      <c r="FY296" s="131"/>
      <c r="FZ296" s="131"/>
      <c r="GA296" s="131"/>
      <c r="GB296" s="131"/>
      <c r="GC296" s="131"/>
      <c r="GD296" s="131"/>
      <c r="GE296" s="131"/>
      <c r="GF296" s="131"/>
      <c r="GG296" s="131"/>
      <c r="GH296" s="131"/>
      <c r="GI296" s="131"/>
      <c r="GJ296" s="131"/>
      <c r="GK296" s="131"/>
      <c r="GL296" s="131"/>
      <c r="GM296" s="131"/>
      <c r="GN296" s="131"/>
      <c r="GO296" s="131"/>
      <c r="GP296" s="131"/>
      <c r="GQ296" s="131"/>
      <c r="GR296" s="131"/>
      <c r="GS296" s="131"/>
      <c r="GT296" s="131"/>
      <c r="GU296" s="131"/>
      <c r="GV296" s="131"/>
      <c r="GW296" s="131"/>
      <c r="GX296" s="131"/>
      <c r="GY296" s="131"/>
      <c r="GZ296" s="131"/>
      <c r="HA296" s="131"/>
      <c r="HB296" s="131"/>
      <c r="HC296" s="131"/>
      <c r="HD296" s="131"/>
      <c r="HE296" s="131"/>
      <c r="HF296" s="131"/>
      <c r="HG296" s="131"/>
      <c r="HH296" s="131"/>
      <c r="HI296" s="131"/>
      <c r="HJ296" s="131"/>
      <c r="HK296" s="131"/>
      <c r="HL296" s="131"/>
      <c r="HM296" s="131"/>
      <c r="HN296" s="131"/>
      <c r="HO296" s="131"/>
      <c r="HP296" s="131"/>
      <c r="HQ296" s="131"/>
      <c r="HR296" s="131"/>
      <c r="HS296" s="131"/>
      <c r="HT296" s="131"/>
      <c r="HU296" s="131"/>
      <c r="HV296" s="131"/>
      <c r="HW296" s="131"/>
      <c r="HX296" s="131"/>
      <c r="HY296" s="131"/>
      <c r="HZ296" s="131"/>
      <c r="IA296" s="131"/>
      <c r="IB296" s="131"/>
      <c r="IC296" s="131"/>
      <c r="ID296" s="131"/>
      <c r="IE296" s="131"/>
      <c r="IF296" s="131"/>
      <c r="IG296" s="131"/>
      <c r="IH296" s="131"/>
      <c r="II296" s="131"/>
      <c r="IJ296" s="131"/>
      <c r="IK296" s="131"/>
      <c r="IL296" s="131"/>
      <c r="IM296" s="131"/>
      <c r="IN296" s="131"/>
      <c r="IO296" s="131"/>
      <c r="IP296" s="131"/>
      <c r="IQ296" s="131"/>
      <c r="IR296" s="131"/>
      <c r="IS296" s="131"/>
      <c r="IT296" s="131"/>
      <c r="IU296" s="131"/>
      <c r="IV296" s="131"/>
    </row>
    <row r="297" spans="1:256">
      <c r="A297" s="277"/>
      <c r="B297" s="309" t="s">
        <v>211</v>
      </c>
      <c r="C297" s="310">
        <v>27</v>
      </c>
      <c r="D297" s="1320"/>
      <c r="E297" s="306" t="str">
        <f>IF(OR(ISBLANK(C297),ISBLANK(D297))," ",KOLIC*CENA)</f>
        <v xml:space="preserve"> </v>
      </c>
      <c r="F297" s="939">
        <v>27</v>
      </c>
      <c r="G297" s="919">
        <f>D297*F297</f>
        <v>0</v>
      </c>
      <c r="H297" s="945"/>
      <c r="I297" s="907">
        <f>D297*H297</f>
        <v>0</v>
      </c>
    </row>
    <row r="298" spans="1:256">
      <c r="A298" s="277"/>
      <c r="B298" s="309" t="s">
        <v>212</v>
      </c>
      <c r="C298" s="310">
        <v>27</v>
      </c>
      <c r="D298" s="1309">
        <f>D297</f>
        <v>0</v>
      </c>
      <c r="E298" s="306">
        <f>IF(OR(ISBLANK(C298),ISBLANK(D298))," ",KOLIC*CENA)</f>
        <v>0</v>
      </c>
      <c r="F298" s="939">
        <v>27</v>
      </c>
      <c r="G298" s="919">
        <f>D298*F298</f>
        <v>0</v>
      </c>
      <c r="H298" s="945"/>
      <c r="I298" s="907">
        <f>D298*H298</f>
        <v>0</v>
      </c>
    </row>
    <row r="299" spans="1:256">
      <c r="A299" s="277"/>
      <c r="B299" s="309" t="s">
        <v>213</v>
      </c>
      <c r="C299" s="310">
        <v>27</v>
      </c>
      <c r="D299" s="1309">
        <f>D297</f>
        <v>0</v>
      </c>
      <c r="E299" s="306">
        <f>IF(OR(ISBLANK(C299),ISBLANK(D299))," ",KOLIC*CENA)</f>
        <v>0</v>
      </c>
      <c r="F299" s="939">
        <v>27</v>
      </c>
      <c r="G299" s="919">
        <f>D299*F299</f>
        <v>0</v>
      </c>
      <c r="H299" s="945"/>
      <c r="I299" s="907">
        <f>D299*H299</f>
        <v>0</v>
      </c>
    </row>
    <row r="300" spans="1:256" ht="13.5" thickBot="1">
      <c r="A300" s="277"/>
      <c r="B300" s="407" t="s">
        <v>214</v>
      </c>
      <c r="C300" s="408">
        <v>68</v>
      </c>
      <c r="D300" s="1310">
        <f>D297</f>
        <v>0</v>
      </c>
      <c r="E300" s="410">
        <f>IF(OR(ISBLANK(C300),ISBLANK(D300))," ",KOLIC*CENA)</f>
        <v>0</v>
      </c>
      <c r="F300" s="940">
        <v>68</v>
      </c>
      <c r="G300" s="980">
        <f>D300*F300</f>
        <v>0</v>
      </c>
      <c r="H300" s="946"/>
      <c r="I300" s="986">
        <f>D300*H300</f>
        <v>0</v>
      </c>
    </row>
    <row r="301" spans="1:256" ht="13.5" thickTop="1">
      <c r="A301" s="277"/>
      <c r="B301" s="404" t="s">
        <v>215</v>
      </c>
      <c r="C301" s="405">
        <f>SUM(C297:C300)</f>
        <v>149</v>
      </c>
      <c r="D301" s="391"/>
      <c r="E301" s="406"/>
      <c r="F301" s="932"/>
      <c r="G301" s="981"/>
      <c r="H301" s="962"/>
      <c r="I301" s="987"/>
    </row>
    <row r="302" spans="1:256">
      <c r="A302" s="277"/>
      <c r="B302" s="310"/>
      <c r="C302" s="301"/>
      <c r="D302" s="305"/>
      <c r="E302" s="306"/>
      <c r="F302" s="874"/>
      <c r="G302" s="920"/>
      <c r="H302" s="888"/>
      <c r="I302" s="908"/>
    </row>
    <row r="303" spans="1:256" s="134" customFormat="1" ht="25.5" hidden="1" outlineLevel="1">
      <c r="A303" s="324" t="s">
        <v>3299</v>
      </c>
      <c r="B303" s="325" t="s">
        <v>3385</v>
      </c>
      <c r="C303" s="326">
        <v>26.64</v>
      </c>
      <c r="D303" s="327"/>
      <c r="E303" s="328"/>
      <c r="F303" s="877"/>
      <c r="G303" s="923"/>
      <c r="H303" s="891"/>
      <c r="I303" s="911"/>
    </row>
    <row r="304" spans="1:256" s="134" customFormat="1" hidden="1" outlineLevel="1">
      <c r="A304" s="324" t="s">
        <v>2733</v>
      </c>
      <c r="B304" s="325" t="s">
        <v>3386</v>
      </c>
      <c r="C304" s="326">
        <v>68.400000000000006</v>
      </c>
      <c r="D304" s="327"/>
      <c r="E304" s="328"/>
      <c r="F304" s="877"/>
      <c r="G304" s="923"/>
      <c r="H304" s="891"/>
      <c r="I304" s="911"/>
    </row>
    <row r="305" spans="1:256" collapsed="1">
      <c r="A305" s="277"/>
      <c r="B305" s="309"/>
      <c r="C305" s="310"/>
      <c r="D305" s="306"/>
      <c r="E305" s="306"/>
      <c r="F305" s="874"/>
      <c r="G305" s="920"/>
      <c r="H305" s="888"/>
      <c r="I305" s="908"/>
    </row>
    <row r="306" spans="1:256" ht="27" customHeight="1">
      <c r="A306" s="277"/>
      <c r="B306" s="304" t="s">
        <v>3387</v>
      </c>
      <c r="C306" s="301"/>
      <c r="D306" s="305"/>
      <c r="E306" s="306"/>
      <c r="F306" s="874"/>
      <c r="G306" s="920"/>
      <c r="H306" s="888"/>
      <c r="I306" s="908"/>
    </row>
    <row r="307" spans="1:256" ht="51">
      <c r="A307" s="277"/>
      <c r="B307" s="312" t="s">
        <v>3388</v>
      </c>
      <c r="C307" s="301"/>
      <c r="D307" s="305"/>
      <c r="E307" s="306"/>
      <c r="F307" s="874"/>
      <c r="G307" s="920"/>
      <c r="H307" s="888"/>
      <c r="I307" s="908"/>
    </row>
    <row r="308" spans="1:256" ht="183" customHeight="1">
      <c r="A308" s="277" t="s">
        <v>70</v>
      </c>
      <c r="B308" s="312" t="s">
        <v>3389</v>
      </c>
      <c r="C308" s="301"/>
      <c r="D308" s="305"/>
      <c r="E308" s="306"/>
      <c r="F308" s="874"/>
      <c r="G308" s="920"/>
      <c r="H308" s="888"/>
      <c r="I308" s="908"/>
    </row>
    <row r="309" spans="1:256" ht="51">
      <c r="A309" s="277" t="s">
        <v>67</v>
      </c>
      <c r="B309" s="312" t="s">
        <v>3390</v>
      </c>
      <c r="C309" s="301"/>
      <c r="D309" s="305"/>
      <c r="E309" s="306"/>
      <c r="F309" s="874"/>
      <c r="G309" s="920"/>
      <c r="H309" s="888"/>
      <c r="I309" s="908"/>
    </row>
    <row r="310" spans="1:256" ht="93" customHeight="1">
      <c r="A310" s="277" t="s">
        <v>68</v>
      </c>
      <c r="B310" s="312" t="s">
        <v>3391</v>
      </c>
      <c r="C310" s="301"/>
      <c r="D310" s="305"/>
      <c r="E310" s="306"/>
      <c r="F310" s="874"/>
      <c r="G310" s="920"/>
      <c r="H310" s="888"/>
      <c r="I310" s="908"/>
    </row>
    <row r="311" spans="1:256" ht="52.5" customHeight="1">
      <c r="A311" s="277" t="s">
        <v>36</v>
      </c>
      <c r="B311" s="352" t="s">
        <v>3392</v>
      </c>
      <c r="C311" s="443"/>
      <c r="D311" s="443"/>
      <c r="E311" s="443"/>
      <c r="F311" s="937"/>
      <c r="G311" s="984"/>
      <c r="H311" s="954"/>
      <c r="I311" s="990"/>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8.5" customHeight="1">
      <c r="A312" s="277" t="s">
        <v>37</v>
      </c>
      <c r="B312" s="352" t="s">
        <v>3393</v>
      </c>
      <c r="C312" s="443"/>
      <c r="D312" s="443"/>
      <c r="E312" s="443"/>
      <c r="F312" s="937"/>
      <c r="G312" s="984"/>
      <c r="H312" s="954"/>
      <c r="I312" s="990"/>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51">
      <c r="A313" s="311" t="s">
        <v>43</v>
      </c>
      <c r="B313" s="352" t="s">
        <v>2970</v>
      </c>
      <c r="C313" s="443"/>
      <c r="D313" s="443"/>
      <c r="E313" s="443"/>
      <c r="F313" s="937"/>
      <c r="G313" s="984"/>
      <c r="H313" s="954"/>
      <c r="I313" s="990"/>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92.25" customHeight="1">
      <c r="A314" s="311" t="s">
        <v>67</v>
      </c>
      <c r="B314" s="352" t="s">
        <v>3394</v>
      </c>
      <c r="C314" s="307"/>
      <c r="D314" s="443"/>
      <c r="E314" s="443"/>
      <c r="F314" s="937"/>
      <c r="G314" s="984"/>
      <c r="H314" s="954"/>
      <c r="I314" s="990"/>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114" customHeight="1">
      <c r="A315" s="371" t="s">
        <v>81</v>
      </c>
      <c r="B315" s="352" t="s">
        <v>3395</v>
      </c>
      <c r="C315" s="305"/>
      <c r="D315" s="305"/>
      <c r="E315" s="306" t="str">
        <f>IF(OR(ISBLANK(C315),ISBLANK(D315))," ",KOLIC*CENA)</f>
        <v xml:space="preserve"> </v>
      </c>
      <c r="F315" s="874"/>
      <c r="G315" s="920"/>
      <c r="H315" s="888"/>
      <c r="I315" s="908"/>
    </row>
    <row r="316" spans="1:256">
      <c r="A316" s="277"/>
      <c r="B316" s="309" t="s">
        <v>211</v>
      </c>
      <c r="C316" s="310">
        <v>27</v>
      </c>
      <c r="D316" s="1320"/>
      <c r="E316" s="306" t="str">
        <f>IF(OR(ISBLANK(C316),ISBLANK(D316))," ",KOLIC*CENA)</f>
        <v xml:space="preserve"> </v>
      </c>
      <c r="F316" s="939">
        <v>27</v>
      </c>
      <c r="G316" s="919">
        <f>D316*F316</f>
        <v>0</v>
      </c>
      <c r="H316" s="945"/>
      <c r="I316" s="907">
        <f>D316*H316</f>
        <v>0</v>
      </c>
    </row>
    <row r="317" spans="1:256">
      <c r="A317" s="277"/>
      <c r="B317" s="309" t="s">
        <v>212</v>
      </c>
      <c r="C317" s="310">
        <v>6</v>
      </c>
      <c r="D317" s="1309">
        <f>D316</f>
        <v>0</v>
      </c>
      <c r="E317" s="306">
        <f>IF(OR(ISBLANK(C317),ISBLANK(D317))," ",KOLIC*CENA)</f>
        <v>0</v>
      </c>
      <c r="F317" s="939">
        <v>6</v>
      </c>
      <c r="G317" s="919">
        <f>D317*F317</f>
        <v>0</v>
      </c>
      <c r="H317" s="945"/>
      <c r="I317" s="907">
        <f>D317*H317</f>
        <v>0</v>
      </c>
    </row>
    <row r="318" spans="1:256">
      <c r="A318" s="277"/>
      <c r="B318" s="309" t="s">
        <v>213</v>
      </c>
      <c r="C318" s="310">
        <v>0</v>
      </c>
      <c r="D318" s="1309">
        <f>D316</f>
        <v>0</v>
      </c>
      <c r="E318" s="306">
        <f>IF(OR(ISBLANK(C318),ISBLANK(D318))," ",KOLIC*CENA)</f>
        <v>0</v>
      </c>
      <c r="F318" s="939">
        <v>0</v>
      </c>
      <c r="G318" s="919">
        <f>D318*F318</f>
        <v>0</v>
      </c>
      <c r="H318" s="945"/>
      <c r="I318" s="907">
        <f>D318*H318</f>
        <v>0</v>
      </c>
    </row>
    <row r="319" spans="1:256" ht="13.5" thickBot="1">
      <c r="A319" s="277"/>
      <c r="B319" s="407" t="s">
        <v>214</v>
      </c>
      <c r="C319" s="408">
        <v>6</v>
      </c>
      <c r="D319" s="1310">
        <f>D316</f>
        <v>0</v>
      </c>
      <c r="E319" s="410">
        <f>IF(OR(ISBLANK(C319),ISBLANK(D319))," ",KOLIC*CENA)</f>
        <v>0</v>
      </c>
      <c r="F319" s="940">
        <v>6</v>
      </c>
      <c r="G319" s="980">
        <f>D319*F319</f>
        <v>0</v>
      </c>
      <c r="H319" s="946"/>
      <c r="I319" s="986">
        <f>D319*H319</f>
        <v>0</v>
      </c>
    </row>
    <row r="320" spans="1:256" ht="13.5" thickTop="1">
      <c r="A320" s="277"/>
      <c r="B320" s="404" t="s">
        <v>215</v>
      </c>
      <c r="C320" s="405">
        <f>SUM(C316:C319)</f>
        <v>39</v>
      </c>
      <c r="D320" s="391"/>
      <c r="E320" s="406"/>
      <c r="F320" s="932"/>
      <c r="G320" s="981"/>
      <c r="H320" s="962"/>
      <c r="I320" s="987"/>
    </row>
    <row r="321" spans="1:9">
      <c r="A321" s="277"/>
      <c r="B321" s="310"/>
      <c r="C321" s="301"/>
      <c r="D321" s="305"/>
      <c r="E321" s="306"/>
      <c r="F321" s="874"/>
      <c r="G321" s="920"/>
      <c r="H321" s="888"/>
      <c r="I321" s="908"/>
    </row>
    <row r="322" spans="1:9" s="134" customFormat="1" ht="25.5" hidden="1" outlineLevel="1">
      <c r="A322" s="324" t="s">
        <v>3299</v>
      </c>
      <c r="B322" s="325" t="s">
        <v>3385</v>
      </c>
      <c r="C322" s="326">
        <v>26.64</v>
      </c>
      <c r="D322" s="327"/>
      <c r="E322" s="328"/>
      <c r="F322" s="877"/>
      <c r="G322" s="923"/>
      <c r="H322" s="891"/>
      <c r="I322" s="911"/>
    </row>
    <row r="323" spans="1:9" s="134" customFormat="1" hidden="1" outlineLevel="1">
      <c r="A323" s="324" t="s">
        <v>2733</v>
      </c>
      <c r="B323" s="325" t="s">
        <v>3386</v>
      </c>
      <c r="C323" s="326">
        <v>68.400000000000006</v>
      </c>
      <c r="D323" s="327"/>
      <c r="E323" s="328"/>
      <c r="F323" s="877"/>
      <c r="G323" s="923"/>
      <c r="H323" s="891"/>
      <c r="I323" s="911"/>
    </row>
    <row r="324" spans="1:9" collapsed="1">
      <c r="A324" s="277"/>
      <c r="B324" s="309"/>
      <c r="C324" s="310"/>
      <c r="D324" s="306"/>
      <c r="E324" s="306"/>
      <c r="F324" s="874"/>
      <c r="G324" s="920"/>
      <c r="H324" s="888"/>
      <c r="I324" s="908"/>
    </row>
    <row r="325" spans="1:9" ht="38.25">
      <c r="A325" s="277"/>
      <c r="B325" s="304" t="s">
        <v>3396</v>
      </c>
      <c r="C325" s="301"/>
      <c r="D325" s="305"/>
      <c r="E325" s="306"/>
      <c r="F325" s="874"/>
      <c r="G325" s="920"/>
      <c r="H325" s="888"/>
      <c r="I325" s="908"/>
    </row>
    <row r="326" spans="1:9" s="76" customFormat="1" ht="116.25" customHeight="1">
      <c r="A326" s="277" t="s">
        <v>71</v>
      </c>
      <c r="B326" s="304" t="s">
        <v>3397</v>
      </c>
      <c r="C326" s="300"/>
      <c r="D326" s="301"/>
      <c r="E326" s="302" t="str">
        <f>IF(OR(ISBLANK(C326),ISBLANK(D326))," ",KOLIC*CENA)</f>
        <v xml:space="preserve"> </v>
      </c>
      <c r="F326" s="872"/>
      <c r="G326" s="918"/>
      <c r="H326" s="886"/>
      <c r="I326" s="906"/>
    </row>
    <row r="327" spans="1:9" ht="153.75" customHeight="1">
      <c r="A327" s="277"/>
      <c r="B327" s="304" t="s">
        <v>3398</v>
      </c>
      <c r="C327" s="301"/>
      <c r="D327" s="305"/>
      <c r="E327" s="306" t="str">
        <f>IF(OR(ISBLANK(C327),ISBLANK(D327))," ",KOLIC*CENA)</f>
        <v xml:space="preserve"> </v>
      </c>
      <c r="F327" s="874"/>
      <c r="G327" s="920"/>
      <c r="H327" s="888"/>
      <c r="I327" s="908"/>
    </row>
    <row r="328" spans="1:9" ht="116.25" customHeight="1">
      <c r="A328" s="331"/>
      <c r="B328" s="312" t="s">
        <v>3160</v>
      </c>
      <c r="C328" s="333"/>
      <c r="D328" s="305"/>
      <c r="E328" s="306"/>
      <c r="F328" s="874"/>
      <c r="G328" s="920"/>
      <c r="H328" s="888"/>
      <c r="I328" s="908"/>
    </row>
    <row r="329" spans="1:9" ht="166.5" customHeight="1">
      <c r="A329" s="331"/>
      <c r="B329" s="312" t="s">
        <v>3399</v>
      </c>
      <c r="C329" s="333"/>
      <c r="D329" s="305"/>
      <c r="E329" s="306" t="str">
        <f>IF(OR(ISBLANK(C329),ISBLANK(D329))," ",KOLIC*CENA)</f>
        <v xml:space="preserve"> </v>
      </c>
      <c r="F329" s="874"/>
      <c r="G329" s="920"/>
      <c r="H329" s="888"/>
      <c r="I329" s="908"/>
    </row>
    <row r="330" spans="1:9" ht="66" customHeight="1">
      <c r="A330" s="331"/>
      <c r="B330" s="312" t="s">
        <v>3400</v>
      </c>
      <c r="C330" s="333"/>
      <c r="D330" s="305"/>
      <c r="E330" s="306"/>
      <c r="F330" s="874"/>
      <c r="G330" s="920"/>
      <c r="H330" s="888"/>
      <c r="I330" s="908"/>
    </row>
    <row r="331" spans="1:9" ht="51">
      <c r="A331" s="277"/>
      <c r="B331" s="304" t="s">
        <v>3401</v>
      </c>
      <c r="C331" s="301"/>
      <c r="D331" s="305"/>
      <c r="E331" s="306"/>
      <c r="F331" s="874"/>
      <c r="G331" s="920"/>
      <c r="H331" s="888"/>
      <c r="I331" s="908"/>
    </row>
    <row r="332" spans="1:9">
      <c r="A332" s="277"/>
      <c r="B332" s="309" t="s">
        <v>211</v>
      </c>
      <c r="C332" s="310">
        <v>118</v>
      </c>
      <c r="D332" s="1320"/>
      <c r="E332" s="306" t="str">
        <f>IF(OR(ISBLANK(C332),ISBLANK(D332))," ",KOLIC*CENA)</f>
        <v xml:space="preserve"> </v>
      </c>
      <c r="F332" s="939">
        <v>118</v>
      </c>
      <c r="G332" s="919">
        <f>D332*F332</f>
        <v>0</v>
      </c>
      <c r="H332" s="945"/>
      <c r="I332" s="907">
        <f>D332*H332</f>
        <v>0</v>
      </c>
    </row>
    <row r="333" spans="1:9">
      <c r="A333" s="277"/>
      <c r="B333" s="309" t="s">
        <v>212</v>
      </c>
      <c r="C333" s="310">
        <v>74</v>
      </c>
      <c r="D333" s="1309">
        <f>D332</f>
        <v>0</v>
      </c>
      <c r="E333" s="306">
        <f>IF(OR(ISBLANK(C333),ISBLANK(D333))," ",KOLIC*CENA)</f>
        <v>0</v>
      </c>
      <c r="F333" s="939">
        <v>74</v>
      </c>
      <c r="G333" s="919">
        <f>D333*F333</f>
        <v>0</v>
      </c>
      <c r="H333" s="945"/>
      <c r="I333" s="907">
        <f>D333*H333</f>
        <v>0</v>
      </c>
    </row>
    <row r="334" spans="1:9">
      <c r="A334" s="277"/>
      <c r="B334" s="309" t="s">
        <v>213</v>
      </c>
      <c r="C334" s="310">
        <v>162</v>
      </c>
      <c r="D334" s="1309">
        <f>D332</f>
        <v>0</v>
      </c>
      <c r="E334" s="306">
        <f>IF(OR(ISBLANK(C334),ISBLANK(D334))," ",KOLIC*CENA)</f>
        <v>0</v>
      </c>
      <c r="F334" s="939">
        <v>162</v>
      </c>
      <c r="G334" s="919">
        <f>D334*F334</f>
        <v>0</v>
      </c>
      <c r="H334" s="945"/>
      <c r="I334" s="907">
        <f>D334*H334</f>
        <v>0</v>
      </c>
    </row>
    <row r="335" spans="1:9" ht="13.5" thickBot="1">
      <c r="A335" s="277"/>
      <c r="B335" s="407" t="s">
        <v>214</v>
      </c>
      <c r="C335" s="408">
        <v>96</v>
      </c>
      <c r="D335" s="1310">
        <f>D332</f>
        <v>0</v>
      </c>
      <c r="E335" s="410">
        <f>IF(OR(ISBLANK(C335),ISBLANK(D335))," ",KOLIC*CENA)</f>
        <v>0</v>
      </c>
      <c r="F335" s="940">
        <v>96</v>
      </c>
      <c r="G335" s="980">
        <f>D335*F335</f>
        <v>0</v>
      </c>
      <c r="H335" s="946"/>
      <c r="I335" s="986">
        <f>D335*H335</f>
        <v>0</v>
      </c>
    </row>
    <row r="336" spans="1:9" ht="13.5" thickTop="1">
      <c r="A336" s="277"/>
      <c r="B336" s="404" t="s">
        <v>215</v>
      </c>
      <c r="C336" s="405">
        <f>SUM(C332:C335)</f>
        <v>450</v>
      </c>
      <c r="D336" s="391"/>
      <c r="E336" s="406"/>
      <c r="F336" s="932"/>
      <c r="G336" s="981"/>
      <c r="H336" s="962"/>
      <c r="I336" s="987"/>
    </row>
    <row r="337" spans="1:9">
      <c r="A337" s="277"/>
      <c r="B337" s="310"/>
      <c r="C337" s="301"/>
      <c r="D337" s="305"/>
      <c r="E337" s="306"/>
      <c r="F337" s="874"/>
      <c r="G337" s="920"/>
      <c r="H337" s="888"/>
      <c r="I337" s="908"/>
    </row>
    <row r="338" spans="1:9" s="134" customFormat="1" ht="25.5" hidden="1" outlineLevel="1">
      <c r="A338" s="324" t="s">
        <v>3402</v>
      </c>
      <c r="B338" s="325" t="s">
        <v>3403</v>
      </c>
      <c r="C338" s="326">
        <v>36.4</v>
      </c>
      <c r="D338" s="327"/>
      <c r="E338" s="328"/>
      <c r="F338" s="877"/>
      <c r="G338" s="923"/>
      <c r="H338" s="891"/>
      <c r="I338" s="911"/>
    </row>
    <row r="339" spans="1:9" s="134" customFormat="1" hidden="1" outlineLevel="1">
      <c r="A339" s="324" t="s">
        <v>3336</v>
      </c>
      <c r="B339" s="325" t="s">
        <v>3404</v>
      </c>
      <c r="C339" s="326">
        <v>44.26</v>
      </c>
      <c r="D339" s="327"/>
      <c r="E339" s="328"/>
      <c r="F339" s="877"/>
      <c r="G339" s="923"/>
      <c r="H339" s="891"/>
      <c r="I339" s="911"/>
    </row>
    <row r="340" spans="1:9" s="134" customFormat="1" hidden="1" outlineLevel="1">
      <c r="A340" s="324" t="s">
        <v>3338</v>
      </c>
      <c r="B340" s="325" t="s">
        <v>3405</v>
      </c>
      <c r="C340" s="326">
        <v>36.380000000000003</v>
      </c>
      <c r="D340" s="327"/>
      <c r="E340" s="328"/>
      <c r="F340" s="877"/>
      <c r="G340" s="923"/>
      <c r="H340" s="891"/>
      <c r="I340" s="911"/>
    </row>
    <row r="341" spans="1:9" s="134" customFormat="1" hidden="1" outlineLevel="1">
      <c r="A341" s="324"/>
      <c r="B341" s="325"/>
      <c r="C341" s="326">
        <v>117.03</v>
      </c>
      <c r="D341" s="327"/>
      <c r="E341" s="328"/>
      <c r="F341" s="877"/>
      <c r="G341" s="923"/>
      <c r="H341" s="891"/>
      <c r="I341" s="911"/>
    </row>
    <row r="342" spans="1:9" s="134" customFormat="1" hidden="1" outlineLevel="1">
      <c r="A342" s="324"/>
      <c r="B342" s="325"/>
      <c r="C342" s="326"/>
      <c r="D342" s="327"/>
      <c r="E342" s="328"/>
      <c r="F342" s="877"/>
      <c r="G342" s="923"/>
      <c r="H342" s="891"/>
      <c r="I342" s="911"/>
    </row>
    <row r="343" spans="1:9" s="134" customFormat="1" hidden="1" outlineLevel="1">
      <c r="A343" s="324" t="s">
        <v>3406</v>
      </c>
      <c r="B343" s="325" t="s">
        <v>3407</v>
      </c>
      <c r="C343" s="326">
        <v>31.8</v>
      </c>
      <c r="D343" s="327"/>
      <c r="E343" s="328"/>
      <c r="F343" s="877"/>
      <c r="G343" s="923"/>
      <c r="H343" s="891"/>
      <c r="I343" s="911"/>
    </row>
    <row r="344" spans="1:9" s="134" customFormat="1" hidden="1" outlineLevel="1">
      <c r="A344" s="324" t="s">
        <v>3336</v>
      </c>
      <c r="B344" s="325" t="s">
        <v>3408</v>
      </c>
      <c r="C344" s="326">
        <v>42</v>
      </c>
      <c r="D344" s="327"/>
      <c r="E344" s="328"/>
      <c r="F344" s="877"/>
      <c r="G344" s="923"/>
      <c r="H344" s="891"/>
      <c r="I344" s="911"/>
    </row>
    <row r="345" spans="1:9" s="134" customFormat="1" hidden="1" outlineLevel="1">
      <c r="A345" s="324"/>
      <c r="B345" s="325"/>
      <c r="C345" s="326">
        <v>73.8</v>
      </c>
      <c r="D345" s="327"/>
      <c r="E345" s="328"/>
      <c r="F345" s="877"/>
      <c r="G345" s="923"/>
      <c r="H345" s="891"/>
      <c r="I345" s="911"/>
    </row>
    <row r="346" spans="1:9" s="134" customFormat="1" hidden="1" outlineLevel="1">
      <c r="A346" s="324"/>
      <c r="B346" s="325"/>
      <c r="C346" s="326"/>
      <c r="D346" s="327"/>
      <c r="E346" s="328"/>
      <c r="F346" s="877"/>
      <c r="G346" s="923"/>
      <c r="H346" s="891"/>
      <c r="I346" s="911"/>
    </row>
    <row r="347" spans="1:9" s="134" customFormat="1" hidden="1" outlineLevel="1">
      <c r="A347" s="324" t="s">
        <v>3409</v>
      </c>
      <c r="B347" s="325" t="s">
        <v>3410</v>
      </c>
      <c r="C347" s="326">
        <v>45.58</v>
      </c>
      <c r="D347" s="327"/>
      <c r="E347" s="328"/>
      <c r="F347" s="877"/>
      <c r="G347" s="923"/>
      <c r="H347" s="891"/>
      <c r="I347" s="911"/>
    </row>
    <row r="348" spans="1:9" s="134" customFormat="1" hidden="1" outlineLevel="1">
      <c r="A348" s="324" t="s">
        <v>3336</v>
      </c>
      <c r="B348" s="325" t="s">
        <v>3411</v>
      </c>
      <c r="C348" s="326">
        <v>59.36</v>
      </c>
      <c r="D348" s="327"/>
      <c r="E348" s="328"/>
      <c r="F348" s="877"/>
      <c r="G348" s="923"/>
      <c r="H348" s="891"/>
      <c r="I348" s="911"/>
    </row>
    <row r="349" spans="1:9" s="134" customFormat="1" hidden="1" outlineLevel="1">
      <c r="A349" s="324" t="s">
        <v>3338</v>
      </c>
      <c r="B349" s="325" t="s">
        <v>3412</v>
      </c>
      <c r="C349" s="326">
        <v>56</v>
      </c>
      <c r="D349" s="327"/>
      <c r="E349" s="328"/>
      <c r="F349" s="877"/>
      <c r="G349" s="923"/>
      <c r="H349" s="891"/>
      <c r="I349" s="911"/>
    </row>
    <row r="350" spans="1:9" s="134" customFormat="1" hidden="1" outlineLevel="1">
      <c r="A350" s="324"/>
      <c r="B350" s="325"/>
      <c r="C350" s="326">
        <v>160.94</v>
      </c>
      <c r="D350" s="327"/>
      <c r="E350" s="328"/>
      <c r="F350" s="877"/>
      <c r="G350" s="923"/>
      <c r="H350" s="891"/>
      <c r="I350" s="911"/>
    </row>
    <row r="351" spans="1:9" s="134" customFormat="1" hidden="1" outlineLevel="1">
      <c r="A351" s="324"/>
      <c r="B351" s="325"/>
      <c r="C351" s="326"/>
      <c r="D351" s="327"/>
      <c r="E351" s="328"/>
      <c r="F351" s="877"/>
      <c r="G351" s="923"/>
      <c r="H351" s="891"/>
      <c r="I351" s="911"/>
    </row>
    <row r="352" spans="1:9" s="134" customFormat="1" hidden="1" outlineLevel="1">
      <c r="A352" s="324" t="s">
        <v>3413</v>
      </c>
      <c r="B352" s="325" t="s">
        <v>3414</v>
      </c>
      <c r="C352" s="326">
        <v>49.56</v>
      </c>
      <c r="D352" s="327"/>
      <c r="E352" s="328"/>
      <c r="F352" s="877"/>
      <c r="G352" s="923"/>
      <c r="H352" s="891"/>
      <c r="I352" s="911"/>
    </row>
    <row r="353" spans="1:9" s="134" customFormat="1" hidden="1" outlineLevel="1">
      <c r="A353" s="324" t="s">
        <v>3336</v>
      </c>
      <c r="B353" s="325" t="s">
        <v>3415</v>
      </c>
      <c r="C353" s="326">
        <v>46.24</v>
      </c>
      <c r="D353" s="327"/>
      <c r="E353" s="328"/>
      <c r="F353" s="877"/>
      <c r="G353" s="923"/>
      <c r="H353" s="891"/>
      <c r="I353" s="911"/>
    </row>
    <row r="354" spans="1:9" s="134" customFormat="1" hidden="1" outlineLevel="1">
      <c r="A354" s="324"/>
      <c r="B354" s="325"/>
      <c r="C354" s="326">
        <v>95.8</v>
      </c>
      <c r="D354" s="327"/>
      <c r="E354" s="328"/>
      <c r="F354" s="877"/>
      <c r="G354" s="923"/>
      <c r="H354" s="891"/>
      <c r="I354" s="911"/>
    </row>
    <row r="355" spans="1:9" s="134" customFormat="1" hidden="1" outlineLevel="1">
      <c r="A355" s="324"/>
      <c r="B355" s="325"/>
      <c r="C355" s="326"/>
      <c r="D355" s="327"/>
      <c r="E355" s="328"/>
      <c r="F355" s="877"/>
      <c r="G355" s="923"/>
      <c r="H355" s="891"/>
      <c r="I355" s="911"/>
    </row>
    <row r="356" spans="1:9" collapsed="1">
      <c r="A356" s="277"/>
      <c r="B356" s="309"/>
      <c r="C356" s="310"/>
      <c r="D356" s="306"/>
      <c r="E356" s="306"/>
      <c r="F356" s="874"/>
      <c r="G356" s="920"/>
      <c r="H356" s="888"/>
      <c r="I356" s="908"/>
    </row>
    <row r="357" spans="1:9" ht="45" customHeight="1">
      <c r="A357" s="331"/>
      <c r="B357" s="312" t="s">
        <v>3416</v>
      </c>
      <c r="C357" s="812"/>
      <c r="D357" s="305"/>
      <c r="E357" s="306" t="str">
        <f>IF(OR(ISBLANK(C357),ISBLANK(D357))," ",KOLIC*CENA)</f>
        <v xml:space="preserve"> </v>
      </c>
      <c r="F357" s="874"/>
      <c r="G357" s="920"/>
      <c r="H357" s="888"/>
      <c r="I357" s="908"/>
    </row>
    <row r="358" spans="1:9" ht="134.25" customHeight="1">
      <c r="A358" s="331"/>
      <c r="B358" s="312" t="s">
        <v>3417</v>
      </c>
      <c r="C358" s="812"/>
      <c r="D358" s="305"/>
      <c r="E358" s="306"/>
      <c r="F358" s="874"/>
      <c r="G358" s="920"/>
      <c r="H358" s="888"/>
      <c r="I358" s="908"/>
    </row>
    <row r="359" spans="1:9" ht="101.25" customHeight="1">
      <c r="A359" s="331" t="s">
        <v>38</v>
      </c>
      <c r="B359" s="352" t="s">
        <v>3418</v>
      </c>
      <c r="C359" s="812"/>
      <c r="D359" s="305"/>
      <c r="E359" s="306"/>
      <c r="F359" s="874"/>
      <c r="G359" s="920"/>
      <c r="H359" s="888"/>
      <c r="I359" s="908"/>
    </row>
    <row r="360" spans="1:9" ht="139.5" customHeight="1">
      <c r="A360" s="331"/>
      <c r="B360" s="312" t="s">
        <v>3419</v>
      </c>
      <c r="C360" s="333"/>
      <c r="D360" s="305"/>
      <c r="E360" s="306"/>
      <c r="F360" s="874"/>
      <c r="G360" s="920"/>
      <c r="H360" s="888"/>
      <c r="I360" s="908"/>
    </row>
    <row r="361" spans="1:9" s="14" customFormat="1" ht="81" customHeight="1">
      <c r="A361" s="277"/>
      <c r="B361" s="304" t="s">
        <v>3420</v>
      </c>
      <c r="C361" s="301"/>
      <c r="D361" s="301"/>
      <c r="E361" s="302" t="str">
        <f>IF(OR(ISBLANK(C361),ISBLANK(D361))," ",KOLIC*CENA)</f>
        <v xml:space="preserve"> </v>
      </c>
      <c r="F361" s="878"/>
      <c r="G361" s="924"/>
      <c r="H361" s="892"/>
      <c r="I361" s="912"/>
    </row>
    <row r="362" spans="1:9" ht="90.75" customHeight="1">
      <c r="A362" s="331"/>
      <c r="B362" s="312" t="s">
        <v>3421</v>
      </c>
      <c r="C362" s="333"/>
      <c r="D362" s="305"/>
      <c r="E362" s="306"/>
      <c r="F362" s="874"/>
      <c r="G362" s="920"/>
      <c r="H362" s="888"/>
      <c r="I362" s="908"/>
    </row>
    <row r="363" spans="1:9" ht="115.5" customHeight="1">
      <c r="A363" s="331"/>
      <c r="B363" s="352" t="s">
        <v>3308</v>
      </c>
      <c r="C363" s="333"/>
      <c r="D363" s="305"/>
      <c r="E363" s="306" t="str">
        <f>IF(OR(ISBLANK(C363),ISBLANK(D363))," ",KOLIC*CENA)</f>
        <v xml:space="preserve"> </v>
      </c>
      <c r="F363" s="874"/>
      <c r="G363" s="920"/>
      <c r="H363" s="888"/>
      <c r="I363" s="908"/>
    </row>
    <row r="364" spans="1:9" ht="67.5" customHeight="1">
      <c r="A364" s="331"/>
      <c r="B364" s="312" t="s">
        <v>3422</v>
      </c>
      <c r="C364" s="333"/>
      <c r="D364" s="305"/>
      <c r="E364" s="306"/>
      <c r="F364" s="874"/>
      <c r="G364" s="920"/>
      <c r="H364" s="888"/>
      <c r="I364" s="908"/>
    </row>
    <row r="365" spans="1:9" ht="12.75" customHeight="1">
      <c r="A365" s="331"/>
      <c r="B365" s="312"/>
      <c r="C365" s="333"/>
      <c r="D365" s="305"/>
      <c r="E365" s="306"/>
      <c r="F365" s="874"/>
      <c r="G365" s="920"/>
      <c r="H365" s="888"/>
      <c r="I365" s="908"/>
    </row>
    <row r="366" spans="1:9" ht="78.75" customHeight="1">
      <c r="A366" s="331" t="s">
        <v>67</v>
      </c>
      <c r="B366" s="312" t="s">
        <v>3423</v>
      </c>
      <c r="C366" s="333"/>
      <c r="D366" s="305"/>
      <c r="E366" s="306"/>
      <c r="F366" s="874"/>
      <c r="G366" s="920"/>
      <c r="H366" s="888"/>
      <c r="I366" s="908"/>
    </row>
    <row r="367" spans="1:9">
      <c r="A367" s="277"/>
      <c r="B367" s="309" t="s">
        <v>211</v>
      </c>
      <c r="C367" s="310">
        <v>95</v>
      </c>
      <c r="D367" s="1320"/>
      <c r="E367" s="306" t="str">
        <f>IF(OR(ISBLANK(C367),ISBLANK(D367))," ",KOLIC*CENA)</f>
        <v xml:space="preserve"> </v>
      </c>
      <c r="F367" s="939">
        <v>95</v>
      </c>
      <c r="G367" s="919">
        <f>D367*F367</f>
        <v>0</v>
      </c>
      <c r="H367" s="945"/>
      <c r="I367" s="907">
        <f>D367*H367</f>
        <v>0</v>
      </c>
    </row>
    <row r="368" spans="1:9">
      <c r="A368" s="277"/>
      <c r="B368" s="309" t="s">
        <v>212</v>
      </c>
      <c r="C368" s="310">
        <v>120</v>
      </c>
      <c r="D368" s="1309">
        <f>D367</f>
        <v>0</v>
      </c>
      <c r="E368" s="306">
        <f>IF(OR(ISBLANK(C368),ISBLANK(D368))," ",KOLIC*CENA)</f>
        <v>0</v>
      </c>
      <c r="F368" s="939">
        <v>120</v>
      </c>
      <c r="G368" s="919">
        <f>D368*F368</f>
        <v>0</v>
      </c>
      <c r="H368" s="945"/>
      <c r="I368" s="907">
        <f>D368*H368</f>
        <v>0</v>
      </c>
    </row>
    <row r="369" spans="1:9">
      <c r="A369" s="277"/>
      <c r="B369" s="309" t="s">
        <v>213</v>
      </c>
      <c r="C369" s="310">
        <v>48</v>
      </c>
      <c r="D369" s="1309">
        <f>D367</f>
        <v>0</v>
      </c>
      <c r="E369" s="306">
        <f>IF(OR(ISBLANK(C369),ISBLANK(D369))," ",KOLIC*CENA)</f>
        <v>0</v>
      </c>
      <c r="F369" s="939">
        <v>48</v>
      </c>
      <c r="G369" s="919">
        <f>D369*F369</f>
        <v>0</v>
      </c>
      <c r="H369" s="945"/>
      <c r="I369" s="907">
        <f>D369*H369</f>
        <v>0</v>
      </c>
    </row>
    <row r="370" spans="1:9" ht="13.5" thickBot="1">
      <c r="A370" s="277"/>
      <c r="B370" s="407" t="s">
        <v>214</v>
      </c>
      <c r="C370" s="408">
        <v>158</v>
      </c>
      <c r="D370" s="1310">
        <f>D367</f>
        <v>0</v>
      </c>
      <c r="E370" s="410">
        <f>IF(OR(ISBLANK(C370),ISBLANK(D370))," ",KOLIC*CENA)</f>
        <v>0</v>
      </c>
      <c r="F370" s="940">
        <v>158</v>
      </c>
      <c r="G370" s="980">
        <f>D370*F370</f>
        <v>0</v>
      </c>
      <c r="H370" s="946"/>
      <c r="I370" s="986">
        <f>D370*H370</f>
        <v>0</v>
      </c>
    </row>
    <row r="371" spans="1:9" ht="13.5" thickTop="1">
      <c r="A371" s="277"/>
      <c r="B371" s="404" t="s">
        <v>215</v>
      </c>
      <c r="C371" s="405">
        <f>SUM(C367:C370)</f>
        <v>421</v>
      </c>
      <c r="D371" s="391"/>
      <c r="E371" s="406"/>
      <c r="F371" s="932"/>
      <c r="G371" s="981"/>
      <c r="H371" s="962"/>
      <c r="I371" s="987"/>
    </row>
    <row r="372" spans="1:9">
      <c r="A372" s="277"/>
      <c r="B372" s="310"/>
      <c r="C372" s="301"/>
      <c r="D372" s="305"/>
      <c r="E372" s="306"/>
      <c r="F372" s="874"/>
      <c r="G372" s="920"/>
      <c r="H372" s="888"/>
      <c r="I372" s="908"/>
    </row>
    <row r="373" spans="1:9" s="134" customFormat="1" hidden="1" outlineLevel="1">
      <c r="A373" s="747" t="s">
        <v>3424</v>
      </c>
      <c r="B373" s="325" t="s">
        <v>3425</v>
      </c>
      <c r="C373" s="326">
        <v>93.5</v>
      </c>
      <c r="D373" s="327"/>
      <c r="E373" s="328"/>
      <c r="F373" s="877"/>
      <c r="G373" s="923"/>
      <c r="H373" s="891"/>
      <c r="I373" s="911"/>
    </row>
    <row r="374" spans="1:9" s="134" customFormat="1" hidden="1" outlineLevel="1">
      <c r="A374" s="747"/>
      <c r="B374" s="325"/>
      <c r="C374" s="326"/>
      <c r="D374" s="327"/>
      <c r="E374" s="328"/>
      <c r="F374" s="877"/>
      <c r="G374" s="923"/>
      <c r="H374" s="891"/>
      <c r="I374" s="911"/>
    </row>
    <row r="375" spans="1:9" s="134" customFormat="1" hidden="1" outlineLevel="1">
      <c r="A375" s="747" t="s">
        <v>3378</v>
      </c>
      <c r="B375" s="325" t="s">
        <v>3426</v>
      </c>
      <c r="C375" s="326">
        <v>119.8</v>
      </c>
      <c r="D375" s="327"/>
      <c r="E375" s="328"/>
      <c r="F375" s="877"/>
      <c r="G375" s="923"/>
      <c r="H375" s="891"/>
      <c r="I375" s="911"/>
    </row>
    <row r="376" spans="1:9" s="134" customFormat="1" hidden="1" outlineLevel="1">
      <c r="A376" s="747"/>
      <c r="B376" s="325"/>
      <c r="C376" s="326"/>
      <c r="D376" s="327"/>
      <c r="E376" s="328"/>
      <c r="F376" s="877"/>
      <c r="G376" s="923"/>
      <c r="H376" s="891"/>
      <c r="I376" s="911"/>
    </row>
    <row r="377" spans="1:9" s="134" customFormat="1" hidden="1" outlineLevel="1">
      <c r="A377" s="747" t="s">
        <v>3427</v>
      </c>
      <c r="B377" s="325" t="s">
        <v>3428</v>
      </c>
      <c r="C377" s="326">
        <v>46.75</v>
      </c>
      <c r="D377" s="327"/>
      <c r="E377" s="328"/>
      <c r="F377" s="877"/>
      <c r="G377" s="923"/>
      <c r="H377" s="891"/>
      <c r="I377" s="911"/>
    </row>
    <row r="378" spans="1:9" s="134" customFormat="1" hidden="1" outlineLevel="1">
      <c r="A378" s="747"/>
      <c r="B378" s="325"/>
      <c r="C378" s="326"/>
      <c r="D378" s="327"/>
      <c r="E378" s="328"/>
      <c r="F378" s="877"/>
      <c r="G378" s="923"/>
      <c r="H378" s="891"/>
      <c r="I378" s="911"/>
    </row>
    <row r="379" spans="1:9" s="134" customFormat="1" ht="25.5" hidden="1" outlineLevel="1">
      <c r="A379" s="324" t="s">
        <v>3319</v>
      </c>
      <c r="B379" s="325" t="s">
        <v>3429</v>
      </c>
      <c r="C379" s="326">
        <v>156.05000000000001</v>
      </c>
      <c r="D379" s="327"/>
      <c r="E379" s="328"/>
      <c r="F379" s="877"/>
      <c r="G379" s="923"/>
      <c r="H379" s="891"/>
      <c r="I379" s="911"/>
    </row>
    <row r="380" spans="1:9" collapsed="1">
      <c r="A380" s="277"/>
      <c r="B380" s="309"/>
      <c r="C380" s="310"/>
      <c r="D380" s="306"/>
      <c r="E380" s="306"/>
      <c r="F380" s="874"/>
      <c r="G380" s="920"/>
      <c r="H380" s="888"/>
      <c r="I380" s="908"/>
    </row>
    <row r="381" spans="1:9" ht="138.75" customHeight="1">
      <c r="A381" s="331" t="s">
        <v>68</v>
      </c>
      <c r="B381" s="312" t="s">
        <v>3430</v>
      </c>
      <c r="C381" s="333"/>
      <c r="D381" s="305"/>
      <c r="E381" s="306"/>
      <c r="F381" s="874"/>
      <c r="G381" s="920"/>
      <c r="H381" s="888"/>
      <c r="I381" s="908"/>
    </row>
    <row r="382" spans="1:9">
      <c r="A382" s="277"/>
      <c r="B382" s="309" t="s">
        <v>211</v>
      </c>
      <c r="C382" s="310">
        <v>48</v>
      </c>
      <c r="D382" s="1320"/>
      <c r="E382" s="306" t="str">
        <f>IF(OR(ISBLANK(C382),ISBLANK(D382))," ",KOLIC*CENA)</f>
        <v xml:space="preserve"> </v>
      </c>
      <c r="F382" s="939">
        <v>48</v>
      </c>
      <c r="G382" s="919">
        <f>D382*F382</f>
        <v>0</v>
      </c>
      <c r="H382" s="945"/>
      <c r="I382" s="907">
        <f>D382*H382</f>
        <v>0</v>
      </c>
    </row>
    <row r="383" spans="1:9">
      <c r="A383" s="277"/>
      <c r="B383" s="309" t="s">
        <v>212</v>
      </c>
      <c r="C383" s="310">
        <v>0</v>
      </c>
      <c r="D383" s="1309">
        <f>D382</f>
        <v>0</v>
      </c>
      <c r="E383" s="306">
        <f>IF(OR(ISBLANK(C383),ISBLANK(D383))," ",KOLIC*CENA)</f>
        <v>0</v>
      </c>
      <c r="F383" s="939">
        <v>0</v>
      </c>
      <c r="G383" s="919">
        <f>D383*F383</f>
        <v>0</v>
      </c>
      <c r="H383" s="945"/>
      <c r="I383" s="907">
        <f>D383*H383</f>
        <v>0</v>
      </c>
    </row>
    <row r="384" spans="1:9">
      <c r="A384" s="277"/>
      <c r="B384" s="309" t="s">
        <v>213</v>
      </c>
      <c r="C384" s="310">
        <v>0</v>
      </c>
      <c r="D384" s="1309">
        <f>D382</f>
        <v>0</v>
      </c>
      <c r="E384" s="306">
        <f>IF(OR(ISBLANK(C384),ISBLANK(D384))," ",KOLIC*CENA)</f>
        <v>0</v>
      </c>
      <c r="F384" s="939">
        <v>0</v>
      </c>
      <c r="G384" s="919">
        <f>D384*F384</f>
        <v>0</v>
      </c>
      <c r="H384" s="945"/>
      <c r="I384" s="907">
        <f>D384*H384</f>
        <v>0</v>
      </c>
    </row>
    <row r="385" spans="1:9" ht="13.5" thickBot="1">
      <c r="A385" s="277"/>
      <c r="B385" s="407" t="s">
        <v>214</v>
      </c>
      <c r="C385" s="408">
        <v>0</v>
      </c>
      <c r="D385" s="1310">
        <f>D382</f>
        <v>0</v>
      </c>
      <c r="E385" s="410">
        <f>IF(OR(ISBLANK(C385),ISBLANK(D385))," ",KOLIC*CENA)</f>
        <v>0</v>
      </c>
      <c r="F385" s="940">
        <v>0</v>
      </c>
      <c r="G385" s="980">
        <f>D385*F385</f>
        <v>0</v>
      </c>
      <c r="H385" s="946"/>
      <c r="I385" s="986">
        <f>D385*H385</f>
        <v>0</v>
      </c>
    </row>
    <row r="386" spans="1:9" ht="13.5" thickTop="1">
      <c r="A386" s="277"/>
      <c r="B386" s="404" t="s">
        <v>215</v>
      </c>
      <c r="C386" s="405">
        <f>SUM(C382:C385)</f>
        <v>48</v>
      </c>
      <c r="D386" s="391"/>
      <c r="E386" s="406"/>
      <c r="F386" s="932"/>
      <c r="G386" s="981"/>
      <c r="H386" s="962"/>
      <c r="I386" s="987"/>
    </row>
    <row r="387" spans="1:9">
      <c r="A387" s="277"/>
      <c r="B387" s="310"/>
      <c r="C387" s="301"/>
      <c r="D387" s="305"/>
      <c r="E387" s="306"/>
      <c r="F387" s="874"/>
      <c r="G387" s="920"/>
      <c r="H387" s="888"/>
      <c r="I387" s="908"/>
    </row>
    <row r="388" spans="1:9" s="134" customFormat="1" hidden="1" outlineLevel="1">
      <c r="A388" s="747" t="s">
        <v>3313</v>
      </c>
      <c r="B388" s="325" t="s">
        <v>3431</v>
      </c>
      <c r="C388" s="326">
        <v>47.5</v>
      </c>
      <c r="D388" s="327"/>
      <c r="E388" s="328"/>
      <c r="F388" s="877"/>
      <c r="G388" s="923"/>
      <c r="H388" s="891"/>
      <c r="I388" s="911"/>
    </row>
    <row r="389" spans="1:9" collapsed="1">
      <c r="A389" s="277"/>
      <c r="B389" s="309"/>
      <c r="C389" s="310"/>
      <c r="D389" s="306"/>
      <c r="E389" s="306"/>
      <c r="F389" s="874"/>
      <c r="G389" s="920"/>
      <c r="H389" s="888"/>
      <c r="I389" s="908"/>
    </row>
    <row r="390" spans="1:9" ht="108" customHeight="1">
      <c r="A390" s="331" t="s">
        <v>36</v>
      </c>
      <c r="B390" s="312" t="s">
        <v>3432</v>
      </c>
      <c r="C390" s="333"/>
      <c r="D390" s="305"/>
      <c r="E390" s="306"/>
      <c r="F390" s="874"/>
      <c r="G390" s="920"/>
      <c r="H390" s="888"/>
      <c r="I390" s="908"/>
    </row>
    <row r="391" spans="1:9">
      <c r="A391" s="277"/>
      <c r="B391" s="309" t="s">
        <v>211</v>
      </c>
      <c r="C391" s="310">
        <v>143</v>
      </c>
      <c r="D391" s="1320"/>
      <c r="E391" s="306" t="str">
        <f>IF(OR(ISBLANK(C391),ISBLANK(D391))," ",KOLIC*CENA)</f>
        <v xml:space="preserve"> </v>
      </c>
      <c r="F391" s="939">
        <v>143</v>
      </c>
      <c r="G391" s="919">
        <f>D391*F391</f>
        <v>0</v>
      </c>
      <c r="H391" s="945"/>
      <c r="I391" s="907">
        <f>D391*H391</f>
        <v>0</v>
      </c>
    </row>
    <row r="392" spans="1:9">
      <c r="A392" s="277"/>
      <c r="B392" s="309" t="s">
        <v>212</v>
      </c>
      <c r="C392" s="310">
        <v>120</v>
      </c>
      <c r="D392" s="1309">
        <f>D391</f>
        <v>0</v>
      </c>
      <c r="E392" s="306">
        <f>IF(OR(ISBLANK(C392),ISBLANK(D392))," ",KOLIC*CENA)</f>
        <v>0</v>
      </c>
      <c r="F392" s="939">
        <v>120</v>
      </c>
      <c r="G392" s="919">
        <f>D392*F392</f>
        <v>0</v>
      </c>
      <c r="H392" s="945"/>
      <c r="I392" s="907">
        <f>D392*H392</f>
        <v>0</v>
      </c>
    </row>
    <row r="393" spans="1:9">
      <c r="A393" s="277"/>
      <c r="B393" s="309" t="s">
        <v>213</v>
      </c>
      <c r="C393" s="310">
        <v>48</v>
      </c>
      <c r="D393" s="1309">
        <f>D391</f>
        <v>0</v>
      </c>
      <c r="E393" s="306">
        <f>IF(OR(ISBLANK(C393),ISBLANK(D393))," ",KOLIC*CENA)</f>
        <v>0</v>
      </c>
      <c r="F393" s="939">
        <v>48</v>
      </c>
      <c r="G393" s="919">
        <f>D393*F393</f>
        <v>0</v>
      </c>
      <c r="H393" s="945"/>
      <c r="I393" s="907">
        <f>D393*H393</f>
        <v>0</v>
      </c>
    </row>
    <row r="394" spans="1:9" ht="13.5" thickBot="1">
      <c r="A394" s="277"/>
      <c r="B394" s="407" t="s">
        <v>214</v>
      </c>
      <c r="C394" s="408">
        <v>158</v>
      </c>
      <c r="D394" s="1310">
        <f>D391</f>
        <v>0</v>
      </c>
      <c r="E394" s="410">
        <f>IF(OR(ISBLANK(C394),ISBLANK(D394))," ",KOLIC*CENA)</f>
        <v>0</v>
      </c>
      <c r="F394" s="940">
        <v>158</v>
      </c>
      <c r="G394" s="980">
        <f>D394*F394</f>
        <v>0</v>
      </c>
      <c r="H394" s="946"/>
      <c r="I394" s="986">
        <f>D394*H394</f>
        <v>0</v>
      </c>
    </row>
    <row r="395" spans="1:9" ht="13.5" thickTop="1">
      <c r="A395" s="277"/>
      <c r="B395" s="404" t="s">
        <v>215</v>
      </c>
      <c r="C395" s="405">
        <f>SUM(C391:C394)</f>
        <v>469</v>
      </c>
      <c r="D395" s="391"/>
      <c r="E395" s="406"/>
      <c r="F395" s="932"/>
      <c r="G395" s="981"/>
      <c r="H395" s="962"/>
      <c r="I395" s="987"/>
    </row>
    <row r="396" spans="1:9">
      <c r="A396" s="277"/>
      <c r="B396" s="310"/>
      <c r="C396" s="301"/>
      <c r="D396" s="305"/>
      <c r="E396" s="306"/>
      <c r="F396" s="874"/>
      <c r="G396" s="920"/>
      <c r="H396" s="888"/>
      <c r="I396" s="908"/>
    </row>
    <row r="397" spans="1:9" s="76" customFormat="1" ht="153" customHeight="1">
      <c r="A397" s="349" t="s">
        <v>72</v>
      </c>
      <c r="B397" s="348" t="s">
        <v>3433</v>
      </c>
      <c r="C397" s="300"/>
      <c r="D397" s="301"/>
      <c r="E397" s="302"/>
      <c r="F397" s="872"/>
      <c r="G397" s="918"/>
      <c r="H397" s="886"/>
      <c r="I397" s="906"/>
    </row>
    <row r="398" spans="1:9">
      <c r="A398" s="277"/>
      <c r="B398" s="309" t="s">
        <v>3288</v>
      </c>
      <c r="C398" s="310">
        <v>54</v>
      </c>
      <c r="D398" s="1320"/>
      <c r="E398" s="306" t="str">
        <f>IF(OR(ISBLANK(C398),ISBLANK(D398))," ",KOLIC*CENA)</f>
        <v xml:space="preserve"> </v>
      </c>
      <c r="F398" s="939">
        <v>54</v>
      </c>
      <c r="G398" s="919">
        <f>D398*F398</f>
        <v>0</v>
      </c>
      <c r="H398" s="945"/>
      <c r="I398" s="907">
        <f>D398*H398</f>
        <v>0</v>
      </c>
    </row>
    <row r="399" spans="1:9">
      <c r="A399" s="277"/>
      <c r="B399" s="309" t="s">
        <v>3289</v>
      </c>
      <c r="C399" s="310">
        <v>38</v>
      </c>
      <c r="D399" s="1309">
        <f>D398</f>
        <v>0</v>
      </c>
      <c r="E399" s="306">
        <f>IF(OR(ISBLANK(C399),ISBLANK(D399))," ",KOLIC*CENA)</f>
        <v>0</v>
      </c>
      <c r="F399" s="939">
        <v>38</v>
      </c>
      <c r="G399" s="919">
        <f>D399*F399</f>
        <v>0</v>
      </c>
      <c r="H399" s="945"/>
      <c r="I399" s="907">
        <f>D399*H399</f>
        <v>0</v>
      </c>
    </row>
    <row r="400" spans="1:9">
      <c r="A400" s="277"/>
      <c r="B400" s="309" t="s">
        <v>3290</v>
      </c>
      <c r="C400" s="310">
        <v>54</v>
      </c>
      <c r="D400" s="1309">
        <f>D398</f>
        <v>0</v>
      </c>
      <c r="E400" s="306">
        <f>IF(OR(ISBLANK(C400),ISBLANK(D400))," ",KOLIC*CENA)</f>
        <v>0</v>
      </c>
      <c r="F400" s="939">
        <v>54</v>
      </c>
      <c r="G400" s="919">
        <f>D400*F400</f>
        <v>0</v>
      </c>
      <c r="H400" s="945"/>
      <c r="I400" s="907">
        <f>D400*H400</f>
        <v>0</v>
      </c>
    </row>
    <row r="401" spans="1:9" ht="13.5" thickBot="1">
      <c r="A401" s="277"/>
      <c r="B401" s="407" t="s">
        <v>3291</v>
      </c>
      <c r="C401" s="408">
        <v>65</v>
      </c>
      <c r="D401" s="1310">
        <f>D398</f>
        <v>0</v>
      </c>
      <c r="E401" s="410">
        <f>IF(OR(ISBLANK(C401),ISBLANK(D401))," ",KOLIC*CENA)</f>
        <v>0</v>
      </c>
      <c r="F401" s="940">
        <v>65</v>
      </c>
      <c r="G401" s="980">
        <f>D401*F401</f>
        <v>0</v>
      </c>
      <c r="H401" s="946"/>
      <c r="I401" s="986">
        <f>D401*H401</f>
        <v>0</v>
      </c>
    </row>
    <row r="402" spans="1:9" ht="13.5" thickTop="1">
      <c r="A402" s="277"/>
      <c r="B402" s="404" t="s">
        <v>206</v>
      </c>
      <c r="C402" s="405">
        <f>SUM(C398:C401)</f>
        <v>211</v>
      </c>
      <c r="D402" s="391"/>
      <c r="E402" s="406"/>
      <c r="F402" s="932"/>
      <c r="G402" s="981"/>
      <c r="H402" s="962"/>
      <c r="I402" s="987"/>
    </row>
    <row r="403" spans="1:9">
      <c r="A403" s="277"/>
      <c r="B403" s="310"/>
      <c r="C403" s="301"/>
      <c r="D403" s="305"/>
      <c r="E403" s="306"/>
      <c r="F403" s="874"/>
      <c r="G403" s="920"/>
      <c r="H403" s="888"/>
      <c r="I403" s="908"/>
    </row>
    <row r="404" spans="1:9" s="134" customFormat="1" hidden="1" outlineLevel="1">
      <c r="A404" s="324" t="s">
        <v>3434</v>
      </c>
      <c r="B404" s="325" t="s">
        <v>3435</v>
      </c>
      <c r="C404" s="326">
        <v>52.8</v>
      </c>
      <c r="D404" s="327"/>
      <c r="E404" s="328"/>
      <c r="F404" s="877"/>
      <c r="G404" s="923"/>
      <c r="H404" s="891"/>
      <c r="I404" s="911"/>
    </row>
    <row r="405" spans="1:9" s="134" customFormat="1" hidden="1" outlineLevel="1">
      <c r="A405" s="324" t="s">
        <v>3436</v>
      </c>
      <c r="B405" s="325" t="s">
        <v>3437</v>
      </c>
      <c r="C405" s="326">
        <v>36.799999999999997</v>
      </c>
      <c r="D405" s="327"/>
      <c r="E405" s="328"/>
      <c r="F405" s="877"/>
      <c r="G405" s="923"/>
      <c r="H405" s="891"/>
      <c r="I405" s="911"/>
    </row>
    <row r="406" spans="1:9" collapsed="1">
      <c r="A406" s="277"/>
      <c r="B406" s="310"/>
      <c r="C406" s="301"/>
      <c r="D406" s="305"/>
      <c r="E406" s="306"/>
      <c r="F406" s="874"/>
      <c r="G406" s="920"/>
      <c r="H406" s="888"/>
      <c r="I406" s="908"/>
    </row>
    <row r="407" spans="1:9" ht="132.75" customHeight="1">
      <c r="A407" s="277" t="s">
        <v>73</v>
      </c>
      <c r="B407" s="304" t="s">
        <v>3438</v>
      </c>
      <c r="C407" s="301"/>
      <c r="D407" s="305"/>
      <c r="E407" s="306" t="str">
        <f>IF(OR(ISBLANK(C407),ISBLANK(D407))," ",KOLIC*CENA)</f>
        <v xml:space="preserve"> </v>
      </c>
      <c r="F407" s="874"/>
      <c r="G407" s="920"/>
      <c r="H407" s="888"/>
      <c r="I407" s="908"/>
    </row>
    <row r="408" spans="1:9">
      <c r="A408" s="277"/>
      <c r="B408" s="309" t="s">
        <v>3439</v>
      </c>
      <c r="C408" s="310">
        <v>0</v>
      </c>
      <c r="D408" s="1320"/>
      <c r="E408" s="306" t="str">
        <f>IF(OR(ISBLANK(C408),ISBLANK(D408))," ",KOLIC*CENA)</f>
        <v xml:space="preserve"> </v>
      </c>
      <c r="F408" s="873"/>
      <c r="G408" s="919">
        <f>D408*F408</f>
        <v>0</v>
      </c>
      <c r="H408" s="945">
        <v>0</v>
      </c>
      <c r="I408" s="907">
        <f>D408*H408</f>
        <v>0</v>
      </c>
    </row>
    <row r="409" spans="1:9">
      <c r="A409" s="277"/>
      <c r="B409" s="309" t="s">
        <v>3440</v>
      </c>
      <c r="C409" s="310">
        <v>1</v>
      </c>
      <c r="D409" s="1309">
        <f>D408</f>
        <v>0</v>
      </c>
      <c r="E409" s="306">
        <f>IF(OR(ISBLANK(C409),ISBLANK(D409))," ",KOLIC*CENA)</f>
        <v>0</v>
      </c>
      <c r="F409" s="873"/>
      <c r="G409" s="919">
        <f>D409*F409</f>
        <v>0</v>
      </c>
      <c r="H409" s="945">
        <v>1</v>
      </c>
      <c r="I409" s="907">
        <f>D409*H409</f>
        <v>0</v>
      </c>
    </row>
    <row r="410" spans="1:9">
      <c r="A410" s="277"/>
      <c r="B410" s="309" t="s">
        <v>3441</v>
      </c>
      <c r="C410" s="310">
        <v>0</v>
      </c>
      <c r="D410" s="1309">
        <f>D408</f>
        <v>0</v>
      </c>
      <c r="E410" s="306">
        <f>IF(OR(ISBLANK(C410),ISBLANK(D410))," ",KOLIC*CENA)</f>
        <v>0</v>
      </c>
      <c r="F410" s="873"/>
      <c r="G410" s="919">
        <f>D410*F410</f>
        <v>0</v>
      </c>
      <c r="H410" s="945">
        <v>0</v>
      </c>
      <c r="I410" s="907">
        <f>D410*H410</f>
        <v>0</v>
      </c>
    </row>
    <row r="411" spans="1:9" ht="13.5" thickBot="1">
      <c r="A411" s="277"/>
      <c r="B411" s="407" t="s">
        <v>3442</v>
      </c>
      <c r="C411" s="408">
        <v>1</v>
      </c>
      <c r="D411" s="1310">
        <f>D408</f>
        <v>0</v>
      </c>
      <c r="E411" s="410">
        <f>IF(OR(ISBLANK(C411),ISBLANK(D411))," ",KOLIC*CENA)</f>
        <v>0</v>
      </c>
      <c r="F411" s="931"/>
      <c r="G411" s="980">
        <f>D411*F411</f>
        <v>0</v>
      </c>
      <c r="H411" s="946">
        <v>1</v>
      </c>
      <c r="I411" s="986">
        <f>D411*H411</f>
        <v>0</v>
      </c>
    </row>
    <row r="412" spans="1:9" ht="13.5" thickTop="1">
      <c r="A412" s="277"/>
      <c r="B412" s="404" t="s">
        <v>199</v>
      </c>
      <c r="C412" s="405">
        <f>SUM(C408:C411)</f>
        <v>2</v>
      </c>
      <c r="D412" s="391"/>
      <c r="E412" s="406"/>
      <c r="F412" s="932"/>
      <c r="G412" s="981"/>
      <c r="H412" s="962"/>
      <c r="I412" s="987"/>
    </row>
    <row r="413" spans="1:9">
      <c r="A413" s="277"/>
      <c r="B413" s="310"/>
      <c r="C413" s="301"/>
      <c r="D413" s="305"/>
      <c r="E413" s="306"/>
      <c r="F413" s="874"/>
      <c r="G413" s="920"/>
      <c r="H413" s="888"/>
      <c r="I413" s="908"/>
    </row>
    <row r="414" spans="1:9" ht="66" customHeight="1">
      <c r="A414" s="277" t="s">
        <v>75</v>
      </c>
      <c r="B414" s="304" t="s">
        <v>3443</v>
      </c>
      <c r="C414" s="301"/>
      <c r="D414" s="305"/>
      <c r="E414" s="306" t="str">
        <f>IF(OR(ISBLANK(C414),ISBLANK(D414))," ",KOLIC*CENA)</f>
        <v xml:space="preserve"> </v>
      </c>
      <c r="F414" s="874"/>
      <c r="G414" s="920"/>
      <c r="H414" s="888"/>
      <c r="I414" s="908"/>
    </row>
    <row r="415" spans="1:9">
      <c r="A415" s="277"/>
      <c r="B415" s="309" t="s">
        <v>211</v>
      </c>
      <c r="C415" s="310">
        <v>42</v>
      </c>
      <c r="D415" s="1320"/>
      <c r="E415" s="306" t="str">
        <f>IF(OR(ISBLANK(C415),ISBLANK(D415))," ",KOLIC*CENA)</f>
        <v xml:space="preserve"> </v>
      </c>
      <c r="F415" s="873"/>
      <c r="G415" s="919">
        <f>D415*F415</f>
        <v>0</v>
      </c>
      <c r="H415" s="945">
        <v>42</v>
      </c>
      <c r="I415" s="907">
        <f>D415*H415</f>
        <v>0</v>
      </c>
    </row>
    <row r="416" spans="1:9">
      <c r="A416" s="277"/>
      <c r="B416" s="309" t="s">
        <v>212</v>
      </c>
      <c r="C416" s="310">
        <v>46</v>
      </c>
      <c r="D416" s="1309">
        <f>D415</f>
        <v>0</v>
      </c>
      <c r="E416" s="306">
        <f>IF(OR(ISBLANK(C416),ISBLANK(D416))," ",KOLIC*CENA)</f>
        <v>0</v>
      </c>
      <c r="F416" s="873"/>
      <c r="G416" s="919">
        <f>D416*F416</f>
        <v>0</v>
      </c>
      <c r="H416" s="945">
        <v>46</v>
      </c>
      <c r="I416" s="907">
        <f>D416*H416</f>
        <v>0</v>
      </c>
    </row>
    <row r="417" spans="1:9">
      <c r="A417" s="277"/>
      <c r="B417" s="309" t="s">
        <v>213</v>
      </c>
      <c r="C417" s="310">
        <v>16</v>
      </c>
      <c r="D417" s="1309">
        <f>D415</f>
        <v>0</v>
      </c>
      <c r="E417" s="306">
        <f>IF(OR(ISBLANK(C417),ISBLANK(D417))," ",KOLIC*CENA)</f>
        <v>0</v>
      </c>
      <c r="F417" s="873"/>
      <c r="G417" s="919">
        <f>D417*F417</f>
        <v>0</v>
      </c>
      <c r="H417" s="945">
        <v>16</v>
      </c>
      <c r="I417" s="907">
        <f>D417*H417</f>
        <v>0</v>
      </c>
    </row>
    <row r="418" spans="1:9" ht="13.5" thickBot="1">
      <c r="A418" s="277"/>
      <c r="B418" s="407" t="s">
        <v>214</v>
      </c>
      <c r="C418" s="408">
        <v>55</v>
      </c>
      <c r="D418" s="1310">
        <f>D415</f>
        <v>0</v>
      </c>
      <c r="E418" s="410">
        <f>IF(OR(ISBLANK(C418),ISBLANK(D418))," ",KOLIC*CENA)</f>
        <v>0</v>
      </c>
      <c r="F418" s="931"/>
      <c r="G418" s="980">
        <f>D418*F418</f>
        <v>0</v>
      </c>
      <c r="H418" s="946">
        <v>55</v>
      </c>
      <c r="I418" s="986">
        <f>D418*H418</f>
        <v>0</v>
      </c>
    </row>
    <row r="419" spans="1:9" ht="13.5" thickTop="1">
      <c r="A419" s="277"/>
      <c r="B419" s="404" t="s">
        <v>215</v>
      </c>
      <c r="C419" s="405">
        <f>SUM(C415:C418)</f>
        <v>159</v>
      </c>
      <c r="D419" s="391"/>
      <c r="E419" s="406"/>
      <c r="F419" s="932"/>
      <c r="G419" s="981"/>
      <c r="H419" s="962"/>
      <c r="I419" s="987"/>
    </row>
    <row r="420" spans="1:9">
      <c r="A420" s="277"/>
      <c r="B420" s="310"/>
      <c r="C420" s="301"/>
      <c r="D420" s="305"/>
      <c r="E420" s="306"/>
      <c r="F420" s="874"/>
      <c r="G420" s="920"/>
      <c r="H420" s="888"/>
      <c r="I420" s="908"/>
    </row>
    <row r="421" spans="1:9" s="134" customFormat="1" hidden="1" outlineLevel="1">
      <c r="A421" s="324" t="s">
        <v>3434</v>
      </c>
      <c r="B421" s="325" t="s">
        <v>3444</v>
      </c>
      <c r="C421" s="326">
        <v>38.5</v>
      </c>
      <c r="D421" s="327"/>
      <c r="E421" s="328"/>
      <c r="F421" s="877"/>
      <c r="G421" s="923"/>
      <c r="H421" s="891"/>
      <c r="I421" s="911"/>
    </row>
    <row r="422" spans="1:9" s="134" customFormat="1" hidden="1" outlineLevel="1">
      <c r="A422" s="324" t="s">
        <v>3436</v>
      </c>
      <c r="B422" s="325" t="s">
        <v>3445</v>
      </c>
      <c r="C422" s="326">
        <v>38.4</v>
      </c>
      <c r="D422" s="327"/>
      <c r="E422" s="328"/>
      <c r="F422" s="877"/>
      <c r="G422" s="923"/>
      <c r="H422" s="891"/>
      <c r="I422" s="911"/>
    </row>
    <row r="423" spans="1:9" collapsed="1">
      <c r="A423" s="277"/>
      <c r="B423" s="310"/>
      <c r="C423" s="301"/>
      <c r="D423" s="305"/>
      <c r="E423" s="306"/>
      <c r="F423" s="874"/>
      <c r="G423" s="920"/>
      <c r="H423" s="888"/>
      <c r="I423" s="908"/>
    </row>
    <row r="424" spans="1:9">
      <c r="A424" s="277"/>
      <c r="B424" s="310"/>
      <c r="C424" s="301"/>
      <c r="D424" s="305"/>
      <c r="E424" s="306"/>
      <c r="F424" s="874"/>
      <c r="G424" s="920"/>
      <c r="H424" s="888"/>
      <c r="I424" s="908"/>
    </row>
    <row r="425" spans="1:9" ht="89.25">
      <c r="A425" s="277" t="s">
        <v>76</v>
      </c>
      <c r="B425" s="304" t="s">
        <v>3446</v>
      </c>
      <c r="C425" s="301"/>
      <c r="D425" s="305"/>
      <c r="E425" s="306" t="str">
        <f>IF(OR(ISBLANK(C425),ISBLANK(D425))," ",KOLIC*CENA)</f>
        <v xml:space="preserve"> </v>
      </c>
      <c r="F425" s="874"/>
      <c r="G425" s="920"/>
      <c r="H425" s="888"/>
      <c r="I425" s="908"/>
    </row>
    <row r="426" spans="1:9">
      <c r="A426" s="277"/>
      <c r="B426" s="309" t="s">
        <v>3447</v>
      </c>
      <c r="C426" s="310">
        <v>15</v>
      </c>
      <c r="D426" s="1320"/>
      <c r="E426" s="306" t="str">
        <f>IF(OR(ISBLANK(C426),ISBLANK(D426))," ",KOLIC*CENA)</f>
        <v xml:space="preserve"> </v>
      </c>
      <c r="F426" s="873">
        <v>7.5</v>
      </c>
      <c r="G426" s="919">
        <f>D426*F426</f>
        <v>0</v>
      </c>
      <c r="H426" s="945">
        <v>7.5</v>
      </c>
      <c r="I426" s="907">
        <f>D426*H426</f>
        <v>0</v>
      </c>
    </row>
    <row r="427" spans="1:9">
      <c r="A427" s="277"/>
      <c r="B427" s="309" t="s">
        <v>3448</v>
      </c>
      <c r="C427" s="310">
        <v>10</v>
      </c>
      <c r="D427" s="1309">
        <f>D426</f>
        <v>0</v>
      </c>
      <c r="E427" s="306">
        <f>IF(OR(ISBLANK(C427),ISBLANK(D427))," ",KOLIC*CENA)</f>
        <v>0</v>
      </c>
      <c r="F427" s="873">
        <v>5</v>
      </c>
      <c r="G427" s="919">
        <f>D427*F427</f>
        <v>0</v>
      </c>
      <c r="H427" s="945">
        <v>5</v>
      </c>
      <c r="I427" s="907">
        <f>D427*H427</f>
        <v>0</v>
      </c>
    </row>
    <row r="428" spans="1:9">
      <c r="A428" s="277"/>
      <c r="B428" s="309" t="s">
        <v>3449</v>
      </c>
      <c r="C428" s="310">
        <v>12</v>
      </c>
      <c r="D428" s="1309">
        <f>D426</f>
        <v>0</v>
      </c>
      <c r="E428" s="306">
        <f>IF(OR(ISBLANK(C428),ISBLANK(D428))," ",KOLIC*CENA)</f>
        <v>0</v>
      </c>
      <c r="F428" s="873">
        <v>6</v>
      </c>
      <c r="G428" s="919">
        <f>D428*F428</f>
        <v>0</v>
      </c>
      <c r="H428" s="945">
        <v>6</v>
      </c>
      <c r="I428" s="907">
        <f>D428*H428</f>
        <v>0</v>
      </c>
    </row>
    <row r="429" spans="1:9" ht="13.5" thickBot="1">
      <c r="A429" s="277"/>
      <c r="B429" s="407" t="s">
        <v>3450</v>
      </c>
      <c r="C429" s="408">
        <v>15</v>
      </c>
      <c r="D429" s="1310">
        <f>D426</f>
        <v>0</v>
      </c>
      <c r="E429" s="410">
        <f>IF(OR(ISBLANK(C429),ISBLANK(D429))," ",KOLIC*CENA)</f>
        <v>0</v>
      </c>
      <c r="F429" s="931">
        <v>7.5</v>
      </c>
      <c r="G429" s="980">
        <f>D429*F429</f>
        <v>0</v>
      </c>
      <c r="H429" s="946">
        <v>7.5</v>
      </c>
      <c r="I429" s="986">
        <f>D429*H429</f>
        <v>0</v>
      </c>
    </row>
    <row r="430" spans="1:9" ht="13.5" thickTop="1">
      <c r="A430" s="277"/>
      <c r="B430" s="404" t="s">
        <v>294</v>
      </c>
      <c r="C430" s="405">
        <f>SUM(C426:C429)</f>
        <v>52</v>
      </c>
      <c r="D430" s="391"/>
      <c r="E430" s="406"/>
      <c r="F430" s="932"/>
      <c r="G430" s="981"/>
      <c r="H430" s="962"/>
      <c r="I430" s="987"/>
    </row>
    <row r="431" spans="1:9" ht="13.5" thickBot="1">
      <c r="A431" s="825"/>
      <c r="B431" s="826"/>
      <c r="C431" s="827"/>
      <c r="D431" s="355"/>
      <c r="E431" s="356"/>
      <c r="F431" s="357"/>
      <c r="G431" s="985"/>
      <c r="H431" s="357"/>
      <c r="I431" s="985"/>
    </row>
    <row r="432" spans="1:9" ht="13.5" thickTop="1">
      <c r="A432" s="12"/>
      <c r="B432" s="16"/>
      <c r="C432" s="13"/>
    </row>
    <row r="433" spans="1:12">
      <c r="A433" s="12"/>
      <c r="B433" s="16"/>
      <c r="C433" s="13"/>
      <c r="E433" s="306" t="s">
        <v>1506</v>
      </c>
      <c r="F433" s="874"/>
      <c r="G433" s="920" t="s">
        <v>3451</v>
      </c>
      <c r="H433" s="888"/>
      <c r="I433" s="908" t="s">
        <v>3452</v>
      </c>
    </row>
    <row r="434" spans="1:12" s="92" customFormat="1" ht="15">
      <c r="A434" s="849"/>
      <c r="B434" s="89" t="s">
        <v>3453</v>
      </c>
      <c r="C434" s="91"/>
      <c r="D434" s="91"/>
      <c r="E434" s="383">
        <f>SUM(E101:E433)</f>
        <v>0</v>
      </c>
      <c r="F434" s="991"/>
      <c r="G434" s="942">
        <f>SUM(G101:G433)</f>
        <v>0</v>
      </c>
      <c r="H434" s="992"/>
      <c r="I434" s="955">
        <f>SUM(I102:I433)</f>
        <v>0</v>
      </c>
    </row>
    <row r="435" spans="1:12" s="2" customFormat="1">
      <c r="A435" s="12"/>
      <c r="B435" s="16"/>
      <c r="C435" s="13"/>
      <c r="E435" s="3"/>
      <c r="F435" s="1"/>
      <c r="G435" s="903"/>
      <c r="H435" s="1"/>
      <c r="I435" s="903"/>
      <c r="J435" s="1"/>
      <c r="K435" s="1"/>
      <c r="L435" s="1"/>
    </row>
    <row r="436" spans="1:12" s="2" customFormat="1">
      <c r="A436" s="12"/>
      <c r="B436" s="16"/>
      <c r="C436" s="13"/>
      <c r="E436" s="3"/>
      <c r="F436" s="1"/>
      <c r="G436" s="903"/>
      <c r="H436" s="1"/>
      <c r="I436" s="903"/>
      <c r="J436" s="1"/>
      <c r="K436" s="1"/>
      <c r="L436" s="1"/>
    </row>
    <row r="437" spans="1:12" s="2" customFormat="1">
      <c r="A437" s="12"/>
      <c r="B437" s="16"/>
      <c r="C437" s="13"/>
      <c r="E437" s="3"/>
      <c r="F437" s="1"/>
      <c r="G437" s="903"/>
      <c r="H437" s="1"/>
      <c r="I437" s="903"/>
      <c r="J437" s="1"/>
      <c r="K437" s="1"/>
      <c r="L437" s="1"/>
    </row>
    <row r="438" spans="1:12" s="2" customFormat="1">
      <c r="A438" s="12"/>
      <c r="B438" s="16"/>
      <c r="C438" s="13"/>
      <c r="E438" s="3"/>
      <c r="F438" s="1"/>
      <c r="G438" s="903"/>
      <c r="H438" s="1"/>
      <c r="I438" s="903"/>
      <c r="J438" s="1"/>
      <c r="K438" s="1"/>
      <c r="L438" s="1"/>
    </row>
    <row r="439" spans="1:12" s="2" customFormat="1">
      <c r="A439" s="12"/>
      <c r="B439" s="16"/>
      <c r="C439" s="13"/>
      <c r="E439" s="3"/>
      <c r="F439" s="1"/>
      <c r="G439" s="903"/>
      <c r="H439" s="1"/>
      <c r="I439" s="903"/>
      <c r="J439" s="1"/>
      <c r="K439" s="1"/>
      <c r="L439" s="1"/>
    </row>
    <row r="440" spans="1:12" s="2" customFormat="1">
      <c r="A440" s="12"/>
      <c r="B440" s="16"/>
      <c r="C440" s="13"/>
      <c r="E440" s="3"/>
      <c r="F440" s="1"/>
      <c r="G440" s="903"/>
      <c r="H440" s="1"/>
      <c r="I440" s="903"/>
      <c r="J440" s="1"/>
      <c r="K440" s="1"/>
      <c r="L440" s="1"/>
    </row>
    <row r="441" spans="1:12" s="2" customFormat="1">
      <c r="A441" s="12"/>
      <c r="B441" s="16"/>
      <c r="C441" s="13"/>
      <c r="E441" s="3"/>
      <c r="F441" s="1"/>
      <c r="G441" s="903"/>
      <c r="H441" s="1"/>
      <c r="I441" s="903"/>
      <c r="J441" s="1"/>
      <c r="K441" s="1"/>
      <c r="L441" s="1"/>
    </row>
    <row r="442" spans="1:12" s="2" customFormat="1">
      <c r="A442" s="12"/>
      <c r="B442" s="16"/>
      <c r="C442" s="13"/>
      <c r="E442" s="3"/>
      <c r="F442" s="1"/>
      <c r="G442" s="903"/>
      <c r="H442" s="1"/>
      <c r="I442" s="903"/>
      <c r="J442" s="1"/>
      <c r="K442" s="1"/>
      <c r="L442" s="1"/>
    </row>
    <row r="443" spans="1:12" s="2" customFormat="1">
      <c r="A443" s="12"/>
      <c r="B443" s="16"/>
      <c r="C443" s="13"/>
      <c r="E443" s="3"/>
      <c r="F443" s="1"/>
      <c r="G443" s="903"/>
      <c r="H443" s="1"/>
      <c r="I443" s="903"/>
      <c r="J443" s="1"/>
      <c r="K443" s="1"/>
      <c r="L443" s="1"/>
    </row>
    <row r="444" spans="1:12" s="2" customFormat="1">
      <c r="A444" s="12"/>
      <c r="B444" s="16"/>
      <c r="C444" s="13"/>
      <c r="E444" s="3"/>
      <c r="F444" s="1"/>
      <c r="G444" s="903"/>
      <c r="H444" s="1"/>
      <c r="I444" s="903"/>
      <c r="J444" s="1"/>
      <c r="K444" s="1"/>
      <c r="L444" s="1"/>
    </row>
    <row r="445" spans="1:12" s="2" customFormat="1">
      <c r="A445" s="12"/>
      <c r="B445" s="16"/>
      <c r="C445" s="13"/>
      <c r="E445" s="3"/>
      <c r="F445" s="1"/>
      <c r="G445" s="903"/>
      <c r="H445" s="1"/>
      <c r="I445" s="903"/>
      <c r="J445" s="1"/>
      <c r="K445" s="1"/>
      <c r="L445" s="1"/>
    </row>
    <row r="446" spans="1:12" s="2" customFormat="1">
      <c r="A446" s="12"/>
      <c r="B446" s="16"/>
      <c r="C446" s="13"/>
      <c r="E446" s="3"/>
      <c r="F446" s="1"/>
      <c r="G446" s="903"/>
      <c r="H446" s="1"/>
      <c r="I446" s="903"/>
      <c r="J446" s="1"/>
      <c r="K446" s="1"/>
      <c r="L446" s="1"/>
    </row>
    <row r="447" spans="1:12" s="2" customFormat="1">
      <c r="A447" s="12"/>
      <c r="B447" s="16"/>
      <c r="C447" s="13"/>
      <c r="E447" s="3"/>
      <c r="F447" s="1"/>
      <c r="G447" s="903"/>
      <c r="H447" s="1"/>
      <c r="I447" s="903"/>
      <c r="J447" s="1"/>
      <c r="K447" s="1"/>
      <c r="L447" s="1"/>
    </row>
    <row r="448" spans="1:12" s="2" customFormat="1">
      <c r="A448" s="12"/>
      <c r="B448" s="16"/>
      <c r="C448" s="13"/>
      <c r="E448" s="3"/>
      <c r="F448" s="1"/>
      <c r="G448" s="903"/>
      <c r="H448" s="1"/>
      <c r="I448" s="903"/>
      <c r="J448" s="1"/>
      <c r="K448" s="1"/>
      <c r="L448" s="1"/>
    </row>
    <row r="449" spans="1:12" s="2" customFormat="1">
      <c r="A449" s="12"/>
      <c r="B449" s="16"/>
      <c r="C449" s="13"/>
      <c r="E449" s="3"/>
      <c r="F449" s="1"/>
      <c r="G449" s="903"/>
      <c r="H449" s="1"/>
      <c r="I449" s="903"/>
      <c r="J449" s="1"/>
      <c r="K449" s="1"/>
      <c r="L449" s="1"/>
    </row>
    <row r="450" spans="1:12" s="2" customFormat="1">
      <c r="A450" s="12"/>
      <c r="B450" s="16"/>
      <c r="C450" s="13"/>
      <c r="E450" s="3"/>
      <c r="F450" s="1"/>
      <c r="G450" s="903"/>
      <c r="H450" s="1"/>
      <c r="I450" s="903"/>
      <c r="J450" s="1"/>
      <c r="K450" s="1"/>
      <c r="L450" s="1"/>
    </row>
    <row r="451" spans="1:12" s="2" customFormat="1">
      <c r="A451" s="12"/>
      <c r="B451" s="16"/>
      <c r="C451" s="13"/>
      <c r="E451" s="3"/>
      <c r="F451" s="1"/>
      <c r="G451" s="903"/>
      <c r="H451" s="1"/>
      <c r="I451" s="903"/>
      <c r="J451" s="1"/>
      <c r="K451" s="1"/>
      <c r="L451" s="1"/>
    </row>
    <row r="452" spans="1:12" s="2" customFormat="1">
      <c r="A452" s="12"/>
      <c r="B452" s="16"/>
      <c r="C452" s="13"/>
      <c r="E452" s="3"/>
      <c r="F452" s="1"/>
      <c r="G452" s="903"/>
      <c r="H452" s="1"/>
      <c r="I452" s="903"/>
      <c r="J452" s="1"/>
      <c r="K452" s="1"/>
      <c r="L452" s="1"/>
    </row>
    <row r="453" spans="1:12" s="2" customFormat="1">
      <c r="A453" s="12"/>
      <c r="B453" s="16"/>
      <c r="C453" s="13"/>
      <c r="E453" s="3"/>
      <c r="F453" s="1"/>
      <c r="G453" s="903"/>
      <c r="H453" s="1"/>
      <c r="I453" s="903"/>
      <c r="J453" s="1"/>
      <c r="K453" s="1"/>
      <c r="L453" s="1"/>
    </row>
    <row r="454" spans="1:12" s="2" customFormat="1">
      <c r="A454" s="12"/>
      <c r="B454" s="16"/>
      <c r="C454" s="13"/>
      <c r="E454" s="3"/>
      <c r="F454" s="1"/>
      <c r="G454" s="903"/>
      <c r="H454" s="1"/>
      <c r="I454" s="903"/>
      <c r="J454" s="1"/>
      <c r="K454" s="1"/>
      <c r="L454" s="1"/>
    </row>
    <row r="455" spans="1:12" s="2" customFormat="1">
      <c r="A455" s="12"/>
      <c r="B455" s="16"/>
      <c r="C455" s="13"/>
      <c r="E455" s="3"/>
      <c r="F455" s="1"/>
      <c r="G455" s="903"/>
      <c r="H455" s="1"/>
      <c r="I455" s="903"/>
      <c r="J455" s="1"/>
      <c r="K455" s="1"/>
      <c r="L455" s="1"/>
    </row>
    <row r="456" spans="1:12" s="2" customFormat="1">
      <c r="A456" s="12"/>
      <c r="B456" s="16"/>
      <c r="C456" s="13"/>
      <c r="E456" s="3"/>
      <c r="F456" s="1"/>
      <c r="G456" s="903"/>
      <c r="H456" s="1"/>
      <c r="I456" s="903"/>
      <c r="J456" s="1"/>
      <c r="K456" s="1"/>
      <c r="L456" s="1"/>
    </row>
    <row r="457" spans="1:12" s="2" customFormat="1">
      <c r="A457" s="12"/>
      <c r="B457" s="16"/>
      <c r="C457" s="13"/>
      <c r="E457" s="3"/>
      <c r="F457" s="1"/>
      <c r="G457" s="903"/>
      <c r="H457" s="1"/>
      <c r="I457" s="903"/>
      <c r="J457" s="1"/>
      <c r="K457" s="1"/>
      <c r="L457" s="1"/>
    </row>
    <row r="458" spans="1:12" s="2" customFormat="1">
      <c r="A458" s="12"/>
      <c r="B458" s="16"/>
      <c r="C458" s="13"/>
      <c r="E458" s="3"/>
      <c r="F458" s="1"/>
      <c r="G458" s="903"/>
      <c r="H458" s="1"/>
      <c r="I458" s="903"/>
      <c r="J458" s="1"/>
      <c r="K458" s="1"/>
      <c r="L458" s="1"/>
    </row>
    <row r="459" spans="1:12" s="2" customFormat="1">
      <c r="A459" s="12"/>
      <c r="B459" s="16"/>
      <c r="C459" s="13"/>
      <c r="E459" s="3"/>
      <c r="F459" s="1"/>
      <c r="G459" s="903"/>
      <c r="H459" s="1"/>
      <c r="I459" s="903"/>
      <c r="J459" s="1"/>
      <c r="K459" s="1"/>
      <c r="L459" s="1"/>
    </row>
    <row r="460" spans="1:12" s="2" customFormat="1">
      <c r="A460" s="12"/>
      <c r="B460" s="16"/>
      <c r="C460" s="13"/>
      <c r="E460" s="3"/>
      <c r="F460" s="1"/>
      <c r="G460" s="903"/>
      <c r="H460" s="1"/>
      <c r="I460" s="903"/>
      <c r="J460" s="1"/>
      <c r="K460" s="1"/>
      <c r="L460" s="1"/>
    </row>
    <row r="461" spans="1:12" s="2" customFormat="1">
      <c r="A461" s="12"/>
      <c r="B461" s="16"/>
      <c r="C461" s="13"/>
      <c r="E461" s="3"/>
      <c r="F461" s="1"/>
      <c r="G461" s="903"/>
      <c r="H461" s="1"/>
      <c r="I461" s="903"/>
      <c r="J461" s="1"/>
      <c r="K461" s="1"/>
      <c r="L461" s="1"/>
    </row>
    <row r="462" spans="1:12" s="2" customFormat="1">
      <c r="A462" s="12"/>
      <c r="B462" s="16"/>
      <c r="C462" s="13"/>
      <c r="E462" s="3"/>
      <c r="F462" s="1"/>
      <c r="G462" s="903"/>
      <c r="H462" s="1"/>
      <c r="I462" s="903"/>
      <c r="J462" s="1"/>
      <c r="K462" s="1"/>
      <c r="L462" s="1"/>
    </row>
    <row r="463" spans="1:12" s="2" customFormat="1">
      <c r="A463" s="12"/>
      <c r="B463" s="16"/>
      <c r="C463" s="13"/>
      <c r="E463" s="3"/>
      <c r="F463" s="1"/>
      <c r="G463" s="903"/>
      <c r="H463" s="1"/>
      <c r="I463" s="903"/>
      <c r="J463" s="1"/>
      <c r="K463" s="1"/>
      <c r="L463" s="1"/>
    </row>
    <row r="464" spans="1:12" s="2" customFormat="1">
      <c r="A464" s="12"/>
      <c r="B464" s="16"/>
      <c r="C464" s="13"/>
      <c r="E464" s="3"/>
      <c r="F464" s="1"/>
      <c r="G464" s="903"/>
      <c r="H464" s="1"/>
      <c r="I464" s="903"/>
      <c r="J464" s="1"/>
      <c r="K464" s="1"/>
      <c r="L464" s="1"/>
    </row>
    <row r="465" spans="1:12" s="2" customFormat="1">
      <c r="A465" s="12"/>
      <c r="B465" s="16"/>
      <c r="C465" s="13"/>
      <c r="E465" s="3"/>
      <c r="F465" s="1"/>
      <c r="G465" s="903"/>
      <c r="H465" s="1"/>
      <c r="I465" s="903"/>
      <c r="J465" s="1"/>
      <c r="K465" s="1"/>
      <c r="L465" s="1"/>
    </row>
    <row r="466" spans="1:12" s="2" customFormat="1">
      <c r="A466" s="12"/>
      <c r="B466" s="16"/>
      <c r="C466" s="13"/>
      <c r="E466" s="3"/>
      <c r="F466" s="1"/>
      <c r="G466" s="903"/>
      <c r="H466" s="1"/>
      <c r="I466" s="903"/>
      <c r="J466" s="1"/>
      <c r="K466" s="1"/>
      <c r="L466" s="1"/>
    </row>
    <row r="467" spans="1:12" s="2" customFormat="1">
      <c r="A467" s="12"/>
      <c r="B467" s="16"/>
      <c r="C467" s="13"/>
      <c r="E467" s="3"/>
      <c r="F467" s="1"/>
      <c r="G467" s="903"/>
      <c r="H467" s="1"/>
      <c r="I467" s="903"/>
      <c r="J467" s="1"/>
      <c r="K467" s="1"/>
      <c r="L467" s="1"/>
    </row>
    <row r="468" spans="1:12" s="2" customFormat="1">
      <c r="A468" s="12"/>
      <c r="B468" s="16"/>
      <c r="C468" s="13"/>
      <c r="E468" s="3"/>
      <c r="F468" s="1"/>
      <c r="G468" s="903"/>
      <c r="H468" s="1"/>
      <c r="I468" s="903"/>
      <c r="J468" s="1"/>
      <c r="K468" s="1"/>
      <c r="L468" s="1"/>
    </row>
    <row r="469" spans="1:12" s="2" customFormat="1">
      <c r="A469" s="12"/>
      <c r="B469" s="16"/>
      <c r="C469" s="13"/>
      <c r="E469" s="3"/>
      <c r="F469" s="1"/>
      <c r="G469" s="903"/>
      <c r="H469" s="1"/>
      <c r="I469" s="903"/>
      <c r="J469" s="1"/>
      <c r="K469" s="1"/>
      <c r="L469" s="1"/>
    </row>
    <row r="470" spans="1:12" s="2" customFormat="1">
      <c r="A470" s="12"/>
      <c r="B470" s="16"/>
      <c r="C470" s="13"/>
      <c r="E470" s="3"/>
      <c r="F470" s="1"/>
      <c r="G470" s="903"/>
      <c r="H470" s="1"/>
      <c r="I470" s="903"/>
      <c r="J470" s="1"/>
      <c r="K470" s="1"/>
      <c r="L470" s="1"/>
    </row>
    <row r="471" spans="1:12" s="2" customFormat="1">
      <c r="A471" s="12"/>
      <c r="B471" s="16"/>
      <c r="C471" s="13"/>
      <c r="E471" s="3"/>
      <c r="F471" s="1"/>
      <c r="G471" s="903"/>
      <c r="H471" s="1"/>
      <c r="I471" s="903"/>
      <c r="J471" s="1"/>
      <c r="K471" s="1"/>
      <c r="L471" s="1"/>
    </row>
    <row r="472" spans="1:12" s="2" customFormat="1">
      <c r="A472" s="12"/>
      <c r="B472" s="16"/>
      <c r="C472" s="13"/>
      <c r="E472" s="3"/>
      <c r="F472" s="1"/>
      <c r="G472" s="903"/>
      <c r="H472" s="1"/>
      <c r="I472" s="903"/>
      <c r="J472" s="1"/>
      <c r="K472" s="1"/>
      <c r="L472" s="1"/>
    </row>
    <row r="473" spans="1:12" s="2" customFormat="1">
      <c r="A473" s="12"/>
      <c r="B473" s="16"/>
      <c r="C473" s="13"/>
      <c r="E473" s="3"/>
      <c r="F473" s="1"/>
      <c r="G473" s="903"/>
      <c r="H473" s="1"/>
      <c r="I473" s="903"/>
      <c r="J473" s="1"/>
      <c r="K473" s="1"/>
      <c r="L473" s="1"/>
    </row>
    <row r="474" spans="1:12" s="2" customFormat="1">
      <c r="A474" s="12"/>
      <c r="B474" s="16"/>
      <c r="C474" s="13"/>
      <c r="E474" s="3"/>
      <c r="F474" s="1"/>
      <c r="G474" s="903"/>
      <c r="H474" s="1"/>
      <c r="I474" s="903"/>
      <c r="J474" s="1"/>
      <c r="K474" s="1"/>
      <c r="L474" s="1"/>
    </row>
    <row r="475" spans="1:12" s="2" customFormat="1">
      <c r="A475" s="12"/>
      <c r="B475" s="16"/>
      <c r="C475" s="13"/>
      <c r="E475" s="3"/>
      <c r="F475" s="1"/>
      <c r="G475" s="903"/>
      <c r="H475" s="1"/>
      <c r="I475" s="903"/>
      <c r="J475" s="1"/>
      <c r="K475" s="1"/>
      <c r="L475" s="1"/>
    </row>
    <row r="476" spans="1:12" s="2" customFormat="1">
      <c r="A476" s="12"/>
      <c r="B476" s="16"/>
      <c r="C476" s="13"/>
      <c r="E476" s="3"/>
      <c r="F476" s="1"/>
      <c r="G476" s="903"/>
      <c r="H476" s="1"/>
      <c r="I476" s="903"/>
      <c r="J476" s="1"/>
      <c r="K476" s="1"/>
      <c r="L476" s="1"/>
    </row>
    <row r="477" spans="1:12" s="2" customFormat="1">
      <c r="A477" s="12"/>
      <c r="B477" s="16"/>
      <c r="C477" s="13"/>
      <c r="E477" s="3"/>
      <c r="F477" s="1"/>
      <c r="G477" s="903"/>
      <c r="H477" s="1"/>
      <c r="I477" s="903"/>
      <c r="J477" s="1"/>
      <c r="K477" s="1"/>
      <c r="L477" s="1"/>
    </row>
    <row r="478" spans="1:12" s="2" customFormat="1">
      <c r="A478" s="12"/>
      <c r="B478" s="16"/>
      <c r="C478" s="13"/>
      <c r="E478" s="3"/>
      <c r="F478" s="1"/>
      <c r="G478" s="903"/>
      <c r="H478" s="1"/>
      <c r="I478" s="903"/>
      <c r="J478" s="1"/>
      <c r="K478" s="1"/>
      <c r="L478" s="1"/>
    </row>
    <row r="479" spans="1:12" s="2" customFormat="1">
      <c r="A479" s="12"/>
      <c r="B479" s="16"/>
      <c r="C479" s="13"/>
      <c r="E479" s="3"/>
      <c r="F479" s="1"/>
      <c r="G479" s="903"/>
      <c r="H479" s="1"/>
      <c r="I479" s="903"/>
      <c r="J479" s="1"/>
      <c r="K479" s="1"/>
      <c r="L479" s="1"/>
    </row>
    <row r="480" spans="1:12" s="2" customFormat="1">
      <c r="A480" s="12"/>
      <c r="B480" s="16"/>
      <c r="C480" s="13"/>
      <c r="E480" s="3"/>
      <c r="F480" s="1"/>
      <c r="G480" s="903"/>
      <c r="H480" s="1"/>
      <c r="I480" s="903"/>
      <c r="J480" s="1"/>
      <c r="K480" s="1"/>
      <c r="L480" s="1"/>
    </row>
    <row r="481" spans="1:12" s="2" customFormat="1">
      <c r="A481" s="12"/>
      <c r="B481" s="16"/>
      <c r="C481" s="13"/>
      <c r="E481" s="3"/>
      <c r="F481" s="1"/>
      <c r="G481" s="903"/>
      <c r="H481" s="1"/>
      <c r="I481" s="903"/>
      <c r="J481" s="1"/>
      <c r="K481" s="1"/>
      <c r="L481" s="1"/>
    </row>
    <row r="482" spans="1:12" s="2" customFormat="1">
      <c r="A482" s="12"/>
      <c r="B482" s="16"/>
      <c r="C482" s="13"/>
      <c r="E482" s="3"/>
      <c r="F482" s="1"/>
      <c r="G482" s="903"/>
      <c r="H482" s="1"/>
      <c r="I482" s="903"/>
      <c r="J482" s="1"/>
      <c r="K482" s="1"/>
      <c r="L482" s="1"/>
    </row>
    <row r="483" spans="1:12" s="2" customFormat="1">
      <c r="A483" s="12"/>
      <c r="B483" s="16"/>
      <c r="C483" s="13"/>
      <c r="E483" s="3"/>
      <c r="F483" s="1"/>
      <c r="G483" s="903"/>
      <c r="H483" s="1"/>
      <c r="I483" s="903"/>
      <c r="J483" s="1"/>
      <c r="K483" s="1"/>
      <c r="L483" s="1"/>
    </row>
    <row r="484" spans="1:12" s="2" customFormat="1">
      <c r="A484" s="12"/>
      <c r="B484" s="16"/>
      <c r="C484" s="13"/>
      <c r="E484" s="3"/>
      <c r="F484" s="1"/>
      <c r="G484" s="903"/>
      <c r="H484" s="1"/>
      <c r="I484" s="903"/>
      <c r="J484" s="1"/>
      <c r="K484" s="1"/>
      <c r="L484" s="1"/>
    </row>
    <row r="485" spans="1:12" s="2" customFormat="1">
      <c r="A485" s="12"/>
      <c r="B485" s="16"/>
      <c r="C485" s="13"/>
      <c r="E485" s="3"/>
      <c r="F485" s="1"/>
      <c r="G485" s="903"/>
      <c r="H485" s="1"/>
      <c r="I485" s="903"/>
      <c r="J485" s="1"/>
      <c r="K485" s="1"/>
      <c r="L485" s="1"/>
    </row>
    <row r="486" spans="1:12" s="2" customFormat="1">
      <c r="A486" s="12"/>
      <c r="B486" s="16"/>
      <c r="C486" s="13"/>
      <c r="E486" s="3"/>
      <c r="F486" s="1"/>
      <c r="G486" s="903"/>
      <c r="H486" s="1"/>
      <c r="I486" s="903"/>
      <c r="J486" s="1"/>
      <c r="K486" s="1"/>
      <c r="L486" s="1"/>
    </row>
    <row r="487" spans="1:12" s="2" customFormat="1">
      <c r="A487" s="12"/>
      <c r="B487" s="16"/>
      <c r="C487" s="13"/>
      <c r="E487" s="3"/>
      <c r="F487" s="1"/>
      <c r="G487" s="903"/>
      <c r="H487" s="1"/>
      <c r="I487" s="903"/>
      <c r="J487" s="1"/>
      <c r="K487" s="1"/>
      <c r="L487" s="1"/>
    </row>
    <row r="488" spans="1:12" s="2" customFormat="1">
      <c r="A488" s="12"/>
      <c r="B488" s="16"/>
      <c r="C488" s="13"/>
      <c r="E488" s="3"/>
      <c r="F488" s="1"/>
      <c r="G488" s="903"/>
      <c r="H488" s="1"/>
      <c r="I488" s="903"/>
      <c r="J488" s="1"/>
      <c r="K488" s="1"/>
      <c r="L488" s="1"/>
    </row>
    <row r="489" spans="1:12" s="2" customFormat="1">
      <c r="A489" s="12"/>
      <c r="B489" s="16"/>
      <c r="C489" s="13"/>
      <c r="E489" s="3"/>
      <c r="F489" s="1"/>
      <c r="G489" s="903"/>
      <c r="H489" s="1"/>
      <c r="I489" s="903"/>
      <c r="J489" s="1"/>
      <c r="K489" s="1"/>
      <c r="L489" s="1"/>
    </row>
    <row r="490" spans="1:12" s="2" customFormat="1">
      <c r="A490" s="12"/>
      <c r="B490" s="16"/>
      <c r="C490" s="13"/>
      <c r="E490" s="3"/>
      <c r="F490" s="1"/>
      <c r="G490" s="903"/>
      <c r="H490" s="1"/>
      <c r="I490" s="903"/>
      <c r="J490" s="1"/>
      <c r="K490" s="1"/>
      <c r="L490" s="1"/>
    </row>
    <row r="491" spans="1:12" s="2" customFormat="1">
      <c r="A491" s="12"/>
      <c r="B491" s="16"/>
      <c r="C491" s="13"/>
      <c r="E491" s="3"/>
      <c r="F491" s="1"/>
      <c r="G491" s="903"/>
      <c r="H491" s="1"/>
      <c r="I491" s="903"/>
      <c r="J491" s="1"/>
      <c r="K491" s="1"/>
      <c r="L491" s="1"/>
    </row>
    <row r="492" spans="1:12" s="2" customFormat="1">
      <c r="A492" s="12"/>
      <c r="B492" s="16"/>
      <c r="C492" s="13"/>
      <c r="E492" s="3"/>
      <c r="F492" s="1"/>
      <c r="G492" s="903"/>
      <c r="H492" s="1"/>
      <c r="I492" s="903"/>
      <c r="J492" s="1"/>
      <c r="K492" s="1"/>
      <c r="L492" s="1"/>
    </row>
    <row r="493" spans="1:12" s="2" customFormat="1">
      <c r="A493" s="12"/>
      <c r="B493" s="16"/>
      <c r="C493" s="13"/>
      <c r="E493" s="3"/>
      <c r="F493" s="1"/>
      <c r="G493" s="903"/>
      <c r="H493" s="1"/>
      <c r="I493" s="903"/>
      <c r="J493" s="1"/>
      <c r="K493" s="1"/>
      <c r="L493" s="1"/>
    </row>
    <row r="494" spans="1:12" s="2" customFormat="1">
      <c r="A494" s="12"/>
      <c r="B494" s="16"/>
      <c r="C494" s="13"/>
      <c r="E494" s="3"/>
      <c r="F494" s="1"/>
      <c r="G494" s="903"/>
      <c r="H494" s="1"/>
      <c r="I494" s="903"/>
      <c r="J494" s="1"/>
      <c r="K494" s="1"/>
      <c r="L494" s="1"/>
    </row>
    <row r="495" spans="1:12" s="2" customFormat="1">
      <c r="A495" s="12"/>
      <c r="B495" s="16"/>
      <c r="C495" s="13"/>
      <c r="E495" s="3"/>
      <c r="F495" s="1"/>
      <c r="G495" s="903"/>
      <c r="H495" s="1"/>
      <c r="I495" s="903"/>
      <c r="J495" s="1"/>
      <c r="K495" s="1"/>
      <c r="L495" s="1"/>
    </row>
    <row r="496" spans="1:12" s="2" customFormat="1">
      <c r="A496" s="12"/>
      <c r="B496" s="16"/>
      <c r="C496" s="13"/>
      <c r="E496" s="3"/>
      <c r="F496" s="1"/>
      <c r="G496" s="903"/>
      <c r="H496" s="1"/>
      <c r="I496" s="903"/>
      <c r="J496" s="1"/>
      <c r="K496" s="1"/>
      <c r="L496" s="1"/>
    </row>
    <row r="497" spans="1:12" s="2" customFormat="1">
      <c r="A497" s="12"/>
      <c r="B497" s="16"/>
      <c r="C497" s="13"/>
      <c r="E497" s="3"/>
      <c r="F497" s="1"/>
      <c r="G497" s="903"/>
      <c r="H497" s="1"/>
      <c r="I497" s="903"/>
      <c r="J497" s="1"/>
      <c r="K497" s="1"/>
      <c r="L497" s="1"/>
    </row>
    <row r="498" spans="1:12" s="2" customFormat="1">
      <c r="A498" s="12"/>
      <c r="B498" s="16"/>
      <c r="C498" s="13"/>
      <c r="E498" s="3"/>
      <c r="F498" s="1"/>
      <c r="G498" s="903"/>
      <c r="H498" s="1"/>
      <c r="I498" s="903"/>
      <c r="J498" s="1"/>
      <c r="K498" s="1"/>
      <c r="L498" s="1"/>
    </row>
    <row r="499" spans="1:12" s="2" customFormat="1">
      <c r="A499" s="12"/>
      <c r="B499" s="16"/>
      <c r="C499" s="13"/>
      <c r="E499" s="3"/>
      <c r="F499" s="1"/>
      <c r="G499" s="903"/>
      <c r="H499" s="1"/>
      <c r="I499" s="903"/>
      <c r="J499" s="1"/>
      <c r="K499" s="1"/>
      <c r="L499" s="1"/>
    </row>
    <row r="500" spans="1:12" s="2" customFormat="1">
      <c r="A500" s="12"/>
      <c r="B500" s="16"/>
      <c r="C500" s="13"/>
      <c r="E500" s="3"/>
      <c r="F500" s="1"/>
      <c r="G500" s="903"/>
      <c r="H500" s="1"/>
      <c r="I500" s="903"/>
      <c r="J500" s="1"/>
      <c r="K500" s="1"/>
      <c r="L500" s="1"/>
    </row>
    <row r="501" spans="1:12" s="2" customFormat="1">
      <c r="A501" s="12"/>
      <c r="B501" s="16"/>
      <c r="C501" s="13"/>
      <c r="E501" s="3"/>
      <c r="F501" s="1"/>
      <c r="G501" s="903"/>
      <c r="H501" s="1"/>
      <c r="I501" s="903"/>
      <c r="J501" s="1"/>
      <c r="K501" s="1"/>
      <c r="L501" s="1"/>
    </row>
    <row r="502" spans="1:12" s="2" customFormat="1">
      <c r="A502" s="12"/>
      <c r="B502" s="16"/>
      <c r="C502" s="13"/>
      <c r="E502" s="3"/>
      <c r="F502" s="1"/>
      <c r="G502" s="903"/>
      <c r="H502" s="1"/>
      <c r="I502" s="903"/>
      <c r="J502" s="1"/>
      <c r="K502" s="1"/>
      <c r="L502" s="1"/>
    </row>
    <row r="503" spans="1:12" s="2" customFormat="1">
      <c r="A503" s="12"/>
      <c r="B503" s="16"/>
      <c r="C503" s="13"/>
      <c r="E503" s="3"/>
      <c r="F503" s="1"/>
      <c r="G503" s="903"/>
      <c r="H503" s="1"/>
      <c r="I503" s="903"/>
      <c r="J503" s="1"/>
      <c r="K503" s="1"/>
      <c r="L503" s="1"/>
    </row>
    <row r="504" spans="1:12" s="2" customFormat="1">
      <c r="A504" s="12"/>
      <c r="B504" s="16"/>
      <c r="C504" s="13"/>
      <c r="E504" s="3"/>
      <c r="F504" s="1"/>
      <c r="G504" s="903"/>
      <c r="H504" s="1"/>
      <c r="I504" s="903"/>
      <c r="J504" s="1"/>
      <c r="K504" s="1"/>
      <c r="L504" s="1"/>
    </row>
    <row r="505" spans="1:12" s="2" customFormat="1">
      <c r="A505" s="12"/>
      <c r="B505" s="16"/>
      <c r="C505" s="13"/>
      <c r="E505" s="3"/>
      <c r="F505" s="1"/>
      <c r="G505" s="903"/>
      <c r="H505" s="1"/>
      <c r="I505" s="903"/>
      <c r="J505" s="1"/>
      <c r="K505" s="1"/>
      <c r="L505" s="1"/>
    </row>
    <row r="506" spans="1:12" s="2" customFormat="1">
      <c r="A506" s="12"/>
      <c r="B506" s="16"/>
      <c r="C506" s="13"/>
      <c r="E506" s="3"/>
      <c r="F506" s="1"/>
      <c r="G506" s="903"/>
      <c r="H506" s="1"/>
      <c r="I506" s="903"/>
      <c r="J506" s="1"/>
      <c r="K506" s="1"/>
      <c r="L506" s="1"/>
    </row>
    <row r="507" spans="1:12" s="2" customFormat="1">
      <c r="A507" s="12"/>
      <c r="B507" s="16"/>
      <c r="C507" s="13"/>
      <c r="E507" s="3"/>
      <c r="F507" s="1"/>
      <c r="G507" s="903"/>
      <c r="H507" s="1"/>
      <c r="I507" s="903"/>
      <c r="J507" s="1"/>
      <c r="K507" s="1"/>
      <c r="L507" s="1"/>
    </row>
    <row r="508" spans="1:12" s="2" customFormat="1">
      <c r="A508" s="12"/>
      <c r="B508" s="16"/>
      <c r="C508" s="13"/>
      <c r="E508" s="3"/>
      <c r="F508" s="1"/>
      <c r="G508" s="903"/>
      <c r="H508" s="1"/>
      <c r="I508" s="903"/>
      <c r="J508" s="1"/>
      <c r="K508" s="1"/>
      <c r="L508" s="1"/>
    </row>
    <row r="509" spans="1:12" s="2" customFormat="1">
      <c r="A509" s="12"/>
      <c r="B509" s="16"/>
      <c r="C509" s="13"/>
      <c r="E509" s="3"/>
      <c r="F509" s="1"/>
      <c r="G509" s="903"/>
      <c r="H509" s="1"/>
      <c r="I509" s="903"/>
      <c r="J509" s="1"/>
      <c r="K509" s="1"/>
      <c r="L509" s="1"/>
    </row>
    <row r="510" spans="1:12" s="2" customFormat="1">
      <c r="A510" s="12"/>
      <c r="B510" s="16"/>
      <c r="C510" s="13"/>
      <c r="E510" s="3"/>
      <c r="F510" s="1"/>
      <c r="G510" s="903"/>
      <c r="H510" s="1"/>
      <c r="I510" s="903"/>
      <c r="J510" s="1"/>
      <c r="K510" s="1"/>
      <c r="L510" s="1"/>
    </row>
    <row r="511" spans="1:12" s="2" customFormat="1">
      <c r="A511" s="12"/>
      <c r="B511" s="16"/>
      <c r="C511" s="13"/>
      <c r="E511" s="3"/>
      <c r="F511" s="1"/>
      <c r="G511" s="903"/>
      <c r="H511" s="1"/>
      <c r="I511" s="903"/>
      <c r="J511" s="1"/>
      <c r="K511" s="1"/>
      <c r="L511" s="1"/>
    </row>
    <row r="512" spans="1:12" s="2" customFormat="1">
      <c r="A512" s="12"/>
      <c r="B512" s="16"/>
      <c r="C512" s="13"/>
      <c r="E512" s="3"/>
      <c r="F512" s="1"/>
      <c r="G512" s="903"/>
      <c r="H512" s="1"/>
      <c r="I512" s="903"/>
      <c r="J512" s="1"/>
      <c r="K512" s="1"/>
      <c r="L512" s="1"/>
    </row>
    <row r="513" spans="1:12" s="2" customFormat="1">
      <c r="A513" s="12"/>
      <c r="B513" s="16"/>
      <c r="C513" s="13"/>
      <c r="E513" s="3"/>
      <c r="F513" s="1"/>
      <c r="G513" s="903"/>
      <c r="H513" s="1"/>
      <c r="I513" s="903"/>
      <c r="J513" s="1"/>
      <c r="K513" s="1"/>
      <c r="L513" s="1"/>
    </row>
    <row r="514" spans="1:12" s="2" customFormat="1">
      <c r="A514" s="12"/>
      <c r="B514" s="16"/>
      <c r="C514" s="13"/>
      <c r="E514" s="3"/>
      <c r="F514" s="1"/>
      <c r="G514" s="903"/>
      <c r="H514" s="1"/>
      <c r="I514" s="903"/>
      <c r="J514" s="1"/>
      <c r="K514" s="1"/>
      <c r="L514" s="1"/>
    </row>
    <row r="515" spans="1:12" s="2" customFormat="1">
      <c r="A515" s="12"/>
      <c r="B515" s="16"/>
      <c r="C515" s="13"/>
      <c r="E515" s="3"/>
      <c r="F515" s="1"/>
      <c r="G515" s="903"/>
      <c r="H515" s="1"/>
      <c r="I515" s="903"/>
      <c r="J515" s="1"/>
      <c r="K515" s="1"/>
      <c r="L515" s="1"/>
    </row>
    <row r="516" spans="1:12" s="2" customFormat="1">
      <c r="A516" s="12"/>
      <c r="B516" s="16"/>
      <c r="C516" s="13"/>
      <c r="E516" s="3"/>
      <c r="F516" s="1"/>
      <c r="G516" s="903"/>
      <c r="H516" s="1"/>
      <c r="I516" s="903"/>
      <c r="J516" s="1"/>
      <c r="K516" s="1"/>
      <c r="L516" s="1"/>
    </row>
    <row r="517" spans="1:12" s="2" customFormat="1">
      <c r="A517" s="12"/>
      <c r="B517" s="16"/>
      <c r="C517" s="13"/>
      <c r="E517" s="3"/>
      <c r="F517" s="1"/>
      <c r="G517" s="903"/>
      <c r="H517" s="1"/>
      <c r="I517" s="903"/>
      <c r="J517" s="1"/>
      <c r="K517" s="1"/>
      <c r="L517" s="1"/>
    </row>
    <row r="518" spans="1:12" s="2" customFormat="1">
      <c r="A518" s="12"/>
      <c r="B518" s="16"/>
      <c r="C518" s="13"/>
      <c r="E518" s="3"/>
      <c r="F518" s="1"/>
      <c r="G518" s="903"/>
      <c r="H518" s="1"/>
      <c r="I518" s="903"/>
      <c r="J518" s="1"/>
      <c r="K518" s="1"/>
      <c r="L518" s="1"/>
    </row>
    <row r="519" spans="1:12" s="2" customFormat="1">
      <c r="A519" s="12"/>
      <c r="B519" s="16"/>
      <c r="C519" s="13"/>
      <c r="E519" s="3"/>
      <c r="F519" s="1"/>
      <c r="G519" s="903"/>
      <c r="H519" s="1"/>
      <c r="I519" s="903"/>
      <c r="J519" s="1"/>
      <c r="K519" s="1"/>
      <c r="L519" s="1"/>
    </row>
    <row r="520" spans="1:12" s="2" customFormat="1">
      <c r="A520" s="12"/>
      <c r="B520" s="16"/>
      <c r="C520" s="13"/>
      <c r="E520" s="3"/>
      <c r="F520" s="1"/>
      <c r="G520" s="903"/>
      <c r="H520" s="1"/>
      <c r="I520" s="903"/>
      <c r="J520" s="1"/>
      <c r="K520" s="1"/>
      <c r="L520" s="1"/>
    </row>
    <row r="521" spans="1:12" s="2" customFormat="1">
      <c r="A521" s="12"/>
      <c r="B521" s="16"/>
      <c r="C521" s="13"/>
      <c r="E521" s="3"/>
      <c r="F521" s="1"/>
      <c r="G521" s="903"/>
      <c r="H521" s="1"/>
      <c r="I521" s="903"/>
      <c r="J521" s="1"/>
      <c r="K521" s="1"/>
      <c r="L521" s="1"/>
    </row>
    <row r="522" spans="1:12" s="2" customFormat="1">
      <c r="A522" s="12"/>
      <c r="B522" s="16"/>
      <c r="C522" s="13"/>
      <c r="E522" s="3"/>
      <c r="F522" s="1"/>
      <c r="G522" s="903"/>
      <c r="H522" s="1"/>
      <c r="I522" s="903"/>
      <c r="J522" s="1"/>
      <c r="K522" s="1"/>
      <c r="L522" s="1"/>
    </row>
    <row r="523" spans="1:12" s="2" customFormat="1">
      <c r="A523" s="12"/>
      <c r="B523" s="16"/>
      <c r="C523" s="13"/>
      <c r="E523" s="3"/>
      <c r="F523" s="1"/>
      <c r="G523" s="903"/>
      <c r="H523" s="1"/>
      <c r="I523" s="903"/>
      <c r="J523" s="1"/>
      <c r="K523" s="1"/>
      <c r="L523" s="1"/>
    </row>
    <row r="524" spans="1:12" s="2" customFormat="1">
      <c r="A524" s="12"/>
      <c r="B524" s="16"/>
      <c r="C524" s="13"/>
      <c r="E524" s="3"/>
      <c r="F524" s="1"/>
      <c r="G524" s="903"/>
      <c r="H524" s="1"/>
      <c r="I524" s="903"/>
      <c r="J524" s="1"/>
      <c r="K524" s="1"/>
      <c r="L524" s="1"/>
    </row>
    <row r="525" spans="1:12" s="2" customFormat="1">
      <c r="A525" s="12"/>
      <c r="B525" s="16"/>
      <c r="C525" s="13"/>
      <c r="E525" s="3"/>
      <c r="F525" s="1"/>
      <c r="G525" s="903"/>
      <c r="H525" s="1"/>
      <c r="I525" s="903"/>
      <c r="J525" s="1"/>
      <c r="K525" s="1"/>
      <c r="L525" s="1"/>
    </row>
    <row r="526" spans="1:12" s="2" customFormat="1">
      <c r="A526" s="12"/>
      <c r="B526" s="16"/>
      <c r="C526" s="13"/>
      <c r="E526" s="3"/>
      <c r="F526" s="1"/>
      <c r="G526" s="903"/>
      <c r="H526" s="1"/>
      <c r="I526" s="903"/>
      <c r="J526" s="1"/>
      <c r="K526" s="1"/>
      <c r="L526" s="1"/>
    </row>
    <row r="527" spans="1:12" s="2" customFormat="1">
      <c r="A527" s="12"/>
      <c r="B527" s="16"/>
      <c r="C527" s="13"/>
      <c r="E527" s="3"/>
      <c r="F527" s="1"/>
      <c r="G527" s="903"/>
      <c r="H527" s="1"/>
      <c r="I527" s="903"/>
      <c r="J527" s="1"/>
      <c r="K527" s="1"/>
      <c r="L527" s="1"/>
    </row>
    <row r="528" spans="1:12" s="2" customFormat="1">
      <c r="A528" s="12"/>
      <c r="B528" s="16"/>
      <c r="C528" s="13"/>
      <c r="E528" s="3"/>
      <c r="F528" s="1"/>
      <c r="G528" s="903"/>
      <c r="H528" s="1"/>
      <c r="I528" s="903"/>
      <c r="J528" s="1"/>
      <c r="K528" s="1"/>
      <c r="L528" s="1"/>
    </row>
    <row r="529" spans="1:12" s="2" customFormat="1">
      <c r="A529" s="12"/>
      <c r="B529" s="16"/>
      <c r="C529" s="13"/>
      <c r="E529" s="3"/>
      <c r="F529" s="1"/>
      <c r="G529" s="903"/>
      <c r="H529" s="1"/>
      <c r="I529" s="903"/>
      <c r="J529" s="1"/>
      <c r="K529" s="1"/>
      <c r="L529" s="1"/>
    </row>
    <row r="530" spans="1:12" s="2" customFormat="1">
      <c r="A530" s="12"/>
      <c r="B530" s="16"/>
      <c r="C530" s="13"/>
      <c r="E530" s="3"/>
      <c r="F530" s="1"/>
      <c r="G530" s="903"/>
      <c r="H530" s="1"/>
      <c r="I530" s="903"/>
      <c r="J530" s="1"/>
      <c r="K530" s="1"/>
      <c r="L530" s="1"/>
    </row>
    <row r="531" spans="1:12" s="2" customFormat="1">
      <c r="A531" s="12"/>
      <c r="B531" s="16"/>
      <c r="C531" s="13"/>
      <c r="E531" s="3"/>
      <c r="F531" s="1"/>
      <c r="G531" s="903"/>
      <c r="H531" s="1"/>
      <c r="I531" s="903"/>
      <c r="J531" s="1"/>
      <c r="K531" s="1"/>
      <c r="L531" s="1"/>
    </row>
    <row r="532" spans="1:12" s="2" customFormat="1">
      <c r="A532" s="12"/>
      <c r="B532" s="16"/>
      <c r="C532" s="13"/>
      <c r="E532" s="3"/>
      <c r="F532" s="1"/>
      <c r="G532" s="903"/>
      <c r="H532" s="1"/>
      <c r="I532" s="903"/>
      <c r="J532" s="1"/>
      <c r="K532" s="1"/>
      <c r="L532" s="1"/>
    </row>
    <row r="533" spans="1:12" s="2" customFormat="1">
      <c r="A533" s="12"/>
      <c r="B533" s="16"/>
      <c r="C533" s="13"/>
      <c r="E533" s="3"/>
      <c r="F533" s="1"/>
      <c r="G533" s="903"/>
      <c r="H533" s="1"/>
      <c r="I533" s="903"/>
      <c r="J533" s="1"/>
      <c r="K533" s="1"/>
      <c r="L533" s="1"/>
    </row>
    <row r="534" spans="1:12" s="2" customFormat="1">
      <c r="A534" s="12"/>
      <c r="B534" s="16"/>
      <c r="C534" s="13"/>
      <c r="E534" s="3"/>
      <c r="F534" s="1"/>
      <c r="G534" s="903"/>
      <c r="H534" s="1"/>
      <c r="I534" s="903"/>
      <c r="J534" s="1"/>
      <c r="K534" s="1"/>
      <c r="L534" s="1"/>
    </row>
    <row r="535" spans="1:12" s="2" customFormat="1">
      <c r="A535" s="12"/>
      <c r="B535" s="16"/>
      <c r="C535" s="13"/>
      <c r="E535" s="3"/>
      <c r="F535" s="1"/>
      <c r="G535" s="903"/>
      <c r="H535" s="1"/>
      <c r="I535" s="903"/>
      <c r="J535" s="1"/>
      <c r="K535" s="1"/>
      <c r="L535" s="1"/>
    </row>
    <row r="536" spans="1:12" s="2" customFormat="1">
      <c r="A536" s="12"/>
      <c r="B536" s="16"/>
      <c r="C536" s="13"/>
      <c r="E536" s="3"/>
      <c r="F536" s="1"/>
      <c r="G536" s="903"/>
      <c r="H536" s="1"/>
      <c r="I536" s="903"/>
      <c r="J536" s="1"/>
      <c r="K536" s="1"/>
      <c r="L536" s="1"/>
    </row>
    <row r="537" spans="1:12" s="2" customFormat="1">
      <c r="A537" s="12"/>
      <c r="B537" s="16"/>
      <c r="C537" s="13"/>
      <c r="E537" s="3"/>
      <c r="F537" s="1"/>
      <c r="G537" s="903"/>
      <c r="H537" s="1"/>
      <c r="I537" s="903"/>
      <c r="J537" s="1"/>
      <c r="K537" s="1"/>
      <c r="L537" s="1"/>
    </row>
    <row r="538" spans="1:12" s="2" customFormat="1">
      <c r="A538" s="12"/>
      <c r="B538" s="16"/>
      <c r="C538" s="13"/>
      <c r="E538" s="3"/>
      <c r="F538" s="1"/>
      <c r="G538" s="903"/>
      <c r="H538" s="1"/>
      <c r="I538" s="903"/>
      <c r="J538" s="1"/>
      <c r="K538" s="1"/>
      <c r="L538" s="1"/>
    </row>
    <row r="539" spans="1:12" s="2" customFormat="1">
      <c r="A539" s="12"/>
      <c r="B539" s="16"/>
      <c r="C539" s="13"/>
      <c r="E539" s="3"/>
      <c r="F539" s="1"/>
      <c r="G539" s="903"/>
      <c r="H539" s="1"/>
      <c r="I539" s="903"/>
      <c r="J539" s="1"/>
      <c r="K539" s="1"/>
      <c r="L539" s="1"/>
    </row>
    <row r="540" spans="1:12" s="2" customFormat="1">
      <c r="A540" s="12"/>
      <c r="B540" s="16"/>
      <c r="C540" s="13"/>
      <c r="E540" s="3"/>
      <c r="F540" s="1"/>
      <c r="G540" s="903"/>
      <c r="H540" s="1"/>
      <c r="I540" s="903"/>
      <c r="J540" s="1"/>
      <c r="K540" s="1"/>
      <c r="L540" s="1"/>
    </row>
    <row r="541" spans="1:12" s="2" customFormat="1">
      <c r="A541" s="12"/>
      <c r="B541" s="16"/>
      <c r="C541" s="13"/>
      <c r="E541" s="3"/>
      <c r="F541" s="1"/>
      <c r="G541" s="903"/>
      <c r="H541" s="1"/>
      <c r="I541" s="903"/>
      <c r="J541" s="1"/>
      <c r="K541" s="1"/>
      <c r="L541" s="1"/>
    </row>
    <row r="542" spans="1:12" s="2" customFormat="1">
      <c r="A542" s="12"/>
      <c r="B542" s="16"/>
      <c r="C542" s="13"/>
      <c r="E542" s="3"/>
      <c r="F542" s="1"/>
      <c r="G542" s="903"/>
      <c r="H542" s="1"/>
      <c r="I542" s="903"/>
      <c r="J542" s="1"/>
      <c r="K542" s="1"/>
      <c r="L542" s="1"/>
    </row>
    <row r="543" spans="1:12" s="2" customFormat="1">
      <c r="A543" s="12"/>
      <c r="B543" s="16"/>
      <c r="C543" s="13"/>
      <c r="E543" s="3"/>
      <c r="F543" s="1"/>
      <c r="G543" s="903"/>
      <c r="H543" s="1"/>
      <c r="I543" s="903"/>
      <c r="J543" s="1"/>
      <c r="K543" s="1"/>
      <c r="L543" s="1"/>
    </row>
    <row r="544" spans="1:12" s="2" customFormat="1">
      <c r="A544" s="12"/>
      <c r="B544" s="16"/>
      <c r="C544" s="13"/>
      <c r="E544" s="3"/>
      <c r="F544" s="1"/>
      <c r="G544" s="903"/>
      <c r="H544" s="1"/>
      <c r="I544" s="903"/>
      <c r="J544" s="1"/>
      <c r="K544" s="1"/>
      <c r="L544" s="1"/>
    </row>
    <row r="545" spans="1:12" s="2" customFormat="1">
      <c r="A545" s="12"/>
      <c r="B545" s="16"/>
      <c r="C545" s="13"/>
      <c r="E545" s="3"/>
      <c r="F545" s="1"/>
      <c r="G545" s="903"/>
      <c r="H545" s="1"/>
      <c r="I545" s="903"/>
      <c r="J545" s="1"/>
      <c r="K545" s="1"/>
      <c r="L545" s="1"/>
    </row>
    <row r="546" spans="1:12" s="2" customFormat="1">
      <c r="A546" s="12"/>
      <c r="B546" s="16"/>
      <c r="C546" s="13"/>
      <c r="E546" s="3"/>
      <c r="F546" s="1"/>
      <c r="G546" s="903"/>
      <c r="H546" s="1"/>
      <c r="I546" s="903"/>
      <c r="J546" s="1"/>
      <c r="K546" s="1"/>
      <c r="L546" s="1"/>
    </row>
    <row r="547" spans="1:12" s="2" customFormat="1">
      <c r="A547" s="12"/>
      <c r="B547" s="16"/>
      <c r="C547" s="13"/>
      <c r="E547" s="3"/>
      <c r="F547" s="1"/>
      <c r="G547" s="903"/>
      <c r="H547" s="1"/>
      <c r="I547" s="903"/>
      <c r="J547" s="1"/>
      <c r="K547" s="1"/>
      <c r="L547" s="1"/>
    </row>
    <row r="548" spans="1:12" s="2" customFormat="1">
      <c r="A548" s="12"/>
      <c r="B548" s="16"/>
      <c r="C548" s="13"/>
      <c r="E548" s="3"/>
      <c r="F548" s="1"/>
      <c r="G548" s="903"/>
      <c r="H548" s="1"/>
      <c r="I548" s="903"/>
      <c r="J548" s="1"/>
      <c r="K548" s="1"/>
      <c r="L548" s="1"/>
    </row>
    <row r="549" spans="1:12" s="2" customFormat="1">
      <c r="A549" s="12"/>
      <c r="B549" s="16"/>
      <c r="C549" s="13"/>
      <c r="E549" s="3"/>
      <c r="F549" s="1"/>
      <c r="G549" s="903"/>
      <c r="H549" s="1"/>
      <c r="I549" s="903"/>
      <c r="J549" s="1"/>
      <c r="K549" s="1"/>
      <c r="L549" s="1"/>
    </row>
    <row r="550" spans="1:12" s="2" customFormat="1">
      <c r="A550" s="12"/>
      <c r="B550" s="16"/>
      <c r="C550" s="13"/>
      <c r="E550" s="3"/>
      <c r="F550" s="1"/>
      <c r="G550" s="903"/>
      <c r="H550" s="1"/>
      <c r="I550" s="903"/>
      <c r="J550" s="1"/>
      <c r="K550" s="1"/>
      <c r="L550" s="1"/>
    </row>
    <row r="551" spans="1:12" s="2" customFormat="1">
      <c r="A551" s="12"/>
      <c r="B551" s="16"/>
      <c r="C551" s="13"/>
      <c r="E551" s="3"/>
      <c r="F551" s="1"/>
      <c r="G551" s="903"/>
      <c r="H551" s="1"/>
      <c r="I551" s="903"/>
      <c r="J551" s="1"/>
      <c r="K551" s="1"/>
      <c r="L551" s="1"/>
    </row>
    <row r="552" spans="1:12" s="2" customFormat="1">
      <c r="A552" s="12"/>
      <c r="B552" s="16"/>
      <c r="C552" s="13"/>
      <c r="E552" s="3"/>
      <c r="F552" s="1"/>
      <c r="G552" s="903"/>
      <c r="H552" s="1"/>
      <c r="I552" s="903"/>
      <c r="J552" s="1"/>
      <c r="K552" s="1"/>
      <c r="L552" s="1"/>
    </row>
    <row r="553" spans="1:12" s="2" customFormat="1">
      <c r="A553" s="12"/>
      <c r="B553" s="16"/>
      <c r="C553" s="13"/>
      <c r="E553" s="3"/>
      <c r="F553" s="1"/>
      <c r="G553" s="903"/>
      <c r="H553" s="1"/>
      <c r="I553" s="903"/>
      <c r="J553" s="1"/>
      <c r="K553" s="1"/>
      <c r="L553" s="1"/>
    </row>
    <row r="554" spans="1:12" s="2" customFormat="1">
      <c r="A554" s="12"/>
      <c r="B554" s="16"/>
      <c r="C554" s="13"/>
      <c r="E554" s="3"/>
      <c r="F554" s="1"/>
      <c r="G554" s="903"/>
      <c r="H554" s="1"/>
      <c r="I554" s="903"/>
      <c r="J554" s="1"/>
      <c r="K554" s="1"/>
      <c r="L554" s="1"/>
    </row>
    <row r="555" spans="1:12" s="2" customFormat="1">
      <c r="A555" s="12"/>
      <c r="B555" s="16"/>
      <c r="C555" s="13"/>
      <c r="E555" s="3"/>
      <c r="F555" s="1"/>
      <c r="G555" s="903"/>
      <c r="H555" s="1"/>
      <c r="I555" s="903"/>
      <c r="J555" s="1"/>
      <c r="K555" s="1"/>
      <c r="L555" s="1"/>
    </row>
    <row r="556" spans="1:12" s="2" customFormat="1">
      <c r="A556" s="12"/>
      <c r="B556" s="16"/>
      <c r="C556" s="13"/>
      <c r="E556" s="3"/>
      <c r="F556" s="1"/>
      <c r="G556" s="903"/>
      <c r="H556" s="1"/>
      <c r="I556" s="903"/>
      <c r="J556" s="1"/>
      <c r="K556" s="1"/>
      <c r="L556" s="1"/>
    </row>
    <row r="557" spans="1:12" s="2" customFormat="1">
      <c r="A557" s="12"/>
      <c r="B557" s="16"/>
      <c r="C557" s="13"/>
      <c r="E557" s="3"/>
      <c r="F557" s="1"/>
      <c r="G557" s="903"/>
      <c r="H557" s="1"/>
      <c r="I557" s="903"/>
      <c r="J557" s="1"/>
      <c r="K557" s="1"/>
      <c r="L557" s="1"/>
    </row>
    <row r="558" spans="1:12" s="2" customFormat="1">
      <c r="A558" s="12"/>
      <c r="B558" s="16"/>
      <c r="C558" s="13"/>
      <c r="E558" s="3"/>
      <c r="F558" s="1"/>
      <c r="G558" s="903"/>
      <c r="H558" s="1"/>
      <c r="I558" s="903"/>
      <c r="J558" s="1"/>
      <c r="K558" s="1"/>
      <c r="L558" s="1"/>
    </row>
    <row r="559" spans="1:12" s="2" customFormat="1">
      <c r="A559" s="12"/>
      <c r="B559" s="16"/>
      <c r="C559" s="13"/>
      <c r="E559" s="3"/>
      <c r="F559" s="1"/>
      <c r="G559" s="903"/>
      <c r="H559" s="1"/>
      <c r="I559" s="903"/>
      <c r="J559" s="1"/>
      <c r="K559" s="1"/>
      <c r="L559" s="1"/>
    </row>
    <row r="560" spans="1:12" s="2" customFormat="1">
      <c r="A560" s="12"/>
      <c r="B560" s="16"/>
      <c r="C560" s="13"/>
      <c r="E560" s="3"/>
      <c r="F560" s="1"/>
      <c r="G560" s="903"/>
      <c r="H560" s="1"/>
      <c r="I560" s="903"/>
      <c r="J560" s="1"/>
      <c r="K560" s="1"/>
      <c r="L560" s="1"/>
    </row>
    <row r="561" spans="1:12" s="2" customFormat="1">
      <c r="A561" s="12"/>
      <c r="B561" s="16"/>
      <c r="C561" s="13"/>
      <c r="E561" s="3"/>
      <c r="F561" s="1"/>
      <c r="G561" s="903"/>
      <c r="H561" s="1"/>
      <c r="I561" s="903"/>
      <c r="J561" s="1"/>
      <c r="K561" s="1"/>
      <c r="L561" s="1"/>
    </row>
    <row r="562" spans="1:12" s="2" customFormat="1">
      <c r="A562" s="12"/>
      <c r="B562" s="16"/>
      <c r="C562" s="13"/>
      <c r="E562" s="3"/>
      <c r="F562" s="1"/>
      <c r="G562" s="903"/>
      <c r="H562" s="1"/>
      <c r="I562" s="903"/>
      <c r="J562" s="1"/>
      <c r="K562" s="1"/>
      <c r="L562" s="1"/>
    </row>
    <row r="563" spans="1:12" s="2" customFormat="1">
      <c r="A563" s="12"/>
      <c r="B563" s="16"/>
      <c r="C563" s="13"/>
      <c r="E563" s="3"/>
      <c r="F563" s="1"/>
      <c r="G563" s="903"/>
      <c r="H563" s="1"/>
      <c r="I563" s="903"/>
      <c r="J563" s="1"/>
      <c r="K563" s="1"/>
      <c r="L563" s="1"/>
    </row>
    <row r="564" spans="1:12" s="2" customFormat="1">
      <c r="A564" s="12"/>
      <c r="B564" s="16"/>
      <c r="C564" s="13"/>
      <c r="E564" s="3"/>
      <c r="F564" s="1"/>
      <c r="G564" s="903"/>
      <c r="H564" s="1"/>
      <c r="I564" s="903"/>
      <c r="J564" s="1"/>
      <c r="K564" s="1"/>
      <c r="L564" s="1"/>
    </row>
    <row r="565" spans="1:12" s="2" customFormat="1">
      <c r="A565" s="12"/>
      <c r="B565" s="16"/>
      <c r="C565" s="13"/>
      <c r="E565" s="3"/>
      <c r="F565" s="1"/>
      <c r="G565" s="903"/>
      <c r="H565" s="1"/>
      <c r="I565" s="903"/>
      <c r="J565" s="1"/>
      <c r="K565" s="1"/>
      <c r="L565" s="1"/>
    </row>
    <row r="566" spans="1:12" s="2" customFormat="1">
      <c r="A566" s="12"/>
      <c r="B566" s="16"/>
      <c r="C566" s="13"/>
      <c r="E566" s="3"/>
      <c r="F566" s="1"/>
      <c r="G566" s="903"/>
      <c r="H566" s="1"/>
      <c r="I566" s="903"/>
      <c r="J566" s="1"/>
      <c r="K566" s="1"/>
      <c r="L566" s="1"/>
    </row>
    <row r="567" spans="1:12" s="2" customFormat="1">
      <c r="A567" s="12"/>
      <c r="B567" s="16"/>
      <c r="C567" s="13"/>
      <c r="E567" s="3"/>
      <c r="F567" s="1"/>
      <c r="G567" s="903"/>
      <c r="H567" s="1"/>
      <c r="I567" s="903"/>
      <c r="J567" s="1"/>
      <c r="K567" s="1"/>
      <c r="L567" s="1"/>
    </row>
    <row r="568" spans="1:12" s="2" customFormat="1">
      <c r="A568" s="12"/>
      <c r="B568" s="16"/>
      <c r="C568" s="13"/>
      <c r="E568" s="3"/>
      <c r="F568" s="1"/>
      <c r="G568" s="903"/>
      <c r="H568" s="1"/>
      <c r="I568" s="903"/>
      <c r="J568" s="1"/>
      <c r="K568" s="1"/>
      <c r="L568" s="1"/>
    </row>
    <row r="569" spans="1:12" s="2" customFormat="1">
      <c r="A569" s="12"/>
      <c r="B569" s="16"/>
      <c r="C569" s="13"/>
      <c r="E569" s="3"/>
      <c r="F569" s="1"/>
      <c r="G569" s="903"/>
      <c r="H569" s="1"/>
      <c r="I569" s="903"/>
      <c r="J569" s="1"/>
      <c r="K569" s="1"/>
      <c r="L569" s="1"/>
    </row>
    <row r="570" spans="1:12" s="2" customFormat="1">
      <c r="A570" s="12"/>
      <c r="B570" s="16"/>
      <c r="C570" s="13"/>
      <c r="E570" s="3"/>
      <c r="F570" s="1"/>
      <c r="G570" s="903"/>
      <c r="H570" s="1"/>
      <c r="I570" s="903"/>
      <c r="J570" s="1"/>
      <c r="K570" s="1"/>
      <c r="L570" s="1"/>
    </row>
    <row r="571" spans="1:12" s="2" customFormat="1">
      <c r="A571" s="12"/>
      <c r="B571" s="16"/>
      <c r="C571" s="13"/>
      <c r="E571" s="3"/>
      <c r="F571" s="1"/>
      <c r="G571" s="903"/>
      <c r="H571" s="1"/>
      <c r="I571" s="903"/>
      <c r="J571" s="1"/>
      <c r="K571" s="1"/>
      <c r="L571" s="1"/>
    </row>
    <row r="572" spans="1:12" s="2" customFormat="1">
      <c r="A572" s="12"/>
      <c r="B572" s="16"/>
      <c r="C572" s="13"/>
      <c r="E572" s="3"/>
      <c r="F572" s="1"/>
      <c r="G572" s="903"/>
      <c r="H572" s="1"/>
      <c r="I572" s="903"/>
      <c r="J572" s="1"/>
      <c r="K572" s="1"/>
      <c r="L572" s="1"/>
    </row>
    <row r="573" spans="1:12" s="2" customFormat="1">
      <c r="A573" s="12"/>
      <c r="B573" s="16"/>
      <c r="C573" s="13"/>
      <c r="E573" s="3"/>
      <c r="F573" s="1"/>
      <c r="G573" s="903"/>
      <c r="H573" s="1"/>
      <c r="I573" s="903"/>
      <c r="J573" s="1"/>
      <c r="K573" s="1"/>
      <c r="L573" s="1"/>
    </row>
    <row r="574" spans="1:12" s="2" customFormat="1">
      <c r="A574" s="12"/>
      <c r="B574" s="16"/>
      <c r="C574" s="13"/>
      <c r="E574" s="3"/>
      <c r="F574" s="1"/>
      <c r="G574" s="903"/>
      <c r="H574" s="1"/>
      <c r="I574" s="903"/>
      <c r="J574" s="1"/>
      <c r="K574" s="1"/>
      <c r="L574" s="1"/>
    </row>
    <row r="575" spans="1:12" s="2" customFormat="1">
      <c r="A575" s="12"/>
      <c r="B575" s="16"/>
      <c r="C575" s="13"/>
      <c r="E575" s="3"/>
      <c r="F575" s="1"/>
      <c r="G575" s="903"/>
      <c r="H575" s="1"/>
      <c r="I575" s="903"/>
      <c r="J575" s="1"/>
      <c r="K575" s="1"/>
      <c r="L575" s="1"/>
    </row>
    <row r="576" spans="1:12" s="2" customFormat="1">
      <c r="A576" s="12"/>
      <c r="B576" s="16"/>
      <c r="C576" s="13"/>
      <c r="E576" s="3"/>
      <c r="F576" s="1"/>
      <c r="G576" s="903"/>
      <c r="H576" s="1"/>
      <c r="I576" s="903"/>
      <c r="J576" s="1"/>
      <c r="K576" s="1"/>
      <c r="L576" s="1"/>
    </row>
    <row r="577" spans="1:12" s="2" customFormat="1">
      <c r="A577" s="12"/>
      <c r="B577" s="16"/>
      <c r="C577" s="13"/>
      <c r="E577" s="3"/>
      <c r="F577" s="1"/>
      <c r="G577" s="903"/>
      <c r="H577" s="1"/>
      <c r="I577" s="903"/>
      <c r="J577" s="1"/>
      <c r="K577" s="1"/>
      <c r="L577" s="1"/>
    </row>
    <row r="578" spans="1:12" s="2" customFormat="1">
      <c r="A578" s="12"/>
      <c r="B578" s="16"/>
      <c r="C578" s="13"/>
      <c r="E578" s="3"/>
      <c r="F578" s="1"/>
      <c r="G578" s="903"/>
      <c r="H578" s="1"/>
      <c r="I578" s="903"/>
      <c r="J578" s="1"/>
      <c r="K578" s="1"/>
      <c r="L578" s="1"/>
    </row>
    <row r="579" spans="1:12" s="2" customFormat="1">
      <c r="A579" s="12"/>
      <c r="B579" s="16"/>
      <c r="C579" s="13"/>
      <c r="E579" s="3"/>
      <c r="F579" s="1"/>
      <c r="G579" s="903"/>
      <c r="H579" s="1"/>
      <c r="I579" s="903"/>
      <c r="J579" s="1"/>
      <c r="K579" s="1"/>
      <c r="L579" s="1"/>
    </row>
    <row r="580" spans="1:12" s="2" customFormat="1">
      <c r="A580" s="12"/>
      <c r="B580" s="16"/>
      <c r="C580" s="13"/>
      <c r="E580" s="3"/>
      <c r="F580" s="1"/>
      <c r="G580" s="903"/>
      <c r="H580" s="1"/>
      <c r="I580" s="903"/>
      <c r="J580" s="1"/>
      <c r="K580" s="1"/>
      <c r="L580" s="1"/>
    </row>
    <row r="581" spans="1:12" s="2" customFormat="1">
      <c r="A581" s="12"/>
      <c r="B581" s="16"/>
      <c r="C581" s="13"/>
      <c r="E581" s="3"/>
      <c r="F581" s="1"/>
      <c r="G581" s="903"/>
      <c r="H581" s="1"/>
      <c r="I581" s="903"/>
      <c r="J581" s="1"/>
      <c r="K581" s="1"/>
      <c r="L581" s="1"/>
    </row>
    <row r="582" spans="1:12" s="2" customFormat="1">
      <c r="A582" s="12"/>
      <c r="B582" s="16"/>
      <c r="C582" s="13"/>
      <c r="E582" s="3"/>
      <c r="F582" s="1"/>
      <c r="G582" s="903"/>
      <c r="H582" s="1"/>
      <c r="I582" s="903"/>
      <c r="J582" s="1"/>
      <c r="K582" s="1"/>
      <c r="L582" s="1"/>
    </row>
    <row r="583" spans="1:12" s="2" customFormat="1">
      <c r="A583" s="12"/>
      <c r="B583" s="16"/>
      <c r="C583" s="13"/>
      <c r="E583" s="3"/>
      <c r="F583" s="1"/>
      <c r="G583" s="903"/>
      <c r="H583" s="1"/>
      <c r="I583" s="903"/>
      <c r="J583" s="1"/>
      <c r="K583" s="1"/>
      <c r="L583" s="1"/>
    </row>
    <row r="584" spans="1:12" s="2" customFormat="1">
      <c r="A584" s="12"/>
      <c r="B584" s="16"/>
      <c r="C584" s="13"/>
      <c r="E584" s="3"/>
      <c r="F584" s="1"/>
      <c r="G584" s="903"/>
      <c r="H584" s="1"/>
      <c r="I584" s="903"/>
      <c r="J584" s="1"/>
      <c r="K584" s="1"/>
      <c r="L584" s="1"/>
    </row>
    <row r="585" spans="1:12" s="2" customFormat="1">
      <c r="A585" s="12"/>
      <c r="B585" s="16"/>
      <c r="C585" s="13"/>
      <c r="E585" s="3"/>
      <c r="F585" s="1"/>
      <c r="G585" s="903"/>
      <c r="H585" s="1"/>
      <c r="I585" s="903"/>
      <c r="J585" s="1"/>
      <c r="K585" s="1"/>
      <c r="L585" s="1"/>
    </row>
    <row r="586" spans="1:12" s="2" customFormat="1">
      <c r="A586" s="12"/>
      <c r="B586" s="16"/>
      <c r="C586" s="13"/>
      <c r="E586" s="3"/>
      <c r="F586" s="1"/>
      <c r="G586" s="903"/>
      <c r="H586" s="1"/>
      <c r="I586" s="903"/>
      <c r="J586" s="1"/>
      <c r="K586" s="1"/>
      <c r="L586" s="1"/>
    </row>
    <row r="587" spans="1:12" s="2" customFormat="1">
      <c r="A587" s="12"/>
      <c r="B587" s="16"/>
      <c r="C587" s="13"/>
      <c r="E587" s="3"/>
      <c r="F587" s="1"/>
      <c r="G587" s="903"/>
      <c r="H587" s="1"/>
      <c r="I587" s="903"/>
      <c r="J587" s="1"/>
      <c r="K587" s="1"/>
      <c r="L587" s="1"/>
    </row>
    <row r="588" spans="1:12" s="2" customFormat="1">
      <c r="A588" s="12"/>
      <c r="B588" s="16"/>
      <c r="C588" s="13"/>
      <c r="E588" s="3"/>
      <c r="F588" s="1"/>
      <c r="G588" s="903"/>
      <c r="H588" s="1"/>
      <c r="I588" s="903"/>
      <c r="J588" s="1"/>
      <c r="K588" s="1"/>
      <c r="L588" s="1"/>
    </row>
    <row r="589" spans="1:12" s="2" customFormat="1">
      <c r="A589" s="12"/>
      <c r="B589" s="16"/>
      <c r="C589" s="13"/>
      <c r="E589" s="3"/>
      <c r="F589" s="1"/>
      <c r="G589" s="903"/>
      <c r="H589" s="1"/>
      <c r="I589" s="903"/>
      <c r="J589" s="1"/>
      <c r="K589" s="1"/>
      <c r="L589" s="1"/>
    </row>
    <row r="590" spans="1:12" s="2" customFormat="1">
      <c r="A590" s="12"/>
      <c r="B590" s="16"/>
      <c r="C590" s="13"/>
      <c r="E590" s="3"/>
      <c r="F590" s="1"/>
      <c r="G590" s="903"/>
      <c r="H590" s="1"/>
      <c r="I590" s="903"/>
      <c r="J590" s="1"/>
      <c r="K590" s="1"/>
      <c r="L590" s="1"/>
    </row>
    <row r="591" spans="1:12" s="2" customFormat="1">
      <c r="A591" s="12"/>
      <c r="B591" s="16"/>
      <c r="C591" s="13"/>
      <c r="E591" s="3"/>
      <c r="F591" s="1"/>
      <c r="G591" s="903"/>
      <c r="H591" s="1"/>
      <c r="I591" s="903"/>
      <c r="J591" s="1"/>
      <c r="K591" s="1"/>
      <c r="L591" s="1"/>
    </row>
    <row r="592" spans="1:12" s="2" customFormat="1">
      <c r="A592" s="12"/>
      <c r="B592" s="16"/>
      <c r="C592" s="13"/>
      <c r="E592" s="3"/>
      <c r="F592" s="1"/>
      <c r="G592" s="903"/>
      <c r="H592" s="1"/>
      <c r="I592" s="903"/>
      <c r="J592" s="1"/>
      <c r="K592" s="1"/>
      <c r="L592" s="1"/>
    </row>
    <row r="593" spans="1:12" s="2" customFormat="1">
      <c r="A593" s="12"/>
      <c r="B593" s="16"/>
      <c r="C593" s="13"/>
      <c r="E593" s="3"/>
      <c r="F593" s="1"/>
      <c r="G593" s="903"/>
      <c r="H593" s="1"/>
      <c r="I593" s="903"/>
      <c r="J593" s="1"/>
      <c r="K593" s="1"/>
      <c r="L593" s="1"/>
    </row>
    <row r="594" spans="1:12" s="2" customFormat="1">
      <c r="A594" s="12"/>
      <c r="B594" s="16"/>
      <c r="C594" s="13"/>
      <c r="E594" s="3"/>
      <c r="F594" s="1"/>
      <c r="G594" s="903"/>
      <c r="H594" s="1"/>
      <c r="I594" s="903"/>
      <c r="J594" s="1"/>
      <c r="K594" s="1"/>
      <c r="L594" s="1"/>
    </row>
    <row r="595" spans="1:12" s="2" customFormat="1">
      <c r="A595" s="12"/>
      <c r="B595" s="16"/>
      <c r="C595" s="13"/>
      <c r="E595" s="3"/>
      <c r="F595" s="1"/>
      <c r="G595" s="903"/>
      <c r="H595" s="1"/>
      <c r="I595" s="903"/>
      <c r="J595" s="1"/>
      <c r="K595" s="1"/>
      <c r="L595" s="1"/>
    </row>
    <row r="596" spans="1:12" s="2" customFormat="1">
      <c r="A596" s="12"/>
      <c r="B596" s="16"/>
      <c r="C596" s="13"/>
      <c r="E596" s="3"/>
      <c r="F596" s="1"/>
      <c r="G596" s="903"/>
      <c r="H596" s="1"/>
      <c r="I596" s="903"/>
      <c r="J596" s="1"/>
      <c r="K596" s="1"/>
      <c r="L596" s="1"/>
    </row>
    <row r="597" spans="1:12" s="2" customFormat="1">
      <c r="A597" s="12"/>
      <c r="B597" s="16"/>
      <c r="C597" s="13"/>
      <c r="E597" s="3"/>
      <c r="F597" s="1"/>
      <c r="G597" s="903"/>
      <c r="H597" s="1"/>
      <c r="I597" s="903"/>
      <c r="J597" s="1"/>
      <c r="K597" s="1"/>
      <c r="L597" s="1"/>
    </row>
    <row r="598" spans="1:12" s="2" customFormat="1">
      <c r="A598" s="12"/>
      <c r="B598" s="16"/>
      <c r="C598" s="13"/>
      <c r="E598" s="3"/>
      <c r="F598" s="1"/>
      <c r="G598" s="903"/>
      <c r="H598" s="1"/>
      <c r="I598" s="903"/>
      <c r="J598" s="1"/>
      <c r="K598" s="1"/>
      <c r="L598" s="1"/>
    </row>
    <row r="599" spans="1:12" s="2" customFormat="1">
      <c r="A599" s="12"/>
      <c r="B599" s="16"/>
      <c r="C599" s="13"/>
      <c r="E599" s="3"/>
      <c r="F599" s="1"/>
      <c r="G599" s="903"/>
      <c r="H599" s="1"/>
      <c r="I599" s="903"/>
      <c r="J599" s="1"/>
      <c r="K599" s="1"/>
      <c r="L599" s="1"/>
    </row>
    <row r="600" spans="1:12" s="2" customFormat="1">
      <c r="A600" s="12"/>
      <c r="B600" s="16"/>
      <c r="C600" s="13"/>
      <c r="E600" s="3"/>
      <c r="F600" s="1"/>
      <c r="G600" s="903"/>
      <c r="H600" s="1"/>
      <c r="I600" s="903"/>
      <c r="J600" s="1"/>
      <c r="K600" s="1"/>
      <c r="L600" s="1"/>
    </row>
    <row r="601" spans="1:12" s="2" customFormat="1">
      <c r="A601" s="12"/>
      <c r="B601" s="16"/>
      <c r="C601" s="13"/>
      <c r="E601" s="3"/>
      <c r="F601" s="1"/>
      <c r="G601" s="903"/>
      <c r="H601" s="1"/>
      <c r="I601" s="903"/>
      <c r="J601" s="1"/>
      <c r="K601" s="1"/>
      <c r="L601" s="1"/>
    </row>
    <row r="602" spans="1:12" s="2" customFormat="1">
      <c r="A602" s="12"/>
      <c r="B602" s="16"/>
      <c r="C602" s="13"/>
      <c r="E602" s="3"/>
      <c r="F602" s="1"/>
      <c r="G602" s="903"/>
      <c r="H602" s="1"/>
      <c r="I602" s="903"/>
      <c r="J602" s="1"/>
      <c r="K602" s="1"/>
      <c r="L602" s="1"/>
    </row>
    <row r="603" spans="1:12" s="2" customFormat="1">
      <c r="A603" s="12"/>
      <c r="B603" s="16"/>
      <c r="C603" s="13"/>
      <c r="E603" s="3"/>
      <c r="F603" s="1"/>
      <c r="G603" s="903"/>
      <c r="H603" s="1"/>
      <c r="I603" s="903"/>
      <c r="J603" s="1"/>
      <c r="K603" s="1"/>
      <c r="L603" s="1"/>
    </row>
    <row r="604" spans="1:12" s="2" customFormat="1">
      <c r="A604" s="12"/>
      <c r="B604" s="16"/>
      <c r="C604" s="13"/>
      <c r="E604" s="3"/>
      <c r="F604" s="1"/>
      <c r="G604" s="903"/>
      <c r="H604" s="1"/>
      <c r="I604" s="903"/>
      <c r="J604" s="1"/>
      <c r="K604" s="1"/>
      <c r="L604" s="1"/>
    </row>
    <row r="605" spans="1:12" s="2" customFormat="1">
      <c r="A605" s="12"/>
      <c r="B605" s="16"/>
      <c r="C605" s="13"/>
      <c r="E605" s="3"/>
      <c r="F605" s="1"/>
      <c r="G605" s="903"/>
      <c r="H605" s="1"/>
      <c r="I605" s="903"/>
      <c r="J605" s="1"/>
      <c r="K605" s="1"/>
      <c r="L605" s="1"/>
    </row>
    <row r="606" spans="1:12" s="2" customFormat="1">
      <c r="A606" s="12"/>
      <c r="B606" s="16"/>
      <c r="C606" s="13"/>
      <c r="E606" s="3"/>
      <c r="F606" s="1"/>
      <c r="G606" s="903"/>
      <c r="H606" s="1"/>
      <c r="I606" s="903"/>
      <c r="J606" s="1"/>
      <c r="K606" s="1"/>
      <c r="L606" s="1"/>
    </row>
    <row r="607" spans="1:12" s="2" customFormat="1">
      <c r="A607" s="12"/>
      <c r="B607" s="16"/>
      <c r="C607" s="13"/>
      <c r="E607" s="3"/>
      <c r="F607" s="1"/>
      <c r="G607" s="903"/>
      <c r="H607" s="1"/>
      <c r="I607" s="903"/>
      <c r="J607" s="1"/>
      <c r="K607" s="1"/>
      <c r="L607" s="1"/>
    </row>
    <row r="608" spans="1:12" s="2" customFormat="1">
      <c r="A608" s="12"/>
      <c r="B608" s="16"/>
      <c r="C608" s="13"/>
      <c r="E608" s="3"/>
      <c r="F608" s="1"/>
      <c r="G608" s="903"/>
      <c r="H608" s="1"/>
      <c r="I608" s="903"/>
      <c r="J608" s="1"/>
      <c r="K608" s="1"/>
      <c r="L608" s="1"/>
    </row>
    <row r="609" spans="1:12" s="2" customFormat="1">
      <c r="A609" s="12"/>
      <c r="B609" s="16"/>
      <c r="C609" s="13"/>
      <c r="E609" s="3"/>
      <c r="F609" s="1"/>
      <c r="G609" s="903"/>
      <c r="H609" s="1"/>
      <c r="I609" s="903"/>
      <c r="J609" s="1"/>
      <c r="K609" s="1"/>
      <c r="L609" s="1"/>
    </row>
    <row r="610" spans="1:12" s="2" customFormat="1">
      <c r="A610" s="12"/>
      <c r="B610" s="16"/>
      <c r="C610" s="13"/>
      <c r="E610" s="3"/>
      <c r="F610" s="1"/>
      <c r="G610" s="903"/>
      <c r="H610" s="1"/>
      <c r="I610" s="903"/>
      <c r="J610" s="1"/>
      <c r="K610" s="1"/>
      <c r="L610" s="1"/>
    </row>
    <row r="611" spans="1:12" s="2" customFormat="1">
      <c r="A611" s="12"/>
      <c r="B611" s="16"/>
      <c r="C611" s="13"/>
      <c r="E611" s="3"/>
      <c r="F611" s="1"/>
      <c r="G611" s="903"/>
      <c r="H611" s="1"/>
      <c r="I611" s="903"/>
      <c r="J611" s="1"/>
      <c r="K611" s="1"/>
      <c r="L611" s="1"/>
    </row>
    <row r="612" spans="1:12" s="2" customFormat="1">
      <c r="A612" s="12"/>
      <c r="B612" s="16"/>
      <c r="C612" s="13"/>
      <c r="E612" s="3"/>
      <c r="F612" s="1"/>
      <c r="G612" s="903"/>
      <c r="H612" s="1"/>
      <c r="I612" s="903"/>
      <c r="J612" s="1"/>
      <c r="K612" s="1"/>
      <c r="L612" s="1"/>
    </row>
    <row r="613" spans="1:12" s="2" customFormat="1">
      <c r="A613" s="12"/>
      <c r="B613" s="16"/>
      <c r="C613" s="13"/>
      <c r="E613" s="3"/>
      <c r="F613" s="1"/>
      <c r="G613" s="903"/>
      <c r="H613" s="1"/>
      <c r="I613" s="903"/>
      <c r="J613" s="1"/>
      <c r="K613" s="1"/>
      <c r="L613" s="1"/>
    </row>
    <row r="614" spans="1:12" s="2" customFormat="1">
      <c r="A614" s="12"/>
      <c r="B614" s="16"/>
      <c r="C614" s="13"/>
      <c r="E614" s="3"/>
      <c r="F614" s="1"/>
      <c r="G614" s="903"/>
      <c r="H614" s="1"/>
      <c r="I614" s="903"/>
      <c r="J614" s="1"/>
      <c r="K614" s="1"/>
      <c r="L614" s="1"/>
    </row>
    <row r="615" spans="1:12" s="2" customFormat="1">
      <c r="A615" s="12"/>
      <c r="B615" s="16"/>
      <c r="C615" s="13"/>
      <c r="E615" s="3"/>
      <c r="F615" s="1"/>
      <c r="G615" s="903"/>
      <c r="H615" s="1"/>
      <c r="I615" s="903"/>
      <c r="J615" s="1"/>
      <c r="K615" s="1"/>
      <c r="L615" s="1"/>
    </row>
    <row r="616" spans="1:12" s="2" customFormat="1">
      <c r="A616" s="12"/>
      <c r="B616" s="16"/>
      <c r="C616" s="13"/>
      <c r="E616" s="3"/>
      <c r="F616" s="1"/>
      <c r="G616" s="903"/>
      <c r="H616" s="1"/>
      <c r="I616" s="903"/>
      <c r="J616" s="1"/>
      <c r="K616" s="1"/>
      <c r="L616" s="1"/>
    </row>
    <row r="617" spans="1:12" s="2" customFormat="1">
      <c r="A617" s="12"/>
      <c r="B617" s="16"/>
      <c r="C617" s="13"/>
      <c r="E617" s="3"/>
      <c r="F617" s="1"/>
      <c r="G617" s="903"/>
      <c r="H617" s="1"/>
      <c r="I617" s="903"/>
      <c r="J617" s="1"/>
      <c r="K617" s="1"/>
      <c r="L617" s="1"/>
    </row>
    <row r="618" spans="1:12" s="2" customFormat="1">
      <c r="A618" s="12"/>
      <c r="B618" s="16"/>
      <c r="C618" s="13"/>
      <c r="E618" s="3"/>
      <c r="F618" s="1"/>
      <c r="G618" s="903"/>
      <c r="H618" s="1"/>
      <c r="I618" s="903"/>
      <c r="J618" s="1"/>
      <c r="K618" s="1"/>
      <c r="L618" s="1"/>
    </row>
    <row r="619" spans="1:12" s="2" customFormat="1">
      <c r="A619" s="12"/>
      <c r="B619" s="16"/>
      <c r="C619" s="13"/>
      <c r="E619" s="3"/>
      <c r="F619" s="1"/>
      <c r="G619" s="903"/>
      <c r="H619" s="1"/>
      <c r="I619" s="903"/>
      <c r="J619" s="1"/>
      <c r="K619" s="1"/>
      <c r="L619" s="1"/>
    </row>
    <row r="620" spans="1:12" s="2" customFormat="1">
      <c r="A620" s="12"/>
      <c r="B620" s="16"/>
      <c r="C620" s="13"/>
      <c r="E620" s="3"/>
      <c r="F620" s="1"/>
      <c r="G620" s="903"/>
      <c r="H620" s="1"/>
      <c r="I620" s="903"/>
      <c r="J620" s="1"/>
      <c r="K620" s="1"/>
      <c r="L620" s="1"/>
    </row>
    <row r="621" spans="1:12" s="2" customFormat="1">
      <c r="A621" s="12"/>
      <c r="B621" s="16"/>
      <c r="C621" s="13"/>
      <c r="E621" s="3"/>
      <c r="F621" s="1"/>
      <c r="G621" s="903"/>
      <c r="H621" s="1"/>
      <c r="I621" s="903"/>
      <c r="J621" s="1"/>
      <c r="K621" s="1"/>
      <c r="L621" s="1"/>
    </row>
    <row r="622" spans="1:12" s="2" customFormat="1">
      <c r="A622" s="12"/>
      <c r="B622" s="16"/>
      <c r="C622" s="13"/>
      <c r="E622" s="3"/>
      <c r="F622" s="1"/>
      <c r="G622" s="903"/>
      <c r="H622" s="1"/>
      <c r="I622" s="903"/>
      <c r="J622" s="1"/>
      <c r="K622" s="1"/>
      <c r="L622" s="1"/>
    </row>
    <row r="623" spans="1:12" s="2" customFormat="1">
      <c r="A623" s="12"/>
      <c r="B623" s="16"/>
      <c r="C623" s="13"/>
      <c r="E623" s="3"/>
      <c r="F623" s="1"/>
      <c r="G623" s="903"/>
      <c r="H623" s="1"/>
      <c r="I623" s="903"/>
      <c r="J623" s="1"/>
      <c r="K623" s="1"/>
      <c r="L623" s="1"/>
    </row>
    <row r="624" spans="1:12" s="2" customFormat="1">
      <c r="A624" s="12"/>
      <c r="B624" s="16"/>
      <c r="C624" s="13"/>
      <c r="E624" s="3"/>
      <c r="F624" s="1"/>
      <c r="G624" s="903"/>
      <c r="H624" s="1"/>
      <c r="I624" s="903"/>
      <c r="J624" s="1"/>
      <c r="K624" s="1"/>
      <c r="L624" s="1"/>
    </row>
    <row r="625" spans="1:12" s="2" customFormat="1">
      <c r="A625" s="12"/>
      <c r="B625" s="16"/>
      <c r="C625" s="13"/>
      <c r="E625" s="3"/>
      <c r="F625" s="1"/>
      <c r="G625" s="903"/>
      <c r="H625" s="1"/>
      <c r="I625" s="903"/>
      <c r="J625" s="1"/>
      <c r="K625" s="1"/>
      <c r="L625" s="1"/>
    </row>
    <row r="626" spans="1:12" s="2" customFormat="1">
      <c r="A626" s="12"/>
      <c r="B626" s="16"/>
      <c r="C626" s="13"/>
      <c r="E626" s="3"/>
      <c r="F626" s="1"/>
      <c r="G626" s="903"/>
      <c r="H626" s="1"/>
      <c r="I626" s="903"/>
      <c r="J626" s="1"/>
      <c r="K626" s="1"/>
      <c r="L626" s="1"/>
    </row>
    <row r="627" spans="1:12" s="2" customFormat="1">
      <c r="A627" s="12"/>
      <c r="B627" s="16"/>
      <c r="C627" s="13"/>
      <c r="E627" s="3"/>
      <c r="F627" s="1"/>
      <c r="G627" s="903"/>
      <c r="H627" s="1"/>
      <c r="I627" s="903"/>
      <c r="J627" s="1"/>
      <c r="K627" s="1"/>
      <c r="L627" s="1"/>
    </row>
    <row r="628" spans="1:12" s="2" customFormat="1">
      <c r="A628" s="12"/>
      <c r="B628" s="16"/>
      <c r="C628" s="13"/>
      <c r="E628" s="3"/>
      <c r="F628" s="1"/>
      <c r="G628" s="903"/>
      <c r="H628" s="1"/>
      <c r="I628" s="903"/>
      <c r="J628" s="1"/>
      <c r="K628" s="1"/>
      <c r="L628" s="1"/>
    </row>
    <row r="629" spans="1:12" s="2" customFormat="1">
      <c r="A629" s="12"/>
      <c r="B629" s="16"/>
      <c r="C629" s="13"/>
      <c r="E629" s="3"/>
      <c r="F629" s="1"/>
      <c r="G629" s="903"/>
      <c r="H629" s="1"/>
      <c r="I629" s="903"/>
      <c r="J629" s="1"/>
      <c r="K629" s="1"/>
      <c r="L629" s="1"/>
    </row>
    <row r="630" spans="1:12" s="2" customFormat="1">
      <c r="A630" s="12"/>
      <c r="B630" s="16"/>
      <c r="C630" s="13"/>
      <c r="E630" s="3"/>
      <c r="F630" s="1"/>
      <c r="G630" s="903"/>
      <c r="H630" s="1"/>
      <c r="I630" s="903"/>
      <c r="J630" s="1"/>
      <c r="K630" s="1"/>
      <c r="L630" s="1"/>
    </row>
    <row r="631" spans="1:12" s="2" customFormat="1">
      <c r="A631" s="12"/>
      <c r="B631" s="16"/>
      <c r="C631" s="13"/>
      <c r="E631" s="3"/>
      <c r="F631" s="1"/>
      <c r="G631" s="903"/>
      <c r="H631" s="1"/>
      <c r="I631" s="903"/>
      <c r="J631" s="1"/>
      <c r="K631" s="1"/>
      <c r="L631" s="1"/>
    </row>
    <row r="632" spans="1:12" s="2" customFormat="1">
      <c r="A632" s="12"/>
      <c r="B632" s="16"/>
      <c r="C632" s="13"/>
      <c r="E632" s="3"/>
      <c r="F632" s="1"/>
      <c r="G632" s="903"/>
      <c r="H632" s="1"/>
      <c r="I632" s="903"/>
      <c r="J632" s="1"/>
      <c r="K632" s="1"/>
      <c r="L632" s="1"/>
    </row>
    <row r="633" spans="1:12" s="2" customFormat="1">
      <c r="A633" s="12"/>
      <c r="B633" s="16"/>
      <c r="C633" s="13"/>
      <c r="E633" s="3"/>
      <c r="F633" s="1"/>
      <c r="G633" s="903"/>
      <c r="H633" s="1"/>
      <c r="I633" s="903"/>
      <c r="J633" s="1"/>
      <c r="K633" s="1"/>
      <c r="L633" s="1"/>
    </row>
    <row r="634" spans="1:12" s="2" customFormat="1">
      <c r="A634" s="12"/>
      <c r="B634" s="16"/>
      <c r="C634" s="13"/>
      <c r="E634" s="3"/>
      <c r="F634" s="1"/>
      <c r="G634" s="903"/>
      <c r="H634" s="1"/>
      <c r="I634" s="903"/>
      <c r="J634" s="1"/>
      <c r="K634" s="1"/>
      <c r="L634" s="1"/>
    </row>
    <row r="635" spans="1:12" s="2" customFormat="1">
      <c r="A635" s="12"/>
      <c r="B635" s="16"/>
      <c r="C635" s="13"/>
      <c r="E635" s="3"/>
      <c r="F635" s="1"/>
      <c r="G635" s="903"/>
      <c r="H635" s="1"/>
      <c r="I635" s="903"/>
      <c r="J635" s="1"/>
      <c r="K635" s="1"/>
      <c r="L635" s="1"/>
    </row>
    <row r="636" spans="1:12" s="2" customFormat="1">
      <c r="A636" s="12"/>
      <c r="B636" s="16"/>
      <c r="C636" s="13"/>
      <c r="E636" s="3"/>
      <c r="F636" s="1"/>
      <c r="G636" s="903"/>
      <c r="H636" s="1"/>
      <c r="I636" s="903"/>
      <c r="J636" s="1"/>
      <c r="K636" s="1"/>
      <c r="L636" s="1"/>
    </row>
    <row r="637" spans="1:12" s="2" customFormat="1">
      <c r="A637" s="12"/>
      <c r="B637" s="16"/>
      <c r="C637" s="13"/>
      <c r="E637" s="3"/>
      <c r="F637" s="1"/>
      <c r="G637" s="903"/>
      <c r="H637" s="1"/>
      <c r="I637" s="903"/>
      <c r="J637" s="1"/>
      <c r="K637" s="1"/>
      <c r="L637" s="1"/>
    </row>
    <row r="638" spans="1:12" s="2" customFormat="1">
      <c r="A638" s="12"/>
      <c r="B638" s="16"/>
      <c r="C638" s="13"/>
      <c r="E638" s="3"/>
      <c r="F638" s="1"/>
      <c r="G638" s="903"/>
      <c r="H638" s="1"/>
      <c r="I638" s="903"/>
      <c r="J638" s="1"/>
      <c r="K638" s="1"/>
      <c r="L638" s="1"/>
    </row>
    <row r="639" spans="1:12" s="2" customFormat="1">
      <c r="A639" s="12"/>
      <c r="B639" s="16"/>
      <c r="C639" s="13"/>
      <c r="E639" s="3"/>
      <c r="F639" s="1"/>
      <c r="G639" s="903"/>
      <c r="H639" s="1"/>
      <c r="I639" s="903"/>
      <c r="J639" s="1"/>
      <c r="K639" s="1"/>
      <c r="L639" s="1"/>
    </row>
    <row r="640" spans="1:12" s="2" customFormat="1">
      <c r="A640" s="12"/>
      <c r="B640" s="16"/>
      <c r="C640" s="13"/>
      <c r="E640" s="3"/>
      <c r="F640" s="1"/>
      <c r="G640" s="903"/>
      <c r="H640" s="1"/>
      <c r="I640" s="903"/>
      <c r="J640" s="1"/>
      <c r="K640" s="1"/>
      <c r="L640" s="1"/>
    </row>
    <row r="641" spans="1:12" s="2" customFormat="1">
      <c r="A641" s="12"/>
      <c r="B641" s="16"/>
      <c r="C641" s="13"/>
      <c r="E641" s="3"/>
      <c r="F641" s="1"/>
      <c r="G641" s="903"/>
      <c r="H641" s="1"/>
      <c r="I641" s="903"/>
      <c r="J641" s="1"/>
      <c r="K641" s="1"/>
      <c r="L641" s="1"/>
    </row>
    <row r="642" spans="1:12" s="2" customFormat="1">
      <c r="A642" s="12"/>
      <c r="B642" s="16"/>
      <c r="C642" s="13"/>
      <c r="E642" s="3"/>
      <c r="F642" s="1"/>
      <c r="G642" s="903"/>
      <c r="H642" s="1"/>
      <c r="I642" s="903"/>
      <c r="J642" s="1"/>
      <c r="K642" s="1"/>
      <c r="L642" s="1"/>
    </row>
    <row r="643" spans="1:12" s="2" customFormat="1">
      <c r="A643" s="12"/>
      <c r="B643" s="16"/>
      <c r="C643" s="13"/>
      <c r="E643" s="3"/>
      <c r="F643" s="1"/>
      <c r="G643" s="903"/>
      <c r="H643" s="1"/>
      <c r="I643" s="903"/>
      <c r="J643" s="1"/>
      <c r="K643" s="1"/>
      <c r="L643" s="1"/>
    </row>
    <row r="644" spans="1:12" s="2" customFormat="1">
      <c r="A644" s="12"/>
      <c r="B644" s="16"/>
      <c r="C644" s="13"/>
      <c r="E644" s="3"/>
      <c r="F644" s="1"/>
      <c r="G644" s="903"/>
      <c r="H644" s="1"/>
      <c r="I644" s="903"/>
      <c r="J644" s="1"/>
      <c r="K644" s="1"/>
      <c r="L644" s="1"/>
    </row>
    <row r="645" spans="1:12" s="2" customFormat="1">
      <c r="A645" s="12"/>
      <c r="B645" s="16"/>
      <c r="C645" s="13"/>
      <c r="E645" s="3"/>
      <c r="F645" s="1"/>
      <c r="G645" s="903"/>
      <c r="H645" s="1"/>
      <c r="I645" s="903"/>
      <c r="J645" s="1"/>
      <c r="K645" s="1"/>
      <c r="L645" s="1"/>
    </row>
    <row r="646" spans="1:12" s="2" customFormat="1">
      <c r="A646" s="12"/>
      <c r="B646" s="16"/>
      <c r="C646" s="13"/>
      <c r="E646" s="3"/>
      <c r="F646" s="1"/>
      <c r="G646" s="903"/>
      <c r="H646" s="1"/>
      <c r="I646" s="903"/>
      <c r="J646" s="1"/>
      <c r="K646" s="1"/>
      <c r="L646" s="1"/>
    </row>
    <row r="647" spans="1:12" s="2" customFormat="1">
      <c r="A647" s="12"/>
      <c r="B647" s="16"/>
      <c r="C647" s="13"/>
      <c r="E647" s="3"/>
      <c r="F647" s="1"/>
      <c r="G647" s="903"/>
      <c r="H647" s="1"/>
      <c r="I647" s="903"/>
      <c r="J647" s="1"/>
      <c r="K647" s="1"/>
      <c r="L647" s="1"/>
    </row>
    <row r="648" spans="1:12" s="2" customFormat="1">
      <c r="A648" s="12"/>
      <c r="B648" s="16"/>
      <c r="C648" s="13"/>
      <c r="E648" s="3"/>
      <c r="F648" s="1"/>
      <c r="G648" s="903"/>
      <c r="H648" s="1"/>
      <c r="I648" s="903"/>
      <c r="J648" s="1"/>
      <c r="K648" s="1"/>
      <c r="L648" s="1"/>
    </row>
    <row r="649" spans="1:12" s="2" customFormat="1">
      <c r="A649" s="12"/>
      <c r="B649" s="16"/>
      <c r="C649" s="13"/>
      <c r="E649" s="3"/>
      <c r="F649" s="1"/>
      <c r="G649" s="903"/>
      <c r="H649" s="1"/>
      <c r="I649" s="903"/>
      <c r="J649" s="1"/>
      <c r="K649" s="1"/>
      <c r="L649" s="1"/>
    </row>
    <row r="650" spans="1:12" s="2" customFormat="1">
      <c r="A650" s="12"/>
      <c r="B650" s="16"/>
      <c r="C650" s="13"/>
      <c r="E650" s="3"/>
      <c r="F650" s="1"/>
      <c r="G650" s="903"/>
      <c r="H650" s="1"/>
      <c r="I650" s="903"/>
      <c r="J650" s="1"/>
      <c r="K650" s="1"/>
      <c r="L650" s="1"/>
    </row>
    <row r="651" spans="1:12" s="2" customFormat="1">
      <c r="A651" s="12"/>
      <c r="B651" s="16"/>
      <c r="C651" s="13"/>
      <c r="E651" s="3"/>
      <c r="F651" s="1"/>
      <c r="G651" s="903"/>
      <c r="H651" s="1"/>
      <c r="I651" s="903"/>
      <c r="J651" s="1"/>
      <c r="K651" s="1"/>
      <c r="L651" s="1"/>
    </row>
    <row r="652" spans="1:12" s="2" customFormat="1">
      <c r="A652" s="12"/>
      <c r="B652" s="16"/>
      <c r="C652" s="13"/>
      <c r="E652" s="3"/>
      <c r="F652" s="1"/>
      <c r="G652" s="903"/>
      <c r="H652" s="1"/>
      <c r="I652" s="903"/>
      <c r="J652" s="1"/>
      <c r="K652" s="1"/>
      <c r="L652" s="1"/>
    </row>
    <row r="653" spans="1:12" s="2" customFormat="1">
      <c r="A653" s="12"/>
      <c r="B653" s="16"/>
      <c r="C653" s="13"/>
      <c r="E653" s="3"/>
      <c r="F653" s="1"/>
      <c r="G653" s="903"/>
      <c r="H653" s="1"/>
      <c r="I653" s="903"/>
      <c r="J653" s="1"/>
      <c r="K653" s="1"/>
      <c r="L653" s="1"/>
    </row>
    <row r="654" spans="1:12" s="2" customFormat="1">
      <c r="A654" s="12"/>
      <c r="B654" s="16"/>
      <c r="C654" s="13"/>
      <c r="E654" s="3"/>
      <c r="F654" s="1"/>
      <c r="G654" s="903"/>
      <c r="H654" s="1"/>
      <c r="I654" s="903"/>
      <c r="J654" s="1"/>
      <c r="K654" s="1"/>
      <c r="L654" s="1"/>
    </row>
    <row r="655" spans="1:12" s="2" customFormat="1">
      <c r="A655" s="12"/>
      <c r="B655" s="16"/>
      <c r="C655" s="13"/>
      <c r="E655" s="3"/>
      <c r="F655" s="1"/>
      <c r="G655" s="903"/>
      <c r="H655" s="1"/>
      <c r="I655" s="903"/>
      <c r="J655" s="1"/>
      <c r="K655" s="1"/>
      <c r="L655" s="1"/>
    </row>
    <row r="656" spans="1:12" s="2" customFormat="1">
      <c r="A656" s="12"/>
      <c r="B656" s="16"/>
      <c r="C656" s="13"/>
      <c r="E656" s="3"/>
      <c r="F656" s="1"/>
      <c r="G656" s="903"/>
      <c r="H656" s="1"/>
      <c r="I656" s="903"/>
      <c r="J656" s="1"/>
      <c r="K656" s="1"/>
      <c r="L656" s="1"/>
    </row>
    <row r="657" spans="1:12" s="2" customFormat="1">
      <c r="A657" s="12"/>
      <c r="B657" s="16"/>
      <c r="C657" s="13"/>
      <c r="E657" s="3"/>
      <c r="F657" s="1"/>
      <c r="G657" s="903"/>
      <c r="H657" s="1"/>
      <c r="I657" s="903"/>
      <c r="J657" s="1"/>
      <c r="K657" s="1"/>
      <c r="L657" s="1"/>
    </row>
    <row r="658" spans="1:12" s="2" customFormat="1">
      <c r="A658" s="12"/>
      <c r="B658" s="16"/>
      <c r="C658" s="13"/>
      <c r="E658" s="3"/>
      <c r="F658" s="1"/>
      <c r="G658" s="903"/>
      <c r="H658" s="1"/>
      <c r="I658" s="903"/>
      <c r="J658" s="1"/>
      <c r="K658" s="1"/>
      <c r="L658" s="1"/>
    </row>
    <row r="659" spans="1:12" s="2" customFormat="1">
      <c r="A659" s="12"/>
      <c r="B659" s="16"/>
      <c r="C659" s="13"/>
      <c r="E659" s="3"/>
      <c r="F659" s="1"/>
      <c r="G659" s="903"/>
      <c r="H659" s="1"/>
      <c r="I659" s="903"/>
      <c r="J659" s="1"/>
      <c r="K659" s="1"/>
      <c r="L659" s="1"/>
    </row>
    <row r="660" spans="1:12" s="2" customFormat="1">
      <c r="A660" s="12"/>
      <c r="B660" s="16"/>
      <c r="C660" s="13"/>
      <c r="E660" s="3"/>
      <c r="F660" s="1"/>
      <c r="G660" s="903"/>
      <c r="H660" s="1"/>
      <c r="I660" s="903"/>
      <c r="J660" s="1"/>
      <c r="K660" s="1"/>
      <c r="L660" s="1"/>
    </row>
    <row r="661" spans="1:12" s="2" customFormat="1">
      <c r="A661" s="12"/>
      <c r="B661" s="16"/>
      <c r="C661" s="13"/>
      <c r="E661" s="3"/>
      <c r="F661" s="1"/>
      <c r="G661" s="903"/>
      <c r="H661" s="1"/>
      <c r="I661" s="903"/>
      <c r="J661" s="1"/>
      <c r="K661" s="1"/>
      <c r="L661" s="1"/>
    </row>
    <row r="662" spans="1:12" s="2" customFormat="1">
      <c r="A662" s="12"/>
      <c r="B662" s="16"/>
      <c r="C662" s="13"/>
      <c r="E662" s="3"/>
      <c r="F662" s="1"/>
      <c r="G662" s="903"/>
      <c r="H662" s="1"/>
      <c r="I662" s="903"/>
      <c r="J662" s="1"/>
      <c r="K662" s="1"/>
      <c r="L662" s="1"/>
    </row>
    <row r="663" spans="1:12" s="2" customFormat="1">
      <c r="A663" s="12"/>
      <c r="B663" s="16"/>
      <c r="C663" s="13"/>
      <c r="E663" s="3"/>
      <c r="F663" s="1"/>
      <c r="G663" s="903"/>
      <c r="H663" s="1"/>
      <c r="I663" s="903"/>
      <c r="J663" s="1"/>
      <c r="K663" s="1"/>
      <c r="L663" s="1"/>
    </row>
    <row r="664" spans="1:12" s="2" customFormat="1">
      <c r="A664" s="12"/>
      <c r="B664" s="16"/>
      <c r="C664" s="13"/>
      <c r="E664" s="3"/>
      <c r="F664" s="1"/>
      <c r="G664" s="903"/>
      <c r="H664" s="1"/>
      <c r="I664" s="903"/>
      <c r="J664" s="1"/>
      <c r="K664" s="1"/>
      <c r="L664" s="1"/>
    </row>
    <row r="665" spans="1:12" s="2" customFormat="1">
      <c r="A665" s="12"/>
      <c r="B665" s="16"/>
      <c r="C665" s="13"/>
      <c r="E665" s="3"/>
      <c r="F665" s="1"/>
      <c r="G665" s="903"/>
      <c r="H665" s="1"/>
      <c r="I665" s="903"/>
      <c r="J665" s="1"/>
      <c r="K665" s="1"/>
      <c r="L665" s="1"/>
    </row>
    <row r="666" spans="1:12" s="2" customFormat="1">
      <c r="A666" s="12"/>
      <c r="B666" s="16"/>
      <c r="C666" s="13"/>
      <c r="E666" s="3"/>
      <c r="F666" s="1"/>
      <c r="G666" s="903"/>
      <c r="H666" s="1"/>
      <c r="I666" s="903"/>
      <c r="J666" s="1"/>
      <c r="K666" s="1"/>
      <c r="L666" s="1"/>
    </row>
    <row r="667" spans="1:12" s="2" customFormat="1">
      <c r="A667" s="12"/>
      <c r="B667" s="16"/>
      <c r="C667" s="13"/>
      <c r="E667" s="3"/>
      <c r="F667" s="1"/>
      <c r="G667" s="903"/>
      <c r="H667" s="1"/>
      <c r="I667" s="903"/>
      <c r="J667" s="1"/>
      <c r="K667" s="1"/>
      <c r="L667" s="1"/>
    </row>
    <row r="668" spans="1:12" s="2" customFormat="1">
      <c r="A668" s="12"/>
      <c r="B668" s="16"/>
      <c r="C668" s="13"/>
      <c r="E668" s="3"/>
      <c r="F668" s="1"/>
      <c r="G668" s="903"/>
      <c r="H668" s="1"/>
      <c r="I668" s="903"/>
      <c r="J668" s="1"/>
      <c r="K668" s="1"/>
      <c r="L668" s="1"/>
    </row>
    <row r="669" spans="1:12" s="2" customFormat="1">
      <c r="A669" s="12"/>
      <c r="B669" s="16"/>
      <c r="C669" s="13"/>
      <c r="E669" s="3"/>
      <c r="F669" s="1"/>
      <c r="G669" s="903"/>
      <c r="H669" s="1"/>
      <c r="I669" s="903"/>
      <c r="J669" s="1"/>
      <c r="K669" s="1"/>
      <c r="L669" s="1"/>
    </row>
    <row r="670" spans="1:12" s="2" customFormat="1">
      <c r="A670" s="12"/>
      <c r="B670" s="16"/>
      <c r="C670" s="13"/>
      <c r="E670" s="3"/>
      <c r="F670" s="1"/>
      <c r="G670" s="903"/>
      <c r="H670" s="1"/>
      <c r="I670" s="903"/>
      <c r="J670" s="1"/>
      <c r="K670" s="1"/>
      <c r="L670" s="1"/>
    </row>
    <row r="671" spans="1:12" s="2" customFormat="1">
      <c r="A671" s="12"/>
      <c r="B671" s="16"/>
      <c r="C671" s="13"/>
      <c r="E671" s="3"/>
      <c r="F671" s="1"/>
      <c r="G671" s="903"/>
      <c r="H671" s="1"/>
      <c r="I671" s="903"/>
      <c r="J671" s="1"/>
      <c r="K671" s="1"/>
      <c r="L671" s="1"/>
    </row>
    <row r="672" spans="1:12" s="2" customFormat="1">
      <c r="A672" s="12"/>
      <c r="B672" s="16"/>
      <c r="C672" s="13"/>
      <c r="E672" s="3"/>
      <c r="F672" s="1"/>
      <c r="G672" s="903"/>
      <c r="H672" s="1"/>
      <c r="I672" s="903"/>
      <c r="J672" s="1"/>
      <c r="K672" s="1"/>
      <c r="L672" s="1"/>
    </row>
    <row r="673" spans="1:12" s="2" customFormat="1">
      <c r="A673" s="12"/>
      <c r="B673" s="16"/>
      <c r="C673" s="13"/>
      <c r="E673" s="3"/>
      <c r="F673" s="1"/>
      <c r="G673" s="903"/>
      <c r="H673" s="1"/>
      <c r="I673" s="903"/>
      <c r="J673" s="1"/>
      <c r="K673" s="1"/>
      <c r="L673" s="1"/>
    </row>
    <row r="674" spans="1:12" s="2" customFormat="1">
      <c r="A674" s="12"/>
      <c r="B674" s="16"/>
      <c r="C674" s="13"/>
      <c r="E674" s="3"/>
      <c r="F674" s="1"/>
      <c r="G674" s="903"/>
      <c r="H674" s="1"/>
      <c r="I674" s="903"/>
      <c r="J674" s="1"/>
      <c r="K674" s="1"/>
      <c r="L674" s="1"/>
    </row>
    <row r="675" spans="1:12" s="2" customFormat="1">
      <c r="A675" s="12"/>
      <c r="B675" s="16"/>
      <c r="C675" s="13"/>
      <c r="E675" s="3"/>
      <c r="F675" s="1"/>
      <c r="G675" s="903"/>
      <c r="H675" s="1"/>
      <c r="I675" s="903"/>
      <c r="J675" s="1"/>
      <c r="K675" s="1"/>
      <c r="L675" s="1"/>
    </row>
    <row r="676" spans="1:12" s="2" customFormat="1">
      <c r="A676" s="12"/>
      <c r="B676" s="16"/>
      <c r="C676" s="13"/>
      <c r="E676" s="3"/>
      <c r="F676" s="1"/>
      <c r="G676" s="903"/>
      <c r="H676" s="1"/>
      <c r="I676" s="903"/>
      <c r="J676" s="1"/>
      <c r="K676" s="1"/>
      <c r="L676" s="1"/>
    </row>
    <row r="677" spans="1:12" s="2" customFormat="1">
      <c r="A677" s="12"/>
      <c r="B677" s="16"/>
      <c r="C677" s="13"/>
      <c r="E677" s="3"/>
      <c r="F677" s="1"/>
      <c r="G677" s="903"/>
      <c r="H677" s="1"/>
      <c r="I677" s="903"/>
      <c r="J677" s="1"/>
      <c r="K677" s="1"/>
      <c r="L677" s="1"/>
    </row>
    <row r="678" spans="1:12" s="2" customFormat="1">
      <c r="A678" s="12"/>
      <c r="B678" s="16"/>
      <c r="C678" s="13"/>
      <c r="E678" s="3"/>
      <c r="F678" s="1"/>
      <c r="G678" s="903"/>
      <c r="H678" s="1"/>
      <c r="I678" s="903"/>
      <c r="J678" s="1"/>
      <c r="K678" s="1"/>
      <c r="L678" s="1"/>
    </row>
    <row r="679" spans="1:12" s="2" customFormat="1">
      <c r="A679" s="12"/>
      <c r="B679" s="16"/>
      <c r="C679" s="13"/>
      <c r="E679" s="3"/>
      <c r="F679" s="1"/>
      <c r="G679" s="903"/>
      <c r="H679" s="1"/>
      <c r="I679" s="903"/>
      <c r="J679" s="1"/>
      <c r="K679" s="1"/>
      <c r="L679" s="1"/>
    </row>
    <row r="680" spans="1:12" s="2" customFormat="1">
      <c r="A680" s="12"/>
      <c r="B680" s="16"/>
      <c r="C680" s="13"/>
      <c r="E680" s="3"/>
      <c r="F680" s="1"/>
      <c r="G680" s="903"/>
      <c r="H680" s="1"/>
      <c r="I680" s="903"/>
      <c r="J680" s="1"/>
      <c r="K680" s="1"/>
      <c r="L680" s="1"/>
    </row>
    <row r="681" spans="1:12" s="2" customFormat="1">
      <c r="A681" s="12"/>
      <c r="B681" s="16"/>
      <c r="C681" s="13"/>
      <c r="E681" s="3"/>
      <c r="F681" s="1"/>
      <c r="G681" s="903"/>
      <c r="H681" s="1"/>
      <c r="I681" s="903"/>
      <c r="J681" s="1"/>
      <c r="K681" s="1"/>
      <c r="L681" s="1"/>
    </row>
    <row r="682" spans="1:12" s="2" customFormat="1">
      <c r="A682" s="12"/>
      <c r="B682" s="16"/>
      <c r="C682" s="13"/>
      <c r="E682" s="3"/>
      <c r="F682" s="1"/>
      <c r="G682" s="903"/>
      <c r="H682" s="1"/>
      <c r="I682" s="903"/>
      <c r="J682" s="1"/>
      <c r="K682" s="1"/>
      <c r="L682" s="1"/>
    </row>
    <row r="683" spans="1:12" s="2" customFormat="1">
      <c r="A683" s="12"/>
      <c r="B683" s="16"/>
      <c r="C683" s="13"/>
      <c r="E683" s="3"/>
      <c r="F683" s="1"/>
      <c r="G683" s="903"/>
      <c r="H683" s="1"/>
      <c r="I683" s="903"/>
      <c r="J683" s="1"/>
      <c r="K683" s="1"/>
      <c r="L683" s="1"/>
    </row>
    <row r="684" spans="1:12" s="2" customFormat="1">
      <c r="A684" s="12"/>
      <c r="B684" s="16"/>
      <c r="C684" s="13"/>
      <c r="E684" s="3"/>
      <c r="F684" s="1"/>
      <c r="G684" s="903"/>
      <c r="H684" s="1"/>
      <c r="I684" s="903"/>
      <c r="J684" s="1"/>
      <c r="K684" s="1"/>
      <c r="L684" s="1"/>
    </row>
    <row r="685" spans="1:12" s="2" customFormat="1">
      <c r="A685" s="12"/>
      <c r="B685" s="16"/>
      <c r="C685" s="13"/>
      <c r="E685" s="3"/>
      <c r="F685" s="1"/>
      <c r="G685" s="903"/>
      <c r="H685" s="1"/>
      <c r="I685" s="903"/>
      <c r="J685" s="1"/>
      <c r="K685" s="1"/>
      <c r="L685" s="1"/>
    </row>
    <row r="686" spans="1:12" s="2" customFormat="1">
      <c r="A686" s="12"/>
      <c r="B686" s="16"/>
      <c r="C686" s="13"/>
      <c r="E686" s="3"/>
      <c r="F686" s="1"/>
      <c r="G686" s="903"/>
      <c r="H686" s="1"/>
      <c r="I686" s="903"/>
      <c r="J686" s="1"/>
      <c r="K686" s="1"/>
      <c r="L686" s="1"/>
    </row>
    <row r="687" spans="1:12" s="2" customFormat="1">
      <c r="A687" s="12"/>
      <c r="B687" s="16"/>
      <c r="C687" s="13"/>
      <c r="E687" s="3"/>
      <c r="F687" s="1"/>
      <c r="G687" s="903"/>
      <c r="H687" s="1"/>
      <c r="I687" s="903"/>
      <c r="J687" s="1"/>
      <c r="K687" s="1"/>
      <c r="L687" s="1"/>
    </row>
    <row r="688" spans="1:12" s="2" customFormat="1">
      <c r="A688" s="12"/>
      <c r="B688" s="16"/>
      <c r="C688" s="13"/>
      <c r="E688" s="3"/>
      <c r="F688" s="1"/>
      <c r="G688" s="903"/>
      <c r="H688" s="1"/>
      <c r="I688" s="903"/>
      <c r="J688" s="1"/>
      <c r="K688" s="1"/>
      <c r="L688" s="1"/>
    </row>
    <row r="689" spans="1:12" s="2" customFormat="1">
      <c r="A689" s="12"/>
      <c r="B689" s="16"/>
      <c r="C689" s="13"/>
      <c r="E689" s="3"/>
      <c r="F689" s="1"/>
      <c r="G689" s="903"/>
      <c r="H689" s="1"/>
      <c r="I689" s="903"/>
      <c r="J689" s="1"/>
      <c r="K689" s="1"/>
      <c r="L689" s="1"/>
    </row>
    <row r="690" spans="1:12" s="2" customFormat="1">
      <c r="A690" s="12"/>
      <c r="B690" s="16"/>
      <c r="C690" s="13"/>
      <c r="E690" s="3"/>
      <c r="F690" s="1"/>
      <c r="G690" s="903"/>
      <c r="H690" s="1"/>
      <c r="I690" s="903"/>
      <c r="J690" s="1"/>
      <c r="K690" s="1"/>
      <c r="L690" s="1"/>
    </row>
    <row r="691" spans="1:12" s="2" customFormat="1">
      <c r="A691" s="12"/>
      <c r="B691" s="16"/>
      <c r="C691" s="13"/>
      <c r="E691" s="3"/>
      <c r="F691" s="1"/>
      <c r="G691" s="903"/>
      <c r="H691" s="1"/>
      <c r="I691" s="903"/>
      <c r="J691" s="1"/>
      <c r="K691" s="1"/>
      <c r="L691" s="1"/>
    </row>
    <row r="692" spans="1:12" s="2" customFormat="1">
      <c r="A692" s="12"/>
      <c r="B692" s="16"/>
      <c r="C692" s="13"/>
      <c r="E692" s="3"/>
      <c r="F692" s="1"/>
      <c r="G692" s="903"/>
      <c r="H692" s="1"/>
      <c r="I692" s="903"/>
      <c r="J692" s="1"/>
      <c r="K692" s="1"/>
      <c r="L692" s="1"/>
    </row>
    <row r="693" spans="1:12" s="2" customFormat="1">
      <c r="A693" s="12"/>
      <c r="B693" s="16"/>
      <c r="C693" s="13"/>
      <c r="E693" s="3"/>
      <c r="F693" s="1"/>
      <c r="G693" s="903"/>
      <c r="H693" s="1"/>
      <c r="I693" s="903"/>
      <c r="J693" s="1"/>
      <c r="K693" s="1"/>
      <c r="L693" s="1"/>
    </row>
    <row r="694" spans="1:12" s="2" customFormat="1">
      <c r="A694" s="12"/>
      <c r="B694" s="16"/>
      <c r="C694" s="13"/>
      <c r="E694" s="3"/>
      <c r="F694" s="1"/>
      <c r="G694" s="903"/>
      <c r="H694" s="1"/>
      <c r="I694" s="903"/>
      <c r="J694" s="1"/>
      <c r="K694" s="1"/>
      <c r="L694" s="1"/>
    </row>
    <row r="695" spans="1:12" s="2" customFormat="1">
      <c r="A695" s="12"/>
      <c r="B695" s="16"/>
      <c r="C695" s="13"/>
      <c r="E695" s="3"/>
      <c r="F695" s="1"/>
      <c r="G695" s="903"/>
      <c r="H695" s="1"/>
      <c r="I695" s="903"/>
      <c r="J695" s="1"/>
      <c r="K695" s="1"/>
      <c r="L695" s="1"/>
    </row>
    <row r="696" spans="1:12" s="2" customFormat="1">
      <c r="A696" s="12"/>
      <c r="B696" s="16"/>
      <c r="C696" s="13"/>
      <c r="E696" s="3"/>
      <c r="F696" s="1"/>
      <c r="G696" s="903"/>
      <c r="H696" s="1"/>
      <c r="I696" s="903"/>
      <c r="J696" s="1"/>
      <c r="K696" s="1"/>
      <c r="L696" s="1"/>
    </row>
    <row r="697" spans="1:12" s="2" customFormat="1">
      <c r="A697" s="12"/>
      <c r="B697" s="16"/>
      <c r="C697" s="13"/>
      <c r="E697" s="3"/>
      <c r="F697" s="1"/>
      <c r="G697" s="903"/>
      <c r="H697" s="1"/>
      <c r="I697" s="903"/>
      <c r="J697" s="1"/>
      <c r="K697" s="1"/>
      <c r="L697" s="1"/>
    </row>
    <row r="698" spans="1:12" s="2" customFormat="1">
      <c r="A698" s="12"/>
      <c r="B698" s="16"/>
      <c r="C698" s="13"/>
      <c r="E698" s="3"/>
      <c r="F698" s="1"/>
      <c r="G698" s="903"/>
      <c r="H698" s="1"/>
      <c r="I698" s="903"/>
      <c r="J698" s="1"/>
      <c r="K698" s="1"/>
      <c r="L698" s="1"/>
    </row>
    <row r="699" spans="1:12" s="2" customFormat="1">
      <c r="A699" s="12"/>
      <c r="B699" s="16"/>
      <c r="C699" s="13"/>
      <c r="E699" s="3"/>
      <c r="F699" s="1"/>
      <c r="G699" s="903"/>
      <c r="H699" s="1"/>
      <c r="I699" s="903"/>
      <c r="J699" s="1"/>
      <c r="K699" s="1"/>
      <c r="L699" s="1"/>
    </row>
    <row r="700" spans="1:12" s="2" customFormat="1">
      <c r="A700" s="12"/>
      <c r="B700" s="16"/>
      <c r="C700" s="13"/>
      <c r="E700" s="3"/>
      <c r="F700" s="1"/>
      <c r="G700" s="903"/>
      <c r="H700" s="1"/>
      <c r="I700" s="903"/>
      <c r="J700" s="1"/>
      <c r="K700" s="1"/>
      <c r="L700" s="1"/>
    </row>
    <row r="701" spans="1:12" s="2" customFormat="1">
      <c r="A701" s="12"/>
      <c r="B701" s="16"/>
      <c r="C701" s="13"/>
      <c r="E701" s="3"/>
      <c r="F701" s="1"/>
      <c r="G701" s="903"/>
      <c r="H701" s="1"/>
      <c r="I701" s="903"/>
      <c r="J701" s="1"/>
      <c r="K701" s="1"/>
      <c r="L701" s="1"/>
    </row>
    <row r="702" spans="1:12" s="2" customFormat="1">
      <c r="A702" s="12"/>
      <c r="B702" s="16"/>
      <c r="C702" s="13"/>
      <c r="E702" s="3"/>
      <c r="F702" s="1"/>
      <c r="G702" s="903"/>
      <c r="H702" s="1"/>
      <c r="I702" s="903"/>
      <c r="J702" s="1"/>
      <c r="K702" s="1"/>
      <c r="L702" s="1"/>
    </row>
    <row r="703" spans="1:12" s="2" customFormat="1">
      <c r="A703" s="12"/>
      <c r="B703" s="16"/>
      <c r="C703" s="13"/>
      <c r="E703" s="3"/>
      <c r="F703" s="1"/>
      <c r="G703" s="903"/>
      <c r="H703" s="1"/>
      <c r="I703" s="903"/>
      <c r="J703" s="1"/>
      <c r="K703" s="1"/>
      <c r="L703" s="1"/>
    </row>
    <row r="704" spans="1:12" s="2" customFormat="1">
      <c r="A704" s="12"/>
      <c r="B704" s="16"/>
      <c r="C704" s="13"/>
      <c r="E704" s="3"/>
      <c r="F704" s="1"/>
      <c r="G704" s="903"/>
      <c r="H704" s="1"/>
      <c r="I704" s="903"/>
      <c r="J704" s="1"/>
      <c r="K704" s="1"/>
      <c r="L704" s="1"/>
    </row>
    <row r="705" spans="1:12" s="2" customFormat="1">
      <c r="A705" s="12"/>
      <c r="B705" s="16"/>
      <c r="C705" s="13"/>
      <c r="E705" s="3"/>
      <c r="F705" s="1"/>
      <c r="G705" s="903"/>
      <c r="H705" s="1"/>
      <c r="I705" s="903"/>
      <c r="J705" s="1"/>
      <c r="K705" s="1"/>
      <c r="L705" s="1"/>
    </row>
    <row r="706" spans="1:12" s="2" customFormat="1">
      <c r="A706" s="12"/>
      <c r="B706" s="16"/>
      <c r="C706" s="13"/>
      <c r="E706" s="3"/>
      <c r="F706" s="1"/>
      <c r="G706" s="903"/>
      <c r="H706" s="1"/>
      <c r="I706" s="903"/>
      <c r="J706" s="1"/>
      <c r="K706" s="1"/>
      <c r="L706" s="1"/>
    </row>
    <row r="707" spans="1:12" s="2" customFormat="1">
      <c r="A707" s="12"/>
      <c r="B707" s="16"/>
      <c r="C707" s="13"/>
      <c r="E707" s="3"/>
      <c r="F707" s="1"/>
      <c r="G707" s="903"/>
      <c r="H707" s="1"/>
      <c r="I707" s="903"/>
      <c r="J707" s="1"/>
      <c r="K707" s="1"/>
      <c r="L707" s="1"/>
    </row>
    <row r="708" spans="1:12" s="2" customFormat="1">
      <c r="A708" s="12"/>
      <c r="B708" s="16"/>
      <c r="C708" s="13"/>
      <c r="E708" s="3"/>
      <c r="F708" s="1"/>
      <c r="G708" s="903"/>
      <c r="H708" s="1"/>
      <c r="I708" s="903"/>
      <c r="J708" s="1"/>
      <c r="K708" s="1"/>
      <c r="L708" s="1"/>
    </row>
    <row r="709" spans="1:12" s="2" customFormat="1">
      <c r="A709" s="12"/>
      <c r="B709" s="16"/>
      <c r="C709" s="13"/>
      <c r="E709" s="3"/>
      <c r="F709" s="1"/>
      <c r="G709" s="903"/>
      <c r="H709" s="1"/>
      <c r="I709" s="903"/>
      <c r="J709" s="1"/>
      <c r="K709" s="1"/>
      <c r="L709" s="1"/>
    </row>
    <row r="710" spans="1:12" s="2" customFormat="1">
      <c r="A710" s="12"/>
      <c r="B710" s="16"/>
      <c r="C710" s="13"/>
      <c r="E710" s="3"/>
      <c r="F710" s="1"/>
      <c r="G710" s="903"/>
      <c r="H710" s="1"/>
      <c r="I710" s="903"/>
      <c r="J710" s="1"/>
      <c r="K710" s="1"/>
      <c r="L710" s="1"/>
    </row>
    <row r="711" spans="1:12" s="2" customFormat="1">
      <c r="A711" s="12"/>
      <c r="B711" s="16"/>
      <c r="C711" s="13"/>
      <c r="E711" s="3"/>
      <c r="F711" s="1"/>
      <c r="G711" s="903"/>
      <c r="H711" s="1"/>
      <c r="I711" s="903"/>
      <c r="J711" s="1"/>
      <c r="K711" s="1"/>
      <c r="L711" s="1"/>
    </row>
    <row r="712" spans="1:12" s="2" customFormat="1">
      <c r="A712" s="12"/>
      <c r="B712" s="16"/>
      <c r="C712" s="13"/>
      <c r="E712" s="3"/>
      <c r="F712" s="1"/>
      <c r="G712" s="903"/>
      <c r="H712" s="1"/>
      <c r="I712" s="903"/>
      <c r="J712" s="1"/>
      <c r="K712" s="1"/>
      <c r="L712" s="1"/>
    </row>
    <row r="713" spans="1:12" s="2" customFormat="1">
      <c r="A713" s="12"/>
      <c r="B713" s="16"/>
      <c r="C713" s="13"/>
      <c r="E713" s="3"/>
      <c r="F713" s="1"/>
      <c r="G713" s="903"/>
      <c r="H713" s="1"/>
      <c r="I713" s="903"/>
      <c r="J713" s="1"/>
      <c r="K713" s="1"/>
      <c r="L713" s="1"/>
    </row>
    <row r="714" spans="1:12" s="2" customFormat="1">
      <c r="A714" s="12"/>
      <c r="B714" s="16"/>
      <c r="C714" s="13"/>
      <c r="E714" s="3"/>
      <c r="F714" s="1"/>
      <c r="G714" s="903"/>
      <c r="H714" s="1"/>
      <c r="I714" s="903"/>
      <c r="J714" s="1"/>
      <c r="K714" s="1"/>
      <c r="L714" s="1"/>
    </row>
    <row r="715" spans="1:12" s="2" customFormat="1">
      <c r="A715" s="12"/>
      <c r="B715" s="16"/>
      <c r="C715" s="13"/>
      <c r="E715" s="3"/>
      <c r="F715" s="1"/>
      <c r="G715" s="903"/>
      <c r="H715" s="1"/>
      <c r="I715" s="903"/>
      <c r="J715" s="1"/>
      <c r="K715" s="1"/>
      <c r="L715" s="1"/>
    </row>
    <row r="716" spans="1:12" s="2" customFormat="1">
      <c r="A716" s="12"/>
      <c r="B716" s="16"/>
      <c r="C716" s="13"/>
      <c r="E716" s="3"/>
      <c r="F716" s="1"/>
      <c r="G716" s="903"/>
      <c r="H716" s="1"/>
      <c r="I716" s="903"/>
      <c r="J716" s="1"/>
      <c r="K716" s="1"/>
      <c r="L716" s="1"/>
    </row>
    <row r="717" spans="1:12" s="2" customFormat="1">
      <c r="A717" s="12"/>
      <c r="B717" s="16"/>
      <c r="C717" s="13"/>
      <c r="E717" s="3"/>
      <c r="F717" s="1"/>
      <c r="G717" s="903"/>
      <c r="H717" s="1"/>
      <c r="I717" s="903"/>
      <c r="J717" s="1"/>
      <c r="K717" s="1"/>
      <c r="L717" s="1"/>
    </row>
    <row r="718" spans="1:12" s="2" customFormat="1">
      <c r="A718" s="12"/>
      <c r="B718" s="16"/>
      <c r="C718" s="13"/>
      <c r="E718" s="3"/>
      <c r="F718" s="1"/>
      <c r="G718" s="903"/>
      <c r="H718" s="1"/>
      <c r="I718" s="903"/>
      <c r="J718" s="1"/>
      <c r="K718" s="1"/>
      <c r="L718" s="1"/>
    </row>
    <row r="719" spans="1:12" s="2" customFormat="1">
      <c r="A719" s="12"/>
      <c r="B719" s="16"/>
      <c r="C719" s="13"/>
      <c r="E719" s="3"/>
      <c r="F719" s="1"/>
      <c r="G719" s="903"/>
      <c r="H719" s="1"/>
      <c r="I719" s="903"/>
      <c r="J719" s="1"/>
      <c r="K719" s="1"/>
      <c r="L719" s="1"/>
    </row>
    <row r="720" spans="1:12" s="2" customFormat="1">
      <c r="A720" s="12"/>
      <c r="B720" s="16"/>
      <c r="C720" s="13"/>
      <c r="E720" s="3"/>
      <c r="F720" s="1"/>
      <c r="G720" s="903"/>
      <c r="H720" s="1"/>
      <c r="I720" s="903"/>
      <c r="J720" s="1"/>
      <c r="K720" s="1"/>
      <c r="L720" s="1"/>
    </row>
    <row r="721" spans="1:12" s="2" customFormat="1">
      <c r="A721" s="12"/>
      <c r="B721" s="16"/>
      <c r="C721" s="13"/>
      <c r="E721" s="3"/>
      <c r="F721" s="1"/>
      <c r="G721" s="903"/>
      <c r="H721" s="1"/>
      <c r="I721" s="903"/>
      <c r="J721" s="1"/>
      <c r="K721" s="1"/>
      <c r="L721" s="1"/>
    </row>
    <row r="722" spans="1:12" s="2" customFormat="1">
      <c r="A722" s="12"/>
      <c r="B722" s="16"/>
      <c r="C722" s="13"/>
      <c r="E722" s="3"/>
      <c r="F722" s="1"/>
      <c r="G722" s="903"/>
      <c r="H722" s="1"/>
      <c r="I722" s="903"/>
      <c r="J722" s="1"/>
      <c r="K722" s="1"/>
      <c r="L722" s="1"/>
    </row>
    <row r="723" spans="1:12" s="2" customFormat="1">
      <c r="A723" s="12"/>
      <c r="B723" s="16"/>
      <c r="C723" s="13"/>
      <c r="E723" s="3"/>
      <c r="F723" s="1"/>
      <c r="G723" s="903"/>
      <c r="H723" s="1"/>
      <c r="I723" s="903"/>
      <c r="J723" s="1"/>
      <c r="K723" s="1"/>
      <c r="L723" s="1"/>
    </row>
    <row r="724" spans="1:12" s="2" customFormat="1">
      <c r="A724" s="12"/>
      <c r="B724" s="16"/>
      <c r="C724" s="13"/>
      <c r="E724" s="3"/>
      <c r="F724" s="1"/>
      <c r="G724" s="903"/>
      <c r="H724" s="1"/>
      <c r="I724" s="903"/>
      <c r="J724" s="1"/>
      <c r="K724" s="1"/>
      <c r="L724" s="1"/>
    </row>
    <row r="725" spans="1:12" s="2" customFormat="1">
      <c r="A725" s="12"/>
      <c r="B725" s="16"/>
      <c r="C725" s="13"/>
      <c r="E725" s="3"/>
      <c r="F725" s="1"/>
      <c r="G725" s="903"/>
      <c r="H725" s="1"/>
      <c r="I725" s="903"/>
      <c r="J725" s="1"/>
      <c r="K725" s="1"/>
      <c r="L725" s="1"/>
    </row>
    <row r="726" spans="1:12" s="2" customFormat="1">
      <c r="A726" s="12"/>
      <c r="B726" s="16"/>
      <c r="C726" s="13"/>
      <c r="E726" s="3"/>
      <c r="F726" s="1"/>
      <c r="G726" s="903"/>
      <c r="H726" s="1"/>
      <c r="I726" s="903"/>
      <c r="J726" s="1"/>
      <c r="K726" s="1"/>
      <c r="L726" s="1"/>
    </row>
    <row r="727" spans="1:12" s="2" customFormat="1">
      <c r="A727" s="12"/>
      <c r="B727" s="16"/>
      <c r="C727" s="13"/>
      <c r="E727" s="3"/>
      <c r="F727" s="1"/>
      <c r="G727" s="903"/>
      <c r="H727" s="1"/>
      <c r="I727" s="903"/>
      <c r="J727" s="1"/>
      <c r="K727" s="1"/>
      <c r="L727" s="1"/>
    </row>
    <row r="728" spans="1:12" s="2" customFormat="1">
      <c r="A728" s="12"/>
      <c r="B728" s="16"/>
      <c r="C728" s="13"/>
      <c r="E728" s="3"/>
      <c r="F728" s="1"/>
      <c r="G728" s="903"/>
      <c r="H728" s="1"/>
      <c r="I728" s="903"/>
      <c r="J728" s="1"/>
      <c r="K728" s="1"/>
      <c r="L728" s="1"/>
    </row>
    <row r="729" spans="1:12" s="2" customFormat="1">
      <c r="A729" s="12"/>
      <c r="B729" s="16"/>
      <c r="C729" s="13"/>
      <c r="E729" s="3"/>
      <c r="F729" s="1"/>
      <c r="G729" s="903"/>
      <c r="H729" s="1"/>
      <c r="I729" s="903"/>
      <c r="J729" s="1"/>
      <c r="K729" s="1"/>
      <c r="L729" s="1"/>
    </row>
    <row r="730" spans="1:12" s="2" customFormat="1">
      <c r="A730" s="12"/>
      <c r="B730" s="16"/>
      <c r="C730" s="13"/>
      <c r="E730" s="3"/>
      <c r="F730" s="1"/>
      <c r="G730" s="903"/>
      <c r="H730" s="1"/>
      <c r="I730" s="903"/>
      <c r="J730" s="1"/>
      <c r="K730" s="1"/>
      <c r="L730" s="1"/>
    </row>
    <row r="731" spans="1:12" s="2" customFormat="1">
      <c r="A731" s="12"/>
      <c r="B731" s="17"/>
      <c r="C731" s="13"/>
      <c r="E731" s="3"/>
      <c r="F731" s="1"/>
      <c r="G731" s="903"/>
      <c r="H731" s="1"/>
      <c r="I731" s="903"/>
      <c r="J731" s="1"/>
      <c r="K731" s="1"/>
      <c r="L731" s="1"/>
    </row>
    <row r="732" spans="1:12" s="2" customFormat="1">
      <c r="A732" s="12"/>
      <c r="B732" s="17"/>
      <c r="C732" s="13"/>
      <c r="E732" s="3"/>
      <c r="F732" s="1"/>
      <c r="G732" s="903"/>
      <c r="H732" s="1"/>
      <c r="I732" s="903"/>
      <c r="J732" s="1"/>
      <c r="K732" s="1"/>
      <c r="L732" s="1"/>
    </row>
    <row r="733" spans="1:12" s="2" customFormat="1">
      <c r="A733" s="12"/>
      <c r="B733" s="17"/>
      <c r="C733" s="13"/>
      <c r="E733" s="3"/>
      <c r="F733" s="1"/>
      <c r="G733" s="903"/>
      <c r="H733" s="1"/>
      <c r="I733" s="903"/>
      <c r="J733" s="1"/>
      <c r="K733" s="1"/>
      <c r="L733" s="1"/>
    </row>
    <row r="734" spans="1:12" s="2" customFormat="1">
      <c r="A734" s="12"/>
      <c r="B734" s="17"/>
      <c r="C734" s="13"/>
      <c r="E734" s="3"/>
      <c r="F734" s="1"/>
      <c r="G734" s="903"/>
      <c r="H734" s="1"/>
      <c r="I734" s="903"/>
      <c r="J734" s="1"/>
      <c r="K734" s="1"/>
      <c r="L734" s="1"/>
    </row>
    <row r="735" spans="1:12" s="2" customFormat="1">
      <c r="A735" s="12"/>
      <c r="B735" s="17"/>
      <c r="C735" s="13"/>
      <c r="E735" s="3"/>
      <c r="F735" s="1"/>
      <c r="G735" s="903"/>
      <c r="H735" s="1"/>
      <c r="I735" s="903"/>
      <c r="J735" s="1"/>
      <c r="K735" s="1"/>
      <c r="L735" s="1"/>
    </row>
    <row r="736" spans="1:12" s="2" customFormat="1">
      <c r="A736" s="12"/>
      <c r="B736" s="17"/>
      <c r="C736" s="13"/>
      <c r="E736" s="3"/>
      <c r="F736" s="1"/>
      <c r="G736" s="903"/>
      <c r="H736" s="1"/>
      <c r="I736" s="903"/>
      <c r="J736" s="1"/>
      <c r="K736" s="1"/>
      <c r="L736" s="1"/>
    </row>
    <row r="737" spans="1:12" s="2" customFormat="1">
      <c r="A737" s="12"/>
      <c r="B737" s="17"/>
      <c r="C737" s="13"/>
      <c r="E737" s="3"/>
      <c r="F737" s="1"/>
      <c r="G737" s="903"/>
      <c r="H737" s="1"/>
      <c r="I737" s="903"/>
      <c r="J737" s="1"/>
      <c r="K737" s="1"/>
      <c r="L737" s="1"/>
    </row>
    <row r="738" spans="1:12" s="2" customFormat="1">
      <c r="A738" s="12"/>
      <c r="B738" s="17"/>
      <c r="C738" s="13"/>
      <c r="E738" s="3"/>
      <c r="F738" s="1"/>
      <c r="G738" s="903"/>
      <c r="H738" s="1"/>
      <c r="I738" s="903"/>
      <c r="J738" s="1"/>
      <c r="K738" s="1"/>
      <c r="L738" s="1"/>
    </row>
    <row r="739" spans="1:12" s="2" customFormat="1">
      <c r="A739" s="12"/>
      <c r="B739" s="17"/>
      <c r="C739" s="13"/>
      <c r="E739" s="3"/>
      <c r="F739" s="1"/>
      <c r="G739" s="903"/>
      <c r="H739" s="1"/>
      <c r="I739" s="903"/>
      <c r="J739" s="1"/>
      <c r="K739" s="1"/>
      <c r="L739" s="1"/>
    </row>
    <row r="740" spans="1:12" s="2" customFormat="1">
      <c r="A740" s="12"/>
      <c r="B740" s="17"/>
      <c r="C740" s="13"/>
      <c r="E740" s="3"/>
      <c r="F740" s="1"/>
      <c r="G740" s="903"/>
      <c r="H740" s="1"/>
      <c r="I740" s="903"/>
      <c r="J740" s="1"/>
      <c r="K740" s="1"/>
      <c r="L740" s="1"/>
    </row>
    <row r="741" spans="1:12" s="2" customFormat="1">
      <c r="A741" s="12"/>
      <c r="B741" s="17"/>
      <c r="C741" s="13"/>
      <c r="E741" s="3"/>
      <c r="F741" s="1"/>
      <c r="G741" s="903"/>
      <c r="H741" s="1"/>
      <c r="I741" s="903"/>
      <c r="J741" s="1"/>
      <c r="K741" s="1"/>
      <c r="L741" s="1"/>
    </row>
    <row r="742" spans="1:12" s="2" customFormat="1">
      <c r="A742" s="12"/>
      <c r="B742" s="17"/>
      <c r="C742" s="13"/>
      <c r="E742" s="3"/>
      <c r="F742" s="1"/>
      <c r="G742" s="903"/>
      <c r="H742" s="1"/>
      <c r="I742" s="903"/>
      <c r="J742" s="1"/>
      <c r="K742" s="1"/>
      <c r="L742" s="1"/>
    </row>
    <row r="743" spans="1:12" s="2" customFormat="1">
      <c r="A743" s="12"/>
      <c r="B743" s="17"/>
      <c r="C743" s="13"/>
      <c r="E743" s="3"/>
      <c r="F743" s="1"/>
      <c r="G743" s="903"/>
      <c r="H743" s="1"/>
      <c r="I743" s="903"/>
      <c r="J743" s="1"/>
      <c r="K743" s="1"/>
      <c r="L743" s="1"/>
    </row>
    <row r="744" spans="1:12" s="2" customFormat="1">
      <c r="A744" s="12"/>
      <c r="B744" s="17"/>
      <c r="C744" s="13"/>
      <c r="E744" s="3"/>
      <c r="F744" s="1"/>
      <c r="G744" s="903"/>
      <c r="H744" s="1"/>
      <c r="I744" s="903"/>
      <c r="J744" s="1"/>
      <c r="K744" s="1"/>
      <c r="L744" s="1"/>
    </row>
    <row r="745" spans="1:12" s="2" customFormat="1">
      <c r="A745" s="12"/>
      <c r="B745" s="17"/>
      <c r="C745" s="13"/>
      <c r="E745" s="3"/>
      <c r="F745" s="1"/>
      <c r="G745" s="903"/>
      <c r="H745" s="1"/>
      <c r="I745" s="903"/>
      <c r="J745" s="1"/>
      <c r="K745" s="1"/>
      <c r="L745" s="1"/>
    </row>
    <row r="746" spans="1:12" s="2" customFormat="1">
      <c r="A746" s="12"/>
      <c r="B746" s="17"/>
      <c r="C746" s="13"/>
      <c r="E746" s="3"/>
      <c r="F746" s="1"/>
      <c r="G746" s="903"/>
      <c r="H746" s="1"/>
      <c r="I746" s="903"/>
      <c r="J746" s="1"/>
      <c r="K746" s="1"/>
      <c r="L746" s="1"/>
    </row>
    <row r="747" spans="1:12" s="2" customFormat="1">
      <c r="A747" s="12"/>
      <c r="B747" s="17"/>
      <c r="C747" s="13"/>
      <c r="E747" s="3"/>
      <c r="F747" s="1"/>
      <c r="G747" s="903"/>
      <c r="H747" s="1"/>
      <c r="I747" s="903"/>
      <c r="J747" s="1"/>
      <c r="K747" s="1"/>
      <c r="L747" s="1"/>
    </row>
    <row r="748" spans="1:12" s="2" customFormat="1">
      <c r="A748" s="12"/>
      <c r="B748" s="17"/>
      <c r="C748" s="13"/>
      <c r="E748" s="3"/>
      <c r="F748" s="1"/>
      <c r="G748" s="903"/>
      <c r="H748" s="1"/>
      <c r="I748" s="903"/>
      <c r="J748" s="1"/>
      <c r="K748" s="1"/>
      <c r="L748" s="1"/>
    </row>
    <row r="749" spans="1:12" s="2" customFormat="1">
      <c r="A749" s="12"/>
      <c r="B749" s="17"/>
      <c r="C749" s="13"/>
      <c r="E749" s="3"/>
      <c r="F749" s="1"/>
      <c r="G749" s="903"/>
      <c r="H749" s="1"/>
      <c r="I749" s="903"/>
      <c r="J749" s="1"/>
      <c r="K749" s="1"/>
      <c r="L749" s="1"/>
    </row>
    <row r="750" spans="1:12" s="2" customFormat="1">
      <c r="A750" s="12"/>
      <c r="B750" s="17"/>
      <c r="C750" s="13"/>
      <c r="E750" s="3"/>
      <c r="F750" s="1"/>
      <c r="G750" s="903"/>
      <c r="H750" s="1"/>
      <c r="I750" s="903"/>
      <c r="J750" s="1"/>
      <c r="K750" s="1"/>
      <c r="L750" s="1"/>
    </row>
    <row r="751" spans="1:12" s="2" customFormat="1">
      <c r="A751" s="12"/>
      <c r="B751" s="17"/>
      <c r="C751" s="13"/>
      <c r="E751" s="3"/>
      <c r="F751" s="1"/>
      <c r="G751" s="903"/>
      <c r="H751" s="1"/>
      <c r="I751" s="903"/>
      <c r="J751" s="1"/>
      <c r="K751" s="1"/>
      <c r="L751" s="1"/>
    </row>
    <row r="752" spans="1:12" s="2" customFormat="1">
      <c r="A752" s="12"/>
      <c r="B752" s="17"/>
      <c r="C752" s="13"/>
      <c r="E752" s="3"/>
      <c r="F752" s="1"/>
      <c r="G752" s="903"/>
      <c r="H752" s="1"/>
      <c r="I752" s="903"/>
      <c r="J752" s="1"/>
      <c r="K752" s="1"/>
      <c r="L752" s="1"/>
    </row>
    <row r="753" spans="1:12" s="2" customFormat="1">
      <c r="A753" s="12"/>
      <c r="B753" s="17"/>
      <c r="C753" s="13"/>
      <c r="E753" s="3"/>
      <c r="F753" s="1"/>
      <c r="G753" s="903"/>
      <c r="H753" s="1"/>
      <c r="I753" s="903"/>
      <c r="J753" s="1"/>
      <c r="K753" s="1"/>
      <c r="L753" s="1"/>
    </row>
    <row r="754" spans="1:12" s="2" customFormat="1">
      <c r="A754" s="12"/>
      <c r="B754" s="17"/>
      <c r="C754" s="13"/>
      <c r="E754" s="3"/>
      <c r="F754" s="1"/>
      <c r="G754" s="903"/>
      <c r="H754" s="1"/>
      <c r="I754" s="903"/>
      <c r="J754" s="1"/>
      <c r="K754" s="1"/>
      <c r="L754" s="1"/>
    </row>
    <row r="755" spans="1:12" s="2" customFormat="1">
      <c r="A755" s="12"/>
      <c r="B755" s="17"/>
      <c r="C755" s="13"/>
      <c r="E755" s="3"/>
      <c r="F755" s="1"/>
      <c r="G755" s="903"/>
      <c r="H755" s="1"/>
      <c r="I755" s="903"/>
      <c r="J755" s="1"/>
      <c r="K755" s="1"/>
      <c r="L755" s="1"/>
    </row>
    <row r="756" spans="1:12" s="2" customFormat="1">
      <c r="A756" s="12"/>
      <c r="B756" s="17"/>
      <c r="C756" s="13"/>
      <c r="E756" s="3"/>
      <c r="F756" s="1"/>
      <c r="G756" s="903"/>
      <c r="H756" s="1"/>
      <c r="I756" s="903"/>
      <c r="J756" s="1"/>
      <c r="K756" s="1"/>
      <c r="L756" s="1"/>
    </row>
    <row r="757" spans="1:12" s="2" customFormat="1">
      <c r="A757" s="12"/>
      <c r="B757" s="17"/>
      <c r="C757" s="13"/>
      <c r="E757" s="3"/>
      <c r="F757" s="1"/>
      <c r="G757" s="903"/>
      <c r="H757" s="1"/>
      <c r="I757" s="903"/>
      <c r="J757" s="1"/>
      <c r="K757" s="1"/>
      <c r="L757" s="1"/>
    </row>
    <row r="758" spans="1:12" s="2" customFormat="1">
      <c r="A758" s="12"/>
      <c r="B758" s="17"/>
      <c r="C758" s="13"/>
      <c r="E758" s="3"/>
      <c r="F758" s="1"/>
      <c r="G758" s="903"/>
      <c r="H758" s="1"/>
      <c r="I758" s="903"/>
      <c r="J758" s="1"/>
      <c r="K758" s="1"/>
      <c r="L758" s="1"/>
    </row>
    <row r="759" spans="1:12" s="2" customFormat="1">
      <c r="A759" s="12"/>
      <c r="B759" s="17"/>
      <c r="C759" s="13"/>
      <c r="E759" s="3"/>
      <c r="F759" s="1"/>
      <c r="G759" s="903"/>
      <c r="H759" s="1"/>
      <c r="I759" s="903"/>
      <c r="J759" s="1"/>
      <c r="K759" s="1"/>
      <c r="L759" s="1"/>
    </row>
    <row r="760" spans="1:12" s="2" customFormat="1">
      <c r="A760" s="12"/>
      <c r="B760" s="17"/>
      <c r="C760" s="13"/>
      <c r="E760" s="3"/>
      <c r="F760" s="1"/>
      <c r="G760" s="903"/>
      <c r="H760" s="1"/>
      <c r="I760" s="903"/>
      <c r="J760" s="1"/>
      <c r="K760" s="1"/>
      <c r="L760" s="1"/>
    </row>
    <row r="761" spans="1:12" s="2" customFormat="1">
      <c r="A761" s="12"/>
      <c r="B761" s="17"/>
      <c r="C761" s="13"/>
      <c r="E761" s="3"/>
      <c r="F761" s="1"/>
      <c r="G761" s="903"/>
      <c r="H761" s="1"/>
      <c r="I761" s="903"/>
      <c r="J761" s="1"/>
      <c r="K761" s="1"/>
      <c r="L761" s="1"/>
    </row>
    <row r="762" spans="1:12" s="2" customFormat="1">
      <c r="A762" s="12"/>
      <c r="B762" s="17"/>
      <c r="C762" s="13"/>
      <c r="E762" s="3"/>
      <c r="F762" s="1"/>
      <c r="G762" s="903"/>
      <c r="H762" s="1"/>
      <c r="I762" s="903"/>
      <c r="J762" s="1"/>
      <c r="K762" s="1"/>
      <c r="L762" s="1"/>
    </row>
    <row r="763" spans="1:12" s="2" customFormat="1">
      <c r="A763" s="12"/>
      <c r="B763" s="17"/>
      <c r="C763" s="13"/>
      <c r="E763" s="3"/>
      <c r="F763" s="1"/>
      <c r="G763" s="903"/>
      <c r="H763" s="1"/>
      <c r="I763" s="903"/>
      <c r="J763" s="1"/>
      <c r="K763" s="1"/>
      <c r="L763" s="1"/>
    </row>
    <row r="764" spans="1:12" s="2" customFormat="1">
      <c r="A764" s="12"/>
      <c r="B764" s="17"/>
      <c r="C764" s="13"/>
      <c r="E764" s="3"/>
      <c r="F764" s="1"/>
      <c r="G764" s="903"/>
      <c r="H764" s="1"/>
      <c r="I764" s="903"/>
      <c r="J764" s="1"/>
      <c r="K764" s="1"/>
      <c r="L764" s="1"/>
    </row>
    <row r="765" spans="1:12" s="2" customFormat="1">
      <c r="A765" s="12"/>
      <c r="B765" s="17"/>
      <c r="C765" s="13"/>
      <c r="E765" s="3"/>
      <c r="F765" s="1"/>
      <c r="G765" s="903"/>
      <c r="H765" s="1"/>
      <c r="I765" s="903"/>
      <c r="J765" s="1"/>
      <c r="K765" s="1"/>
      <c r="L765" s="1"/>
    </row>
    <row r="766" spans="1:12" s="2" customFormat="1">
      <c r="A766" s="12"/>
      <c r="B766" s="17"/>
      <c r="C766" s="13"/>
      <c r="E766" s="3"/>
      <c r="F766" s="1"/>
      <c r="G766" s="903"/>
      <c r="H766" s="1"/>
      <c r="I766" s="903"/>
      <c r="J766" s="1"/>
      <c r="K766" s="1"/>
      <c r="L766" s="1"/>
    </row>
    <row r="767" spans="1:12" s="2" customFormat="1">
      <c r="A767" s="12"/>
      <c r="B767" s="17"/>
      <c r="C767" s="13"/>
      <c r="E767" s="3"/>
      <c r="F767" s="1"/>
      <c r="G767" s="903"/>
      <c r="H767" s="1"/>
      <c r="I767" s="903"/>
      <c r="J767" s="1"/>
      <c r="K767" s="1"/>
      <c r="L767" s="1"/>
    </row>
    <row r="768" spans="1:12">
      <c r="A768" s="12"/>
      <c r="B768" s="17"/>
      <c r="C768" s="13"/>
    </row>
    <row r="769" spans="1:9">
      <c r="A769" s="12"/>
      <c r="B769" s="17"/>
      <c r="C769" s="13"/>
    </row>
    <row r="770" spans="1:9">
      <c r="A770" s="12"/>
      <c r="B770" s="17"/>
      <c r="C770" s="13"/>
    </row>
    <row r="771" spans="1:9">
      <c r="A771" s="12"/>
      <c r="B771" s="17"/>
      <c r="C771" s="13"/>
    </row>
    <row r="772" spans="1:9">
      <c r="A772" s="12"/>
      <c r="B772" s="17"/>
      <c r="C772" s="13"/>
    </row>
    <row r="773" spans="1:9">
      <c r="A773" s="12"/>
      <c r="B773" s="17"/>
      <c r="C773" s="13"/>
    </row>
    <row r="774" spans="1:9">
      <c r="A774" s="12"/>
      <c r="B774" s="17"/>
      <c r="C774" s="13"/>
    </row>
    <row r="775" spans="1:9">
      <c r="A775" s="12"/>
      <c r="B775" s="17"/>
      <c r="C775" s="13"/>
    </row>
    <row r="776" spans="1:9">
      <c r="A776" s="12"/>
      <c r="B776" s="17"/>
      <c r="C776" s="13"/>
    </row>
    <row r="777" spans="1:9">
      <c r="A777" s="12"/>
      <c r="B777" s="17"/>
      <c r="C777" s="13"/>
    </row>
    <row r="778" spans="1:9">
      <c r="A778" s="12"/>
      <c r="B778" s="17"/>
      <c r="C778" s="13"/>
    </row>
    <row r="779" spans="1:9">
      <c r="A779" s="12"/>
      <c r="B779" s="17"/>
      <c r="C779" s="13"/>
    </row>
    <row r="780" spans="1:9">
      <c r="A780" s="12"/>
      <c r="B780" s="17"/>
      <c r="C780" s="13"/>
    </row>
    <row r="781" spans="1:9" s="14" customFormat="1">
      <c r="A781" s="12"/>
      <c r="B781" s="17"/>
      <c r="C781" s="13"/>
      <c r="D781" s="2"/>
      <c r="E781" s="3"/>
      <c r="G781" s="902"/>
      <c r="I781" s="902"/>
    </row>
    <row r="782" spans="1:9" s="14" customFormat="1">
      <c r="A782" s="12"/>
      <c r="B782" s="17"/>
      <c r="C782" s="13"/>
      <c r="D782" s="2"/>
      <c r="E782" s="3"/>
      <c r="G782" s="902"/>
      <c r="I782" s="902"/>
    </row>
    <row r="783" spans="1:9">
      <c r="A783" s="12"/>
      <c r="B783" s="17"/>
      <c r="C783" s="13"/>
    </row>
    <row r="784" spans="1:9">
      <c r="A784" s="12"/>
      <c r="B784" s="19"/>
      <c r="C784" s="13"/>
      <c r="D784" s="13"/>
    </row>
    <row r="785" spans="1:5">
      <c r="A785" s="12"/>
      <c r="B785" s="19"/>
      <c r="C785" s="13"/>
      <c r="D785" s="13"/>
    </row>
    <row r="786" spans="1:5">
      <c r="A786" s="1"/>
      <c r="B786" s="1"/>
      <c r="C786" s="18"/>
      <c r="D786" s="1"/>
      <c r="E786" s="1"/>
    </row>
    <row r="787" spans="1:5">
      <c r="C787" s="18"/>
    </row>
    <row r="788" spans="1:5">
      <c r="C788" s="1"/>
    </row>
  </sheetData>
  <sheetProtection algorithmName="SHA-512" hashValue="f2I91SncH77853Xc0vc+PRHTTTzYkCfTzLy/1X5EyYdGpKhAObS2RpNtU4Sl/lGXO0Sz3D8qFLNTd3yNaoGr+Q==" saltValue="tvIQolptcdaC9QaTjwawsw==" spinCount="100000" sheet="1" objects="1" scenarios="1" formatColumns="0" formatRows="0"/>
  <protectedRanges>
    <protectedRange sqref="D435:D65536 D1" name="Obseg3"/>
    <protectedRange sqref="D2" name="Obseg3_9"/>
    <protectedRange sqref="D121 D133" name="Obseg3_1"/>
    <protectedRange sqref="D140" name="Obseg3_7"/>
    <protectedRange sqref="D3:D13" name="Obseg3_2_1"/>
    <protectedRange sqref="D66:D70 D75:D79 D103:D107 D122:D126 D147:D151 D169:D173 D188:D192 D205:D209 D235:D239 D277:D281 D297:D301 D255:D259 D264:D268 D316:D320 D332:D336 D398:D403 D426:D430 D134:D138 D367:D371 D382:D386 D391:D395 D82:D86 D408:D413 D424 D415:D420" name="Obseg3_1_1_1"/>
    <protectedRange sqref="D29:D31" name="Obseg3_2_1_1"/>
    <protectedRange sqref="D65" name="Obseg3_1_1_2"/>
  </protectedRanges>
  <mergeCells count="17">
    <mergeCell ref="F1:G1"/>
    <mergeCell ref="H1:I1"/>
    <mergeCell ref="B50:D50"/>
    <mergeCell ref="B24:C24"/>
    <mergeCell ref="B43:D43"/>
    <mergeCell ref="B44:D44"/>
    <mergeCell ref="B47:D47"/>
    <mergeCell ref="B45:D45"/>
    <mergeCell ref="B46:D46"/>
    <mergeCell ref="C98:E98"/>
    <mergeCell ref="B52:D52"/>
    <mergeCell ref="B54:D54"/>
    <mergeCell ref="F57:G57"/>
    <mergeCell ref="H57:I57"/>
    <mergeCell ref="C58:E58"/>
    <mergeCell ref="F97:G97"/>
    <mergeCell ref="H97:I97"/>
  </mergeCells>
  <conditionalFormatting sqref="D121:E121 D424:E424">
    <cfRule type="cellIs" dxfId="1032" priority="79" stopIfTrue="1" operator="equal">
      <formula>0</formula>
    </cfRule>
  </conditionalFormatting>
  <conditionalFormatting sqref="D140:E140">
    <cfRule type="cellIs" dxfId="1031" priority="78" stopIfTrue="1" operator="equal">
      <formula>0</formula>
    </cfRule>
  </conditionalFormatting>
  <conditionalFormatting sqref="D66:E66 D69:E70">
    <cfRule type="cellIs" dxfId="1030" priority="77" stopIfTrue="1" operator="equal">
      <formula>0</formula>
    </cfRule>
  </conditionalFormatting>
  <conditionalFormatting sqref="D67:E67">
    <cfRule type="cellIs" dxfId="1029" priority="76" stopIfTrue="1" operator="equal">
      <formula>0</formula>
    </cfRule>
  </conditionalFormatting>
  <conditionalFormatting sqref="D68:E68">
    <cfRule type="cellIs" dxfId="1028" priority="75" stopIfTrue="1" operator="equal">
      <formula>0</formula>
    </cfRule>
  </conditionalFormatting>
  <conditionalFormatting sqref="D75:E75 D78:E79">
    <cfRule type="cellIs" dxfId="1027" priority="74" stopIfTrue="1" operator="equal">
      <formula>0</formula>
    </cfRule>
  </conditionalFormatting>
  <conditionalFormatting sqref="D76:E76">
    <cfRule type="cellIs" dxfId="1026" priority="73" stopIfTrue="1" operator="equal">
      <formula>0</formula>
    </cfRule>
  </conditionalFormatting>
  <conditionalFormatting sqref="D77:E77">
    <cfRule type="cellIs" dxfId="1025" priority="72" stopIfTrue="1" operator="equal">
      <formula>0</formula>
    </cfRule>
  </conditionalFormatting>
  <conditionalFormatting sqref="D103:E103 D106:E107">
    <cfRule type="cellIs" dxfId="1024" priority="71" stopIfTrue="1" operator="equal">
      <formula>0</formula>
    </cfRule>
  </conditionalFormatting>
  <conditionalFormatting sqref="D104:E104">
    <cfRule type="cellIs" dxfId="1023" priority="70" stopIfTrue="1" operator="equal">
      <formula>0</formula>
    </cfRule>
  </conditionalFormatting>
  <conditionalFormatting sqref="D105:E105">
    <cfRule type="cellIs" dxfId="1022" priority="69" stopIfTrue="1" operator="equal">
      <formula>0</formula>
    </cfRule>
  </conditionalFormatting>
  <conditionalFormatting sqref="D122:E122 D125:E126">
    <cfRule type="cellIs" dxfId="1021" priority="68" stopIfTrue="1" operator="equal">
      <formula>0</formula>
    </cfRule>
  </conditionalFormatting>
  <conditionalFormatting sqref="D123:E123">
    <cfRule type="cellIs" dxfId="1020" priority="67" stopIfTrue="1" operator="equal">
      <formula>0</formula>
    </cfRule>
  </conditionalFormatting>
  <conditionalFormatting sqref="D124:E124">
    <cfRule type="cellIs" dxfId="1019" priority="66" stopIfTrue="1" operator="equal">
      <formula>0</formula>
    </cfRule>
  </conditionalFormatting>
  <conditionalFormatting sqref="D147:E147 D150:E151">
    <cfRule type="cellIs" dxfId="1018" priority="65" stopIfTrue="1" operator="equal">
      <formula>0</formula>
    </cfRule>
  </conditionalFormatting>
  <conditionalFormatting sqref="D148:E148">
    <cfRule type="cellIs" dxfId="1017" priority="64" stopIfTrue="1" operator="equal">
      <formula>0</formula>
    </cfRule>
  </conditionalFormatting>
  <conditionalFormatting sqref="D149:E149">
    <cfRule type="cellIs" dxfId="1016" priority="63" stopIfTrue="1" operator="equal">
      <formula>0</formula>
    </cfRule>
  </conditionalFormatting>
  <conditionalFormatting sqref="D169:E169 D172:E173">
    <cfRule type="cellIs" dxfId="1015" priority="62" stopIfTrue="1" operator="equal">
      <formula>0</formula>
    </cfRule>
  </conditionalFormatting>
  <conditionalFormatting sqref="D170:E170">
    <cfRule type="cellIs" dxfId="1014" priority="61" stopIfTrue="1" operator="equal">
      <formula>0</formula>
    </cfRule>
  </conditionalFormatting>
  <conditionalFormatting sqref="D171:E171">
    <cfRule type="cellIs" dxfId="1013" priority="60" stopIfTrue="1" operator="equal">
      <formula>0</formula>
    </cfRule>
  </conditionalFormatting>
  <conditionalFormatting sqref="D188:E188 D191:E192">
    <cfRule type="cellIs" dxfId="1012" priority="59" stopIfTrue="1" operator="equal">
      <formula>0</formula>
    </cfRule>
  </conditionalFormatting>
  <conditionalFormatting sqref="D189:E189">
    <cfRule type="cellIs" dxfId="1011" priority="58" stopIfTrue="1" operator="equal">
      <formula>0</formula>
    </cfRule>
  </conditionalFormatting>
  <conditionalFormatting sqref="D190:E190">
    <cfRule type="cellIs" dxfId="1010" priority="57" stopIfTrue="1" operator="equal">
      <formula>0</formula>
    </cfRule>
  </conditionalFormatting>
  <conditionalFormatting sqref="D205:E205 D208:E209">
    <cfRule type="cellIs" dxfId="1009" priority="56" stopIfTrue="1" operator="equal">
      <formula>0</formula>
    </cfRule>
  </conditionalFormatting>
  <conditionalFormatting sqref="D206:E206">
    <cfRule type="cellIs" dxfId="1008" priority="55" stopIfTrue="1" operator="equal">
      <formula>0</formula>
    </cfRule>
  </conditionalFormatting>
  <conditionalFormatting sqref="D207:E207">
    <cfRule type="cellIs" dxfId="1007" priority="54" stopIfTrue="1" operator="equal">
      <formula>0</formula>
    </cfRule>
  </conditionalFormatting>
  <conditionalFormatting sqref="D235:E235 D238:E239">
    <cfRule type="cellIs" dxfId="1006" priority="53" stopIfTrue="1" operator="equal">
      <formula>0</formula>
    </cfRule>
  </conditionalFormatting>
  <conditionalFormatting sqref="D236:E236">
    <cfRule type="cellIs" dxfId="1005" priority="52" stopIfTrue="1" operator="equal">
      <formula>0</formula>
    </cfRule>
  </conditionalFormatting>
  <conditionalFormatting sqref="D237:E237">
    <cfRule type="cellIs" dxfId="1004" priority="51" stopIfTrue="1" operator="equal">
      <formula>0</formula>
    </cfRule>
  </conditionalFormatting>
  <conditionalFormatting sqref="D277:E277 D280:E281">
    <cfRule type="cellIs" dxfId="1003" priority="50" stopIfTrue="1" operator="equal">
      <formula>0</formula>
    </cfRule>
  </conditionalFormatting>
  <conditionalFormatting sqref="D278:E278">
    <cfRule type="cellIs" dxfId="1002" priority="49" stopIfTrue="1" operator="equal">
      <formula>0</formula>
    </cfRule>
  </conditionalFormatting>
  <conditionalFormatting sqref="D279:E279">
    <cfRule type="cellIs" dxfId="1001" priority="48" stopIfTrue="1" operator="equal">
      <formula>0</formula>
    </cfRule>
  </conditionalFormatting>
  <conditionalFormatting sqref="D297:E297 D300:E301">
    <cfRule type="cellIs" dxfId="1000" priority="47" stopIfTrue="1" operator="equal">
      <formula>0</formula>
    </cfRule>
  </conditionalFormatting>
  <conditionalFormatting sqref="D298:E298">
    <cfRule type="cellIs" dxfId="999" priority="46" stopIfTrue="1" operator="equal">
      <formula>0</formula>
    </cfRule>
  </conditionalFormatting>
  <conditionalFormatting sqref="D299:E299">
    <cfRule type="cellIs" dxfId="998" priority="45" stopIfTrue="1" operator="equal">
      <formula>0</formula>
    </cfRule>
  </conditionalFormatting>
  <conditionalFormatting sqref="D255:E255 D258:E259">
    <cfRule type="cellIs" dxfId="997" priority="44" stopIfTrue="1" operator="equal">
      <formula>0</formula>
    </cfRule>
  </conditionalFormatting>
  <conditionalFormatting sqref="D256:E256">
    <cfRule type="cellIs" dxfId="996" priority="43" stopIfTrue="1" operator="equal">
      <formula>0</formula>
    </cfRule>
  </conditionalFormatting>
  <conditionalFormatting sqref="D257:E257">
    <cfRule type="cellIs" dxfId="995" priority="42" stopIfTrue="1" operator="equal">
      <formula>0</formula>
    </cfRule>
  </conditionalFormatting>
  <conditionalFormatting sqref="D264:E264 D267:E268">
    <cfRule type="cellIs" dxfId="994" priority="41" stopIfTrue="1" operator="equal">
      <formula>0</formula>
    </cfRule>
  </conditionalFormatting>
  <conditionalFormatting sqref="D265:E265">
    <cfRule type="cellIs" dxfId="993" priority="40" stopIfTrue="1" operator="equal">
      <formula>0</formula>
    </cfRule>
  </conditionalFormatting>
  <conditionalFormatting sqref="D266:E266">
    <cfRule type="cellIs" dxfId="992" priority="39" stopIfTrue="1" operator="equal">
      <formula>0</formula>
    </cfRule>
  </conditionalFormatting>
  <conditionalFormatting sqref="D316:E316 D319:E320">
    <cfRule type="cellIs" dxfId="991" priority="38" stopIfTrue="1" operator="equal">
      <formula>0</formula>
    </cfRule>
  </conditionalFormatting>
  <conditionalFormatting sqref="D317:E317">
    <cfRule type="cellIs" dxfId="990" priority="37" stopIfTrue="1" operator="equal">
      <formula>0</formula>
    </cfRule>
  </conditionalFormatting>
  <conditionalFormatting sqref="D318:E318">
    <cfRule type="cellIs" dxfId="989" priority="36" stopIfTrue="1" operator="equal">
      <formula>0</formula>
    </cfRule>
  </conditionalFormatting>
  <conditionalFormatting sqref="D332:E332 D335:E336">
    <cfRule type="cellIs" dxfId="988" priority="35" stopIfTrue="1" operator="equal">
      <formula>0</formula>
    </cfRule>
  </conditionalFormatting>
  <conditionalFormatting sqref="D333:E333">
    <cfRule type="cellIs" dxfId="987" priority="34" stopIfTrue="1" operator="equal">
      <formula>0</formula>
    </cfRule>
  </conditionalFormatting>
  <conditionalFormatting sqref="D334:E334">
    <cfRule type="cellIs" dxfId="986" priority="33" stopIfTrue="1" operator="equal">
      <formula>0</formula>
    </cfRule>
  </conditionalFormatting>
  <conditionalFormatting sqref="D398:E398 D401:E403">
    <cfRule type="cellIs" dxfId="985" priority="32" stopIfTrue="1" operator="equal">
      <formula>0</formula>
    </cfRule>
  </conditionalFormatting>
  <conditionalFormatting sqref="D399:E399">
    <cfRule type="cellIs" dxfId="984" priority="31" stopIfTrue="1" operator="equal">
      <formula>0</formula>
    </cfRule>
  </conditionalFormatting>
  <conditionalFormatting sqref="D400:E400">
    <cfRule type="cellIs" dxfId="983" priority="30" stopIfTrue="1" operator="equal">
      <formula>0</formula>
    </cfRule>
  </conditionalFormatting>
  <conditionalFormatting sqref="D426:E426 D429:E430">
    <cfRule type="cellIs" dxfId="982" priority="29" stopIfTrue="1" operator="equal">
      <formula>0</formula>
    </cfRule>
  </conditionalFormatting>
  <conditionalFormatting sqref="D427:E427">
    <cfRule type="cellIs" dxfId="981" priority="28" stopIfTrue="1" operator="equal">
      <formula>0</formula>
    </cfRule>
  </conditionalFormatting>
  <conditionalFormatting sqref="D428:E428">
    <cfRule type="cellIs" dxfId="980" priority="27" stopIfTrue="1" operator="equal">
      <formula>0</formula>
    </cfRule>
  </conditionalFormatting>
  <conditionalFormatting sqref="D133:E133">
    <cfRule type="cellIs" dxfId="979" priority="26" stopIfTrue="1" operator="equal">
      <formula>0</formula>
    </cfRule>
  </conditionalFormatting>
  <conditionalFormatting sqref="D134:E134 D137:E138">
    <cfRule type="cellIs" dxfId="978" priority="25" stopIfTrue="1" operator="equal">
      <formula>0</formula>
    </cfRule>
  </conditionalFormatting>
  <conditionalFormatting sqref="D135:E135">
    <cfRule type="cellIs" dxfId="977" priority="24" stopIfTrue="1" operator="equal">
      <formula>0</formula>
    </cfRule>
  </conditionalFormatting>
  <conditionalFormatting sqref="D136:E136">
    <cfRule type="cellIs" dxfId="976" priority="23" stopIfTrue="1" operator="equal">
      <formula>0</formula>
    </cfRule>
  </conditionalFormatting>
  <conditionalFormatting sqref="D367:E367 D370:E371">
    <cfRule type="cellIs" dxfId="975" priority="22" stopIfTrue="1" operator="equal">
      <formula>0</formula>
    </cfRule>
  </conditionalFormatting>
  <conditionalFormatting sqref="D368:E368">
    <cfRule type="cellIs" dxfId="974" priority="21" stopIfTrue="1" operator="equal">
      <formula>0</formula>
    </cfRule>
  </conditionalFormatting>
  <conditionalFormatting sqref="D369:E369">
    <cfRule type="cellIs" dxfId="973" priority="20" stopIfTrue="1" operator="equal">
      <formula>0</formula>
    </cfRule>
  </conditionalFormatting>
  <conditionalFormatting sqref="D391:E391 D394:E395">
    <cfRule type="cellIs" dxfId="972" priority="19" stopIfTrue="1" operator="equal">
      <formula>0</formula>
    </cfRule>
  </conditionalFormatting>
  <conditionalFormatting sqref="D392:E392">
    <cfRule type="cellIs" dxfId="971" priority="18" stopIfTrue="1" operator="equal">
      <formula>0</formula>
    </cfRule>
  </conditionalFormatting>
  <conditionalFormatting sqref="D393:E393">
    <cfRule type="cellIs" dxfId="970" priority="17" stopIfTrue="1" operator="equal">
      <formula>0</formula>
    </cfRule>
  </conditionalFormatting>
  <conditionalFormatting sqref="D82:E82 D85:E86">
    <cfRule type="cellIs" dxfId="969" priority="16" stopIfTrue="1" operator="equal">
      <formula>0</formula>
    </cfRule>
  </conditionalFormatting>
  <conditionalFormatting sqref="D83:E83">
    <cfRule type="cellIs" dxfId="968" priority="15" stopIfTrue="1" operator="equal">
      <formula>0</formula>
    </cfRule>
  </conditionalFormatting>
  <conditionalFormatting sqref="D84:E84">
    <cfRule type="cellIs" dxfId="967" priority="14" stopIfTrue="1" operator="equal">
      <formula>0</formula>
    </cfRule>
  </conditionalFormatting>
  <conditionalFormatting sqref="D382:E382 D385:E386">
    <cfRule type="cellIs" dxfId="966" priority="13" stopIfTrue="1" operator="equal">
      <formula>0</formula>
    </cfRule>
  </conditionalFormatting>
  <conditionalFormatting sqref="D383:E383">
    <cfRule type="cellIs" dxfId="965" priority="12" stopIfTrue="1" operator="equal">
      <formula>0</formula>
    </cfRule>
  </conditionalFormatting>
  <conditionalFormatting sqref="D384:E384">
    <cfRule type="cellIs" dxfId="964" priority="11" stopIfTrue="1" operator="equal">
      <formula>0</formula>
    </cfRule>
  </conditionalFormatting>
  <conditionalFormatting sqref="D408:E408 D411:E414">
    <cfRule type="cellIs" dxfId="963" priority="10" stopIfTrue="1" operator="equal">
      <formula>0</formula>
    </cfRule>
  </conditionalFormatting>
  <conditionalFormatting sqref="D409:E409">
    <cfRule type="cellIs" dxfId="962" priority="9" stopIfTrue="1" operator="equal">
      <formula>0</formula>
    </cfRule>
  </conditionalFormatting>
  <conditionalFormatting sqref="D410:E410">
    <cfRule type="cellIs" dxfId="961" priority="8" stopIfTrue="1" operator="equal">
      <formula>0</formula>
    </cfRule>
  </conditionalFormatting>
  <conditionalFormatting sqref="D415:E415 D418:E420">
    <cfRule type="cellIs" dxfId="960" priority="7" stopIfTrue="1" operator="equal">
      <formula>0</formula>
    </cfRule>
  </conditionalFormatting>
  <conditionalFormatting sqref="D416:E416">
    <cfRule type="cellIs" dxfId="959" priority="6" stopIfTrue="1" operator="equal">
      <formula>0</formula>
    </cfRule>
  </conditionalFormatting>
  <conditionalFormatting sqref="D417:E417">
    <cfRule type="cellIs" dxfId="958" priority="5" stopIfTrue="1" operator="equal">
      <formula>0</formula>
    </cfRule>
  </conditionalFormatting>
  <conditionalFormatting sqref="D29:E31">
    <cfRule type="cellIs" dxfId="957" priority="4" stopIfTrue="1" operator="equal">
      <formula>0</formula>
    </cfRule>
  </conditionalFormatting>
  <conditionalFormatting sqref="D65:E65">
    <cfRule type="cellIs" dxfId="956" priority="1" stopIfTrue="1" operator="equal">
      <formula>0</formula>
    </cfRule>
  </conditionalFormatting>
  <pageMargins left="0.98425196850393704" right="0.39370078740157483" top="0.35433070866141736" bottom="0.78740157480314965" header="0.19685039370078741" footer="0.47244094488188981"/>
  <pageSetup paperSize="9" scale="95" fitToHeight="0" orientation="landscape" horizontalDpi="4294967293" r:id="rId1"/>
  <headerFooter alignWithMargins="0">
    <oddHeader>&amp;L        &amp;9 "D S O" - BOKALCI&amp;C&amp;9     3.b - ENERG. SAN. FASAD DEPAN&amp;R&amp;9KVINTA doo</oddHeader>
    <oddFooter>&amp;L&amp;8              November  2016&amp;C&amp;P/26&amp;R&amp;8 fasaderska dela</oddFooter>
  </headerFooter>
  <rowBreaks count="5" manualBreakCount="5">
    <brk id="41" max="8" man="1"/>
    <brk id="55" max="8" man="1"/>
    <brk id="64" max="8" man="1"/>
    <brk id="71" max="8" man="1"/>
    <brk id="90"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M580"/>
  <sheetViews>
    <sheetView topLeftCell="A741" zoomScaleNormal="85" workbookViewId="0">
      <selection activeCell="C393" sqref="C393"/>
    </sheetView>
    <sheetView workbookViewId="1"/>
    <sheetView view="pageBreakPreview" zoomScaleNormal="100" zoomScaleSheetLayoutView="100" workbookViewId="2"/>
  </sheetViews>
  <sheetFormatPr defaultColWidth="0" defaultRowHeight="12.75" outlineLevelRow="1"/>
  <cols>
    <col min="1" max="1" width="8.140625" style="5" customWidth="1"/>
    <col min="2" max="2" width="45.28515625" style="4" customWidth="1"/>
    <col min="3" max="3" width="8.85546875" style="2" customWidth="1"/>
    <col min="4" max="4" width="10.5703125" style="2" customWidth="1"/>
    <col min="5" max="5" width="13" style="3" customWidth="1"/>
    <col min="6" max="6" width="10.28515625" style="1" customWidth="1"/>
    <col min="7" max="7" width="12.28515625" style="903" customWidth="1"/>
    <col min="8" max="8" width="10.28515625" style="1" customWidth="1"/>
    <col min="9" max="9" width="11.7109375" style="903" customWidth="1"/>
    <col min="10" max="12" width="11.5703125" style="1" hidden="1" customWidth="1"/>
    <col min="13" max="16384" width="11.5703125" style="1" hidden="1"/>
  </cols>
  <sheetData>
    <row r="1" spans="1:12" s="40" customFormat="1" ht="12.75" customHeight="1">
      <c r="A1" s="46" t="s">
        <v>78</v>
      </c>
      <c r="B1" s="41" t="s">
        <v>66</v>
      </c>
      <c r="C1" s="102" t="s">
        <v>79</v>
      </c>
      <c r="D1" s="102" t="s">
        <v>80</v>
      </c>
      <c r="E1" s="102" t="s">
        <v>1562</v>
      </c>
      <c r="F1" s="1548" t="s">
        <v>1557</v>
      </c>
      <c r="G1" s="1549"/>
      <c r="H1" s="1550" t="s">
        <v>1558</v>
      </c>
      <c r="I1" s="1551"/>
      <c r="K1" s="298" t="s">
        <v>1559</v>
      </c>
      <c r="L1" s="298" t="s">
        <v>1560</v>
      </c>
    </row>
    <row r="2" spans="1:12" s="58" customFormat="1" ht="12.75" customHeight="1">
      <c r="A2" s="54"/>
      <c r="B2" s="55"/>
      <c r="C2" s="791"/>
      <c r="D2" s="792" t="s">
        <v>1502</v>
      </c>
      <c r="E2" s="793"/>
      <c r="F2" s="929" t="s">
        <v>79</v>
      </c>
      <c r="G2" s="929" t="s">
        <v>1561</v>
      </c>
      <c r="H2" s="928" t="s">
        <v>79</v>
      </c>
      <c r="I2" s="928" t="s">
        <v>1561</v>
      </c>
      <c r="J2" s="794"/>
      <c r="K2" s="794"/>
    </row>
    <row r="3" spans="1:12" s="86" customFormat="1" ht="12.75" customHeight="1">
      <c r="A3" s="105" t="s">
        <v>98</v>
      </c>
      <c r="B3" s="85" t="s">
        <v>102</v>
      </c>
      <c r="C3" s="85"/>
      <c r="D3" s="2"/>
      <c r="E3" s="720"/>
      <c r="G3" s="899"/>
      <c r="I3" s="899"/>
    </row>
    <row r="4" spans="1:12" s="86" customFormat="1" ht="12.75" customHeight="1">
      <c r="A4" s="105"/>
      <c r="B4" s="98"/>
      <c r="C4" s="98"/>
      <c r="D4" s="2"/>
      <c r="E4" s="720"/>
      <c r="G4" s="899"/>
      <c r="I4" s="899"/>
    </row>
    <row r="5" spans="1:12" s="86" customFormat="1" ht="12.75" customHeight="1">
      <c r="A5" s="105" t="s">
        <v>99</v>
      </c>
      <c r="B5" s="106" t="s">
        <v>3455</v>
      </c>
      <c r="C5" s="85"/>
      <c r="D5" s="85"/>
      <c r="E5" s="85"/>
      <c r="G5" s="899"/>
      <c r="I5" s="899"/>
    </row>
    <row r="6" spans="1:12" s="86" customFormat="1" ht="12.75" customHeight="1">
      <c r="A6" s="105"/>
      <c r="B6" s="87"/>
      <c r="C6" s="87"/>
      <c r="D6" s="2"/>
      <c r="E6" s="720"/>
      <c r="G6" s="899"/>
      <c r="I6" s="899"/>
    </row>
    <row r="7" spans="1:12" s="108" customFormat="1" ht="12.75" customHeight="1">
      <c r="A7" s="105" t="s">
        <v>100</v>
      </c>
      <c r="B7" s="85" t="s">
        <v>3089</v>
      </c>
      <c r="C7" s="85"/>
      <c r="D7" s="107"/>
      <c r="E7" s="83"/>
      <c r="G7" s="900"/>
      <c r="I7" s="900"/>
    </row>
    <row r="8" spans="1:12" s="76" customFormat="1" ht="12.75" customHeight="1">
      <c r="A8" s="105"/>
      <c r="B8" s="125"/>
      <c r="C8" s="18"/>
      <c r="D8" s="13"/>
      <c r="E8" s="93"/>
      <c r="G8" s="901"/>
      <c r="I8" s="901"/>
    </row>
    <row r="9" spans="1:12" s="76" customFormat="1" ht="12.75" customHeight="1">
      <c r="A9" s="105" t="s">
        <v>58</v>
      </c>
      <c r="B9" s="106" t="s">
        <v>59</v>
      </c>
      <c r="C9" s="18"/>
      <c r="D9" s="13"/>
      <c r="E9" s="93"/>
      <c r="G9" s="901"/>
      <c r="I9" s="901"/>
    </row>
    <row r="10" spans="1:12" s="76" customFormat="1" ht="12.75" customHeight="1">
      <c r="A10" s="105"/>
      <c r="B10" s="106" t="s">
        <v>3456</v>
      </c>
      <c r="C10" s="18"/>
      <c r="D10" s="13"/>
      <c r="E10" s="93"/>
      <c r="G10" s="901"/>
      <c r="I10" s="901"/>
    </row>
    <row r="11" spans="1:12" s="76" customFormat="1" ht="12.75" customHeight="1">
      <c r="A11" s="105"/>
      <c r="B11" s="106"/>
      <c r="C11" s="18"/>
      <c r="D11" s="13"/>
      <c r="E11" s="93"/>
      <c r="G11" s="901"/>
      <c r="I11" s="901"/>
    </row>
    <row r="12" spans="1:12" s="14" customFormat="1">
      <c r="A12" s="797" t="s">
        <v>2341</v>
      </c>
      <c r="B12" s="795" t="s">
        <v>3457</v>
      </c>
      <c r="C12" s="13"/>
      <c r="D12" s="13"/>
      <c r="E12" s="93"/>
      <c r="G12" s="902"/>
      <c r="I12" s="902"/>
    </row>
    <row r="13" spans="1:12" s="76" customFormat="1" ht="12.75" customHeight="1">
      <c r="A13" s="797"/>
      <c r="B13" s="16"/>
      <c r="C13" s="18"/>
      <c r="D13" s="13"/>
      <c r="E13" s="93"/>
      <c r="G13" s="901"/>
      <c r="I13" s="901"/>
    </row>
    <row r="14" spans="1:12" s="76" customFormat="1" ht="12.75" customHeight="1">
      <c r="A14" s="797" t="s">
        <v>64</v>
      </c>
      <c r="B14" s="795" t="s">
        <v>3458</v>
      </c>
      <c r="C14" s="18"/>
      <c r="D14" s="13"/>
      <c r="E14" s="93"/>
      <c r="G14" s="901"/>
      <c r="I14" s="901"/>
    </row>
    <row r="15" spans="1:12" s="76" customFormat="1" ht="12.75" customHeight="1">
      <c r="A15" s="797"/>
      <c r="B15" s="8"/>
      <c r="C15" s="18"/>
      <c r="D15" s="13"/>
      <c r="E15" s="93"/>
      <c r="G15" s="901"/>
      <c r="I15" s="901"/>
    </row>
    <row r="16" spans="1:12" s="76" customFormat="1" ht="12.75" customHeight="1">
      <c r="A16" s="797" t="s">
        <v>3102</v>
      </c>
      <c r="B16" s="795" t="s">
        <v>3459</v>
      </c>
      <c r="C16" s="18"/>
      <c r="D16" s="13"/>
      <c r="E16" s="93"/>
      <c r="G16" s="901"/>
      <c r="I16" s="901"/>
    </row>
    <row r="17" spans="1:11" s="76" customFormat="1" ht="12.75" customHeight="1">
      <c r="A17" s="797"/>
      <c r="B17" s="8"/>
      <c r="C17" s="18"/>
      <c r="D17" s="13"/>
      <c r="E17" s="93"/>
      <c r="G17" s="901"/>
      <c r="I17" s="901"/>
    </row>
    <row r="18" spans="1:11" s="76" customFormat="1" ht="12.75" customHeight="1">
      <c r="A18" s="797" t="s">
        <v>3092</v>
      </c>
      <c r="B18" s="795" t="s">
        <v>3093</v>
      </c>
      <c r="C18" s="18"/>
      <c r="D18" s="13"/>
      <c r="E18" s="93"/>
      <c r="G18" s="901"/>
      <c r="I18" s="901"/>
    </row>
    <row r="19" spans="1:11" s="76" customFormat="1" ht="14.25" customHeight="1">
      <c r="A19" s="12"/>
      <c r="B19" s="16"/>
      <c r="C19" s="16"/>
      <c r="D19" s="16"/>
      <c r="E19" s="93"/>
      <c r="G19" s="901"/>
      <c r="I19" s="901"/>
    </row>
    <row r="20" spans="1:11" ht="12.75" customHeight="1">
      <c r="B20" s="97"/>
      <c r="C20" s="97"/>
      <c r="D20" s="97"/>
      <c r="E20" s="68"/>
    </row>
    <row r="21" spans="1:11" s="76" customFormat="1" ht="12.75" customHeight="1">
      <c r="A21" s="12"/>
      <c r="B21" s="84" t="s">
        <v>3235</v>
      </c>
      <c r="C21" s="18"/>
      <c r="D21" s="13"/>
      <c r="E21" s="93"/>
      <c r="G21" s="901"/>
      <c r="I21" s="901"/>
    </row>
    <row r="22" spans="1:11" s="76" customFormat="1" ht="12.75" customHeight="1">
      <c r="A22" s="12"/>
      <c r="C22" s="18"/>
      <c r="D22" s="13"/>
      <c r="E22" s="93"/>
      <c r="G22" s="901"/>
      <c r="I22" s="901"/>
    </row>
    <row r="23" spans="1:11" s="822" customFormat="1" ht="14.25" customHeight="1">
      <c r="A23" s="48" t="s">
        <v>2295</v>
      </c>
      <c r="B23" s="1564" t="s">
        <v>3098</v>
      </c>
      <c r="C23" s="1564"/>
      <c r="D23" s="6"/>
      <c r="E23" s="6"/>
      <c r="G23" s="979"/>
      <c r="I23" s="979"/>
    </row>
    <row r="24" spans="1:11" s="822" customFormat="1" ht="26.25" customHeight="1">
      <c r="A24" s="48"/>
      <c r="B24" s="823" t="s">
        <v>3460</v>
      </c>
      <c r="C24" s="45"/>
      <c r="D24" s="6"/>
      <c r="E24" s="6"/>
      <c r="G24" s="979"/>
      <c r="I24" s="979"/>
    </row>
    <row r="25" spans="1:11" s="822" customFormat="1" ht="12.75" customHeight="1">
      <c r="A25" s="48"/>
      <c r="B25" s="45"/>
      <c r="C25" s="45"/>
      <c r="D25" s="6"/>
      <c r="E25" s="6"/>
      <c r="G25" s="979"/>
      <c r="I25" s="979"/>
    </row>
    <row r="26" spans="1:11" s="14" customFormat="1">
      <c r="A26" s="12"/>
      <c r="B26" s="19"/>
      <c r="C26" s="18"/>
      <c r="D26" s="13"/>
      <c r="E26" s="3"/>
      <c r="G26" s="902"/>
      <c r="I26" s="902"/>
    </row>
    <row r="27" spans="1:11" s="76" customFormat="1" ht="30" customHeight="1">
      <c r="A27" s="12"/>
      <c r="B27" s="87" t="s">
        <v>3461</v>
      </c>
      <c r="C27" s="18"/>
      <c r="D27" s="13"/>
      <c r="E27" s="93"/>
      <c r="G27" s="901"/>
      <c r="I27" s="901"/>
    </row>
    <row r="28" spans="1:11" ht="12.75" customHeight="1">
      <c r="B28" s="16"/>
      <c r="C28" s="16"/>
      <c r="D28" s="16"/>
      <c r="E28" s="833"/>
    </row>
    <row r="29" spans="1:11" ht="13.5" customHeight="1">
      <c r="A29" s="48"/>
      <c r="B29" s="257" t="s">
        <v>3462</v>
      </c>
      <c r="C29" s="21"/>
      <c r="D29" s="21"/>
    </row>
    <row r="30" spans="1:11" s="14" customFormat="1">
      <c r="A30" s="12"/>
      <c r="B30" s="819" t="s">
        <v>3463</v>
      </c>
      <c r="C30" s="300" t="s">
        <v>79</v>
      </c>
      <c r="D30" s="301" t="s">
        <v>191</v>
      </c>
      <c r="E30" s="306" t="s">
        <v>3231</v>
      </c>
      <c r="F30" s="1569" t="s">
        <v>1557</v>
      </c>
      <c r="G30" s="1569"/>
      <c r="H30" s="1570" t="s">
        <v>1558</v>
      </c>
      <c r="I30" s="1570"/>
      <c r="J30" s="298" t="s">
        <v>1559</v>
      </c>
      <c r="K30" s="298" t="s">
        <v>1560</v>
      </c>
    </row>
    <row r="31" spans="1:11" ht="12.75" customHeight="1">
      <c r="B31" s="16" t="s">
        <v>3464</v>
      </c>
      <c r="C31" s="1572" t="s">
        <v>3465</v>
      </c>
      <c r="D31" s="1572"/>
      <c r="E31" s="1572"/>
      <c r="F31" s="870" t="s">
        <v>79</v>
      </c>
      <c r="G31" s="870" t="s">
        <v>1561</v>
      </c>
      <c r="H31" s="884" t="s">
        <v>79</v>
      </c>
      <c r="I31" s="884" t="s">
        <v>1561</v>
      </c>
      <c r="J31" s="14"/>
      <c r="K31" s="14"/>
    </row>
    <row r="32" spans="1:11" ht="12.75" customHeight="1">
      <c r="A32" s="331"/>
      <c r="B32" s="304"/>
      <c r="C32" s="304"/>
      <c r="D32" s="304"/>
      <c r="E32" s="804"/>
      <c r="F32" s="874"/>
      <c r="G32" s="920"/>
      <c r="H32" s="888"/>
      <c r="I32" s="908"/>
    </row>
    <row r="33" spans="1:11" ht="84" customHeight="1">
      <c r="A33" s="277"/>
      <c r="B33" s="304" t="s">
        <v>3466</v>
      </c>
      <c r="C33" s="301"/>
      <c r="D33" s="305"/>
      <c r="E33" s="306"/>
      <c r="F33" s="874"/>
      <c r="G33" s="920"/>
      <c r="H33" s="888"/>
      <c r="I33" s="908"/>
    </row>
    <row r="34" spans="1:11" ht="66" customHeight="1">
      <c r="A34" s="277"/>
      <c r="B34" s="304" t="s">
        <v>3467</v>
      </c>
      <c r="C34" s="301"/>
      <c r="D34" s="305"/>
      <c r="E34" s="306"/>
      <c r="F34" s="874"/>
      <c r="G34" s="920"/>
      <c r="H34" s="888"/>
      <c r="I34" s="908"/>
    </row>
    <row r="35" spans="1:11" ht="54" customHeight="1">
      <c r="A35" s="277"/>
      <c r="B35" s="304" t="s">
        <v>3468</v>
      </c>
      <c r="C35" s="301"/>
      <c r="D35" s="305"/>
      <c r="E35" s="306"/>
      <c r="F35" s="874"/>
      <c r="G35" s="920"/>
      <c r="H35" s="888"/>
      <c r="I35" s="908"/>
    </row>
    <row r="36" spans="1:11" s="14" customFormat="1">
      <c r="A36" s="277"/>
      <c r="B36" s="323"/>
      <c r="C36" s="300" t="s">
        <v>79</v>
      </c>
      <c r="D36" s="301" t="s">
        <v>191</v>
      </c>
      <c r="E36" s="306" t="s">
        <v>192</v>
      </c>
      <c r="F36" s="1569" t="s">
        <v>1557</v>
      </c>
      <c r="G36" s="1569"/>
      <c r="H36" s="1570" t="s">
        <v>1558</v>
      </c>
      <c r="I36" s="1570"/>
      <c r="J36" s="298" t="s">
        <v>1559</v>
      </c>
      <c r="K36" s="298" t="s">
        <v>1560</v>
      </c>
    </row>
    <row r="37" spans="1:11" s="14" customFormat="1">
      <c r="A37" s="277"/>
      <c r="B37" s="16" t="s">
        <v>3120</v>
      </c>
      <c r="C37" s="1572" t="s">
        <v>3465</v>
      </c>
      <c r="D37" s="1572"/>
      <c r="E37" s="1572"/>
      <c r="F37" s="870" t="s">
        <v>79</v>
      </c>
      <c r="G37" s="870" t="s">
        <v>1561</v>
      </c>
      <c r="H37" s="884" t="s">
        <v>79</v>
      </c>
      <c r="I37" s="884" t="s">
        <v>1561</v>
      </c>
    </row>
    <row r="38" spans="1:11" s="76" customFormat="1" ht="141.75" customHeight="1">
      <c r="A38" s="277" t="s">
        <v>83</v>
      </c>
      <c r="B38" s="304" t="s">
        <v>3469</v>
      </c>
      <c r="C38" s="301"/>
      <c r="D38" s="1321"/>
      <c r="E38" s="302" t="str">
        <f>IF(OR(ISBLANK(C38),ISBLANK(D38))," ",KOLIC*CENA)</f>
        <v xml:space="preserve"> </v>
      </c>
      <c r="F38" s="872"/>
      <c r="G38" s="918"/>
      <c r="H38" s="995"/>
      <c r="I38" s="906"/>
    </row>
    <row r="39" spans="1:11" s="76" customFormat="1" ht="91.5" customHeight="1">
      <c r="A39" s="277"/>
      <c r="B39" s="304" t="s">
        <v>3470</v>
      </c>
      <c r="C39" s="301"/>
      <c r="D39" s="1321"/>
      <c r="E39" s="302" t="str">
        <f>IF(OR(ISBLANK(C39),ISBLANK(D39))," ",KOLIC*CENA)</f>
        <v xml:space="preserve"> </v>
      </c>
      <c r="F39" s="872"/>
      <c r="G39" s="918"/>
      <c r="H39" s="995"/>
      <c r="I39" s="906"/>
    </row>
    <row r="40" spans="1:11" s="76" customFormat="1" ht="117.75" customHeight="1">
      <c r="A40" s="277"/>
      <c r="B40" s="304" t="s">
        <v>3471</v>
      </c>
      <c r="C40" s="301"/>
      <c r="D40" s="1321"/>
      <c r="E40" s="302"/>
      <c r="F40" s="872"/>
      <c r="G40" s="918"/>
      <c r="H40" s="995"/>
      <c r="I40" s="906"/>
    </row>
    <row r="41" spans="1:11" s="76" customFormat="1" ht="76.5" customHeight="1">
      <c r="A41" s="277"/>
      <c r="B41" s="304" t="s">
        <v>3595</v>
      </c>
      <c r="C41" s="301"/>
      <c r="D41" s="1321"/>
      <c r="E41" s="302"/>
      <c r="F41" s="872"/>
      <c r="G41" s="918"/>
      <c r="H41" s="886"/>
      <c r="I41" s="906"/>
    </row>
    <row r="42" spans="1:11">
      <c r="A42" s="277"/>
      <c r="B42" s="309" t="s">
        <v>3472</v>
      </c>
      <c r="C42" s="310">
        <v>0</v>
      </c>
      <c r="D42" s="1320"/>
      <c r="E42" s="306" t="str">
        <f>IF(OR(ISBLANK(C42),ISBLANK(D42))," ",KOLIC*CENA)</f>
        <v xml:space="preserve"> </v>
      </c>
      <c r="F42" s="939">
        <v>0</v>
      </c>
      <c r="G42" s="919">
        <f>D42*F42</f>
        <v>0</v>
      </c>
      <c r="H42" s="996"/>
      <c r="I42" s="907">
        <f>D42*H42</f>
        <v>0</v>
      </c>
    </row>
    <row r="43" spans="1:11">
      <c r="A43" s="277"/>
      <c r="B43" s="309"/>
      <c r="C43" s="310"/>
      <c r="D43" s="1322"/>
      <c r="E43" s="306"/>
      <c r="F43" s="939"/>
      <c r="G43" s="919"/>
      <c r="H43" s="996"/>
      <c r="I43" s="907"/>
    </row>
    <row r="44" spans="1:11" ht="153">
      <c r="A44" s="277" t="s">
        <v>85</v>
      </c>
      <c r="B44" s="304" t="s">
        <v>3473</v>
      </c>
      <c r="C44" s="301"/>
      <c r="D44" s="1321"/>
      <c r="E44" s="306" t="str">
        <f>IF(OR(ISBLANK(C44),ISBLANK(D44))," ",KOLIC*CENA)</f>
        <v xml:space="preserve"> </v>
      </c>
      <c r="F44" s="874"/>
      <c r="G44" s="920"/>
      <c r="H44" s="997"/>
      <c r="I44" s="908"/>
    </row>
    <row r="45" spans="1:11" ht="89.25">
      <c r="A45" s="277"/>
      <c r="B45" s="304" t="s">
        <v>3474</v>
      </c>
      <c r="C45" s="301"/>
      <c r="D45" s="1321"/>
      <c r="E45" s="306" t="str">
        <f>IF(OR(ISBLANK(C45),ISBLANK(D45))," ",KOLIC*CENA)</f>
        <v xml:space="preserve"> </v>
      </c>
      <c r="F45" s="874"/>
      <c r="G45" s="920"/>
      <c r="H45" s="997"/>
      <c r="I45" s="908"/>
    </row>
    <row r="46" spans="1:11" s="76" customFormat="1" ht="63.75">
      <c r="A46" s="349"/>
      <c r="B46" s="313" t="s">
        <v>3268</v>
      </c>
      <c r="C46" s="333"/>
      <c r="D46" s="1321"/>
      <c r="E46" s="302" t="str">
        <f>IF(OR(ISBLANK(C46),ISBLANK(D46))," ",KOLIC*CENA)</f>
        <v xml:space="preserve"> </v>
      </c>
      <c r="F46" s="872"/>
      <c r="G46" s="918"/>
      <c r="H46" s="995"/>
      <c r="I46" s="906"/>
    </row>
    <row r="47" spans="1:11" s="76" customFormat="1" ht="42" customHeight="1">
      <c r="A47" s="349"/>
      <c r="B47" s="312" t="s">
        <v>3475</v>
      </c>
      <c r="C47" s="333"/>
      <c r="D47" s="1321"/>
      <c r="E47" s="302"/>
      <c r="F47" s="872"/>
      <c r="G47" s="918"/>
      <c r="H47" s="995"/>
      <c r="I47" s="906"/>
    </row>
    <row r="48" spans="1:11" ht="78.75" customHeight="1">
      <c r="A48" s="277"/>
      <c r="B48" s="304" t="s">
        <v>3476</v>
      </c>
      <c r="C48" s="301"/>
      <c r="D48" s="1321"/>
      <c r="E48" s="306"/>
      <c r="F48" s="874"/>
      <c r="G48" s="920"/>
      <c r="H48" s="997"/>
      <c r="I48" s="908"/>
    </row>
    <row r="49" spans="1:9" ht="12.75" customHeight="1">
      <c r="A49" s="277"/>
      <c r="B49" s="304"/>
      <c r="C49" s="301"/>
      <c r="D49" s="1321"/>
      <c r="E49" s="306"/>
      <c r="F49" s="874"/>
      <c r="G49" s="920"/>
      <c r="H49" s="997"/>
      <c r="I49" s="908"/>
    </row>
    <row r="50" spans="1:9" ht="65.25" customHeight="1">
      <c r="A50" s="277" t="s">
        <v>3477</v>
      </c>
      <c r="B50" s="304" t="s">
        <v>3478</v>
      </c>
      <c r="C50" s="301"/>
      <c r="D50" s="1321"/>
      <c r="E50" s="306"/>
      <c r="F50" s="874"/>
      <c r="G50" s="920"/>
      <c r="H50" s="997"/>
      <c r="I50" s="908"/>
    </row>
    <row r="51" spans="1:9">
      <c r="A51" s="277"/>
      <c r="B51" s="309" t="s">
        <v>3479</v>
      </c>
      <c r="C51" s="310">
        <v>350</v>
      </c>
      <c r="D51" s="1320"/>
      <c r="E51" s="306" t="str">
        <f>IF(OR(ISBLANK(C51),ISBLANK(D51))," ",KOLIC*CENA)</f>
        <v xml:space="preserve"> </v>
      </c>
      <c r="F51" s="939">
        <v>350</v>
      </c>
      <c r="G51" s="919">
        <f>D51*F51</f>
        <v>0</v>
      </c>
      <c r="H51" s="996"/>
      <c r="I51" s="907">
        <f>D51*H51</f>
        <v>0</v>
      </c>
    </row>
    <row r="52" spans="1:9" ht="12.75" customHeight="1">
      <c r="A52" s="277"/>
      <c r="B52" s="304"/>
      <c r="C52" s="301"/>
      <c r="D52" s="1321"/>
      <c r="E52" s="306"/>
      <c r="F52" s="874"/>
      <c r="G52" s="920"/>
      <c r="H52" s="997"/>
      <c r="I52" s="908"/>
    </row>
    <row r="53" spans="1:9" s="134" customFormat="1" ht="12.75" hidden="1" customHeight="1" outlineLevel="1">
      <c r="A53" s="324" t="s">
        <v>3480</v>
      </c>
      <c r="B53" s="325" t="s">
        <v>3481</v>
      </c>
      <c r="C53" s="326">
        <v>350</v>
      </c>
      <c r="D53" s="1323"/>
      <c r="E53" s="328" t="str">
        <f>IF(OR(ISBLANK(C53),ISBLANK(D53))," ",KOLIC*CENA)</f>
        <v xml:space="preserve"> </v>
      </c>
      <c r="F53" s="877"/>
      <c r="G53" s="923"/>
      <c r="H53" s="998"/>
      <c r="I53" s="911"/>
    </row>
    <row r="54" spans="1:9" collapsed="1">
      <c r="A54" s="277"/>
      <c r="B54" s="310"/>
      <c r="C54" s="301"/>
      <c r="D54" s="1321"/>
      <c r="E54" s="306"/>
      <c r="F54" s="874"/>
      <c r="G54" s="920"/>
      <c r="H54" s="997"/>
      <c r="I54" s="908"/>
    </row>
    <row r="55" spans="1:9" ht="27.75" customHeight="1">
      <c r="A55" s="277" t="s">
        <v>3482</v>
      </c>
      <c r="B55" s="304" t="s">
        <v>3483</v>
      </c>
      <c r="C55" s="301"/>
      <c r="D55" s="1321"/>
      <c r="E55" s="306"/>
      <c r="F55" s="874"/>
      <c r="G55" s="920"/>
      <c r="H55" s="997"/>
      <c r="I55" s="908"/>
    </row>
    <row r="56" spans="1:9">
      <c r="A56" s="277"/>
      <c r="B56" s="309" t="s">
        <v>3479</v>
      </c>
      <c r="C56" s="310">
        <v>125</v>
      </c>
      <c r="D56" s="1320"/>
      <c r="E56" s="306" t="str">
        <f>IF(OR(ISBLANK(C56),ISBLANK(D56))," ",KOLIC*CENA)</f>
        <v xml:space="preserve"> </v>
      </c>
      <c r="F56" s="939">
        <v>125</v>
      </c>
      <c r="G56" s="919">
        <f>D56*F56</f>
        <v>0</v>
      </c>
      <c r="H56" s="996"/>
      <c r="I56" s="907">
        <f>D56*H56</f>
        <v>0</v>
      </c>
    </row>
    <row r="57" spans="1:9" ht="12.75" customHeight="1">
      <c r="A57" s="277"/>
      <c r="B57" s="304"/>
      <c r="C57" s="301"/>
      <c r="D57" s="1321"/>
      <c r="E57" s="306"/>
      <c r="F57" s="874"/>
      <c r="G57" s="920"/>
      <c r="H57" s="997"/>
      <c r="I57" s="908"/>
    </row>
    <row r="58" spans="1:9" s="134" customFormat="1" ht="12.75" hidden="1" customHeight="1" outlineLevel="1">
      <c r="A58" s="324" t="s">
        <v>3480</v>
      </c>
      <c r="B58" s="325" t="s">
        <v>3484</v>
      </c>
      <c r="C58" s="326">
        <v>125</v>
      </c>
      <c r="D58" s="1323"/>
      <c r="E58" s="328" t="str">
        <f>IF(OR(ISBLANK(C58),ISBLANK(D58))," ",KOLIC*CENA)</f>
        <v xml:space="preserve"> </v>
      </c>
      <c r="F58" s="877"/>
      <c r="G58" s="923"/>
      <c r="H58" s="998"/>
      <c r="I58" s="911"/>
    </row>
    <row r="59" spans="1:9" collapsed="1">
      <c r="A59" s="277"/>
      <c r="B59" s="310"/>
      <c r="C59" s="301"/>
      <c r="D59" s="1321"/>
      <c r="E59" s="306"/>
      <c r="F59" s="874"/>
      <c r="G59" s="920"/>
      <c r="H59" s="997"/>
      <c r="I59" s="908"/>
    </row>
    <row r="60" spans="1:9" ht="64.5" customHeight="1">
      <c r="A60" s="311" t="s">
        <v>87</v>
      </c>
      <c r="B60" s="304" t="s">
        <v>3485</v>
      </c>
      <c r="C60" s="310"/>
      <c r="D60" s="1321"/>
      <c r="E60" s="302" t="str">
        <f>IF(OR(ISBLANK(C60),ISBLANK(D60))," ",KOLIC*CENA)</f>
        <v xml:space="preserve"> </v>
      </c>
      <c r="F60" s="874"/>
      <c r="G60" s="920"/>
      <c r="H60" s="997"/>
      <c r="I60" s="908"/>
    </row>
    <row r="61" spans="1:9">
      <c r="A61" s="277"/>
      <c r="B61" s="309" t="s">
        <v>2018</v>
      </c>
      <c r="C61" s="310">
        <v>75</v>
      </c>
      <c r="D61" s="1320"/>
      <c r="E61" s="306" t="str">
        <f>IF(OR(ISBLANK(C61),ISBLANK(D61))," ",KOLIC*CENA)</f>
        <v xml:space="preserve"> </v>
      </c>
      <c r="F61" s="939"/>
      <c r="G61" s="919">
        <f>D61*F61</f>
        <v>0</v>
      </c>
      <c r="H61" s="996">
        <v>75</v>
      </c>
      <c r="I61" s="907">
        <f>D61*H61</f>
        <v>0</v>
      </c>
    </row>
    <row r="62" spans="1:9">
      <c r="A62" s="277"/>
      <c r="B62" s="310"/>
      <c r="C62" s="301"/>
      <c r="D62" s="1321"/>
      <c r="E62" s="306"/>
      <c r="F62" s="874"/>
      <c r="G62" s="920"/>
      <c r="H62" s="997"/>
      <c r="I62" s="908"/>
    </row>
    <row r="63" spans="1:9" ht="138.75" customHeight="1">
      <c r="A63" s="311" t="s">
        <v>88</v>
      </c>
      <c r="B63" s="304" t="s">
        <v>3486</v>
      </c>
      <c r="C63" s="310"/>
      <c r="D63" s="1321"/>
      <c r="E63" s="302" t="str">
        <f>IF(OR(ISBLANK(C63),ISBLANK(D63))," ",KOLIC*CENA)</f>
        <v xml:space="preserve"> </v>
      </c>
      <c r="F63" s="874"/>
      <c r="G63" s="920"/>
      <c r="H63" s="997"/>
      <c r="I63" s="908"/>
    </row>
    <row r="64" spans="1:9" ht="76.5" customHeight="1">
      <c r="A64" s="311"/>
      <c r="B64" s="304" t="s">
        <v>3487</v>
      </c>
      <c r="C64" s="310"/>
      <c r="D64" s="1321"/>
      <c r="E64" s="302"/>
      <c r="F64" s="874"/>
      <c r="G64" s="920"/>
      <c r="H64" s="997"/>
      <c r="I64" s="908"/>
    </row>
    <row r="65" spans="1:13" ht="76.5" customHeight="1">
      <c r="A65" s="311"/>
      <c r="B65" s="304" t="s">
        <v>3488</v>
      </c>
      <c r="C65" s="310"/>
      <c r="D65" s="1321"/>
      <c r="E65" s="302"/>
      <c r="F65" s="874"/>
      <c r="G65" s="920"/>
      <c r="H65" s="997"/>
      <c r="I65" s="908"/>
    </row>
    <row r="66" spans="1:13" ht="12.75" customHeight="1">
      <c r="A66" s="311"/>
      <c r="B66" s="304" t="s">
        <v>3489</v>
      </c>
      <c r="C66" s="310"/>
      <c r="D66" s="1321"/>
      <c r="E66" s="302"/>
      <c r="F66" s="874"/>
      <c r="G66" s="920"/>
      <c r="H66" s="997"/>
      <c r="I66" s="908"/>
    </row>
    <row r="67" spans="1:13">
      <c r="A67" s="277"/>
      <c r="B67" s="309" t="s">
        <v>3490</v>
      </c>
      <c r="C67" s="310">
        <v>4</v>
      </c>
      <c r="D67" s="1320"/>
      <c r="E67" s="306" t="str">
        <f>IF(OR(ISBLANK(C67),ISBLANK(D67))," ",KOLIC*CENA)</f>
        <v xml:space="preserve"> </v>
      </c>
      <c r="F67" s="939"/>
      <c r="G67" s="919">
        <f>D67*F67</f>
        <v>0</v>
      </c>
      <c r="H67" s="996">
        <v>4</v>
      </c>
      <c r="I67" s="907">
        <f>D67*H67</f>
        <v>0</v>
      </c>
    </row>
    <row r="68" spans="1:13">
      <c r="A68" s="277"/>
      <c r="B68" s="310"/>
      <c r="C68" s="301"/>
      <c r="D68" s="1321"/>
      <c r="E68" s="306"/>
      <c r="F68" s="874"/>
      <c r="G68" s="920"/>
      <c r="H68" s="997"/>
      <c r="I68" s="908"/>
    </row>
    <row r="69" spans="1:13" ht="87.75" customHeight="1">
      <c r="A69" s="311" t="s">
        <v>89</v>
      </c>
      <c r="B69" s="304" t="s">
        <v>3491</v>
      </c>
      <c r="C69" s="310"/>
      <c r="D69" s="1321"/>
      <c r="E69" s="302"/>
      <c r="F69" s="874"/>
      <c r="G69" s="920"/>
      <c r="H69" s="997"/>
      <c r="I69" s="908"/>
    </row>
    <row r="70" spans="1:13">
      <c r="A70" s="277"/>
      <c r="B70" s="309" t="s">
        <v>2042</v>
      </c>
      <c r="C70" s="310">
        <v>4</v>
      </c>
      <c r="D70" s="1320"/>
      <c r="E70" s="306" t="str">
        <f>IF(OR(ISBLANK(C70),ISBLANK(D70))," ",KOLIC*CENA)</f>
        <v xml:space="preserve"> </v>
      </c>
      <c r="F70" s="939"/>
      <c r="G70" s="919">
        <f>D70*F70</f>
        <v>0</v>
      </c>
      <c r="H70" s="996">
        <v>4</v>
      </c>
      <c r="I70" s="907">
        <f>D70*H70</f>
        <v>0</v>
      </c>
    </row>
    <row r="71" spans="1:13">
      <c r="A71" s="277"/>
      <c r="B71" s="310"/>
      <c r="C71" s="301"/>
      <c r="D71" s="1321"/>
      <c r="E71" s="306"/>
      <c r="F71" s="874"/>
      <c r="G71" s="920"/>
      <c r="H71" s="997"/>
      <c r="I71" s="908"/>
    </row>
    <row r="72" spans="1:13" ht="105" customHeight="1">
      <c r="A72" s="311" t="s">
        <v>45</v>
      </c>
      <c r="B72" s="304" t="s">
        <v>3492</v>
      </c>
      <c r="C72" s="310"/>
      <c r="D72" s="1321"/>
      <c r="E72" s="302"/>
      <c r="F72" s="874"/>
      <c r="G72" s="920"/>
      <c r="H72" s="997"/>
      <c r="I72" s="908"/>
    </row>
    <row r="73" spans="1:13" ht="105" customHeight="1">
      <c r="A73" s="311"/>
      <c r="B73" s="304" t="s">
        <v>3493</v>
      </c>
      <c r="C73" s="310"/>
      <c r="D73" s="1321"/>
      <c r="E73" s="302"/>
      <c r="F73" s="874"/>
      <c r="G73" s="920"/>
      <c r="H73" s="997"/>
      <c r="I73" s="908"/>
    </row>
    <row r="74" spans="1:13">
      <c r="A74" s="277"/>
      <c r="B74" s="309" t="s">
        <v>1667</v>
      </c>
      <c r="C74" s="310">
        <v>67</v>
      </c>
      <c r="D74" s="1320"/>
      <c r="E74" s="306" t="str">
        <f>IF(OR(ISBLANK(C74),ISBLANK(D74))," ",KOLIC*CENA)</f>
        <v xml:space="preserve"> </v>
      </c>
      <c r="F74" s="939"/>
      <c r="G74" s="919">
        <f>D74*F74</f>
        <v>0</v>
      </c>
      <c r="H74" s="996">
        <v>67</v>
      </c>
      <c r="I74" s="907">
        <f>D74*H74</f>
        <v>0</v>
      </c>
    </row>
    <row r="75" spans="1:13">
      <c r="A75" s="277"/>
      <c r="B75" s="310"/>
      <c r="C75" s="301"/>
      <c r="D75" s="1321"/>
      <c r="E75" s="306"/>
      <c r="F75" s="874"/>
      <c r="G75" s="920"/>
      <c r="H75" s="997"/>
      <c r="I75" s="908"/>
    </row>
    <row r="76" spans="1:13" s="342" customFormat="1" hidden="1" outlineLevel="1">
      <c r="A76" s="342" t="s">
        <v>3494</v>
      </c>
      <c r="B76" s="343" t="s">
        <v>3495</v>
      </c>
      <c r="C76" s="334">
        <v>67.7</v>
      </c>
      <c r="D76" s="1324"/>
      <c r="E76" s="306"/>
      <c r="F76" s="936"/>
      <c r="G76" s="1015"/>
      <c r="H76" s="999"/>
      <c r="I76" s="1021"/>
      <c r="J76" s="851"/>
      <c r="K76" s="851"/>
      <c r="L76" s="851"/>
      <c r="M76" s="852"/>
    </row>
    <row r="77" spans="1:13" collapsed="1">
      <c r="A77" s="641"/>
      <c r="B77" s="642"/>
      <c r="C77" s="321"/>
      <c r="D77" s="1325"/>
      <c r="E77" s="643"/>
      <c r="F77" s="1009"/>
      <c r="G77" s="1016"/>
      <c r="H77" s="1000"/>
      <c r="I77" s="908"/>
      <c r="J77" s="244"/>
      <c r="K77" s="244"/>
      <c r="L77" s="244"/>
    </row>
    <row r="78" spans="1:13" s="307" customFormat="1" ht="79.5" customHeight="1">
      <c r="A78" s="277" t="s">
        <v>46</v>
      </c>
      <c r="B78" s="304" t="s">
        <v>3496</v>
      </c>
      <c r="C78" s="301"/>
      <c r="D78" s="1321"/>
      <c r="E78" s="306" t="str">
        <f>IF(OR(ISBLANK(C78),ISBLANK(D78))," ",KOLIC*CENA)</f>
        <v xml:space="preserve"> </v>
      </c>
      <c r="F78" s="874"/>
      <c r="G78" s="920"/>
      <c r="H78" s="997"/>
      <c r="I78" s="908"/>
      <c r="J78" s="244"/>
      <c r="K78" s="244"/>
      <c r="L78" s="244"/>
      <c r="M78" s="853"/>
    </row>
    <row r="79" spans="1:13" s="307" customFormat="1" ht="90.75" customHeight="1">
      <c r="A79" s="277"/>
      <c r="B79" s="304" t="s">
        <v>3497</v>
      </c>
      <c r="C79" s="301"/>
      <c r="D79" s="1321"/>
      <c r="E79" s="306"/>
      <c r="F79" s="874"/>
      <c r="G79" s="920"/>
      <c r="H79" s="997"/>
      <c r="I79" s="908"/>
      <c r="J79" s="244"/>
      <c r="K79" s="244"/>
      <c r="L79" s="244"/>
      <c r="M79" s="853"/>
    </row>
    <row r="80" spans="1:13" s="307" customFormat="1" ht="27.75" customHeight="1">
      <c r="A80" s="277"/>
      <c r="B80" s="304" t="s">
        <v>3498</v>
      </c>
      <c r="C80" s="301"/>
      <c r="D80" s="1321"/>
      <c r="E80" s="306"/>
      <c r="F80" s="874"/>
      <c r="G80" s="920"/>
      <c r="H80" s="997"/>
      <c r="I80" s="908"/>
      <c r="J80" s="244"/>
      <c r="K80" s="244"/>
      <c r="L80" s="244"/>
      <c r="M80" s="853"/>
    </row>
    <row r="81" spans="1:13" s="307" customFormat="1" ht="12.75" customHeight="1">
      <c r="A81" s="277"/>
      <c r="B81" s="304"/>
      <c r="C81" s="301"/>
      <c r="D81" s="1321"/>
      <c r="E81" s="306"/>
      <c r="F81" s="874"/>
      <c r="G81" s="920"/>
      <c r="H81" s="997"/>
      <c r="I81" s="908"/>
      <c r="J81" s="244"/>
      <c r="K81" s="244"/>
      <c r="L81" s="244"/>
      <c r="M81" s="853"/>
    </row>
    <row r="82" spans="1:13" s="307" customFormat="1" ht="27" customHeight="1">
      <c r="A82" s="277" t="s">
        <v>3499</v>
      </c>
      <c r="B82" s="304" t="s">
        <v>3500</v>
      </c>
      <c r="C82" s="301"/>
      <c r="D82" s="1321"/>
      <c r="E82" s="306"/>
      <c r="F82" s="874"/>
      <c r="G82" s="920"/>
      <c r="H82" s="997"/>
      <c r="I82" s="908"/>
      <c r="J82" s="244"/>
      <c r="K82" s="244"/>
      <c r="L82" s="244"/>
      <c r="M82" s="853"/>
    </row>
    <row r="83" spans="1:13" s="363" customFormat="1">
      <c r="B83" s="746" t="s">
        <v>2012</v>
      </c>
      <c r="C83" s="341">
        <v>19.5</v>
      </c>
      <c r="D83" s="1326"/>
      <c r="E83" s="306" t="str">
        <f>IF(OR(ISBLANK(C83),ISBLANK(D83))," ",KOLIC*CENA)</f>
        <v xml:space="preserve"> </v>
      </c>
      <c r="F83" s="939"/>
      <c r="G83" s="919">
        <f>D83*F83</f>
        <v>0</v>
      </c>
      <c r="H83" s="996">
        <v>19.5</v>
      </c>
      <c r="I83" s="907">
        <f>D83*H83</f>
        <v>0</v>
      </c>
      <c r="J83" s="854"/>
      <c r="K83" s="854"/>
      <c r="L83" s="854"/>
      <c r="M83" s="855"/>
    </row>
    <row r="84" spans="1:13" s="363" customFormat="1">
      <c r="B84" s="746"/>
      <c r="C84" s="341"/>
      <c r="D84" s="1321"/>
      <c r="E84" s="306"/>
      <c r="F84" s="933"/>
      <c r="G84" s="1017"/>
      <c r="H84" s="1001"/>
      <c r="I84" s="1022"/>
      <c r="J84" s="854"/>
      <c r="K84" s="854"/>
      <c r="L84" s="854"/>
      <c r="M84" s="855"/>
    </row>
    <row r="85" spans="1:13" s="342" customFormat="1" hidden="1" outlineLevel="1">
      <c r="A85" s="342" t="s">
        <v>3501</v>
      </c>
      <c r="B85" s="343" t="s">
        <v>3502</v>
      </c>
      <c r="C85" s="334">
        <v>19.100000000000001</v>
      </c>
      <c r="D85" s="1324"/>
      <c r="E85" s="306"/>
      <c r="F85" s="936"/>
      <c r="G85" s="1015"/>
      <c r="H85" s="999"/>
      <c r="I85" s="1021"/>
      <c r="J85" s="851"/>
      <c r="K85" s="851"/>
      <c r="L85" s="851"/>
      <c r="M85" s="852"/>
    </row>
    <row r="86" spans="1:13" s="363" customFormat="1" collapsed="1">
      <c r="B86" s="746"/>
      <c r="C86" s="341"/>
      <c r="D86" s="1321"/>
      <c r="E86" s="306"/>
      <c r="F86" s="933"/>
      <c r="G86" s="1017"/>
      <c r="H86" s="1001"/>
      <c r="I86" s="1022"/>
      <c r="J86" s="854"/>
      <c r="K86" s="854"/>
      <c r="L86" s="854"/>
      <c r="M86" s="855"/>
    </row>
    <row r="87" spans="1:13" s="307" customFormat="1" ht="27" customHeight="1">
      <c r="A87" s="277" t="s">
        <v>3503</v>
      </c>
      <c r="B87" s="304" t="s">
        <v>3504</v>
      </c>
      <c r="C87" s="301"/>
      <c r="D87" s="1321"/>
      <c r="E87" s="306"/>
      <c r="F87" s="874"/>
      <c r="G87" s="920"/>
      <c r="H87" s="997"/>
      <c r="I87" s="908"/>
      <c r="J87" s="244"/>
      <c r="K87" s="244"/>
      <c r="L87" s="244"/>
      <c r="M87" s="853"/>
    </row>
    <row r="88" spans="1:13" s="363" customFormat="1">
      <c r="B88" s="746" t="s">
        <v>2012</v>
      </c>
      <c r="C88" s="341">
        <v>22</v>
      </c>
      <c r="D88" s="1326"/>
      <c r="E88" s="306" t="str">
        <f>IF(OR(ISBLANK(C88),ISBLANK(D88))," ",KOLIC*CENA)</f>
        <v xml:space="preserve"> </v>
      </c>
      <c r="F88" s="939"/>
      <c r="G88" s="919">
        <f>D88*F88</f>
        <v>0</v>
      </c>
      <c r="H88" s="996">
        <v>22</v>
      </c>
      <c r="I88" s="907">
        <f>D88*H88</f>
        <v>0</v>
      </c>
      <c r="J88" s="854"/>
      <c r="K88" s="854"/>
      <c r="L88" s="854"/>
      <c r="M88" s="855"/>
    </row>
    <row r="89" spans="1:13" s="363" customFormat="1">
      <c r="B89" s="746"/>
      <c r="C89" s="341"/>
      <c r="D89" s="1321"/>
      <c r="E89" s="306"/>
      <c r="F89" s="933"/>
      <c r="G89" s="1017"/>
      <c r="H89" s="1001"/>
      <c r="I89" s="1022"/>
      <c r="J89" s="854"/>
      <c r="K89" s="854"/>
      <c r="L89" s="854"/>
      <c r="M89" s="855"/>
    </row>
    <row r="90" spans="1:13" s="342" customFormat="1" hidden="1" outlineLevel="1">
      <c r="A90" s="342" t="s">
        <v>3501</v>
      </c>
      <c r="B90" s="343" t="s">
        <v>3505</v>
      </c>
      <c r="C90" s="334">
        <v>22</v>
      </c>
      <c r="D90" s="1324"/>
      <c r="E90" s="306"/>
      <c r="F90" s="936"/>
      <c r="G90" s="1015"/>
      <c r="H90" s="999"/>
      <c r="I90" s="1021"/>
      <c r="J90" s="851"/>
      <c r="K90" s="851"/>
      <c r="L90" s="851"/>
      <c r="M90" s="852"/>
    </row>
    <row r="91" spans="1:13" s="363" customFormat="1" collapsed="1">
      <c r="B91" s="746"/>
      <c r="C91" s="341"/>
      <c r="D91" s="1321"/>
      <c r="E91" s="306"/>
      <c r="F91" s="933"/>
      <c r="G91" s="1017"/>
      <c r="H91" s="1001"/>
      <c r="I91" s="1022"/>
      <c r="J91" s="854"/>
      <c r="K91" s="854"/>
      <c r="L91" s="854"/>
      <c r="M91" s="855"/>
    </row>
    <row r="92" spans="1:13" ht="38.25">
      <c r="A92" s="277"/>
      <c r="B92" s="348" t="s">
        <v>3506</v>
      </c>
      <c r="C92" s="301"/>
      <c r="D92" s="1321"/>
      <c r="E92" s="306"/>
      <c r="F92" s="874"/>
      <c r="G92" s="920"/>
      <c r="H92" s="997"/>
      <c r="I92" s="908"/>
    </row>
    <row r="93" spans="1:13" s="76" customFormat="1" ht="321.75" customHeight="1">
      <c r="A93" s="349" t="s">
        <v>47</v>
      </c>
      <c r="B93" s="348" t="s">
        <v>3507</v>
      </c>
      <c r="C93" s="300"/>
      <c r="D93" s="1327"/>
      <c r="E93" s="302" t="str">
        <f>IF(OR(ISBLANK(C93),ISBLANK(D93))," ",KOLIC*CENA)</f>
        <v xml:space="preserve"> </v>
      </c>
      <c r="F93" s="872"/>
      <c r="G93" s="918"/>
      <c r="H93" s="995"/>
      <c r="I93" s="906"/>
    </row>
    <row r="94" spans="1:13" ht="53.25" customHeight="1">
      <c r="A94" s="331"/>
      <c r="B94" s="312" t="s">
        <v>3508</v>
      </c>
      <c r="C94" s="333"/>
      <c r="D94" s="1321"/>
      <c r="E94" s="306"/>
      <c r="F94" s="874"/>
      <c r="G94" s="920"/>
      <c r="H94" s="997"/>
      <c r="I94" s="908"/>
    </row>
    <row r="95" spans="1:13" s="14" customFormat="1" ht="52.5" customHeight="1">
      <c r="A95" s="277"/>
      <c r="B95" s="304" t="s">
        <v>3509</v>
      </c>
      <c r="C95" s="301"/>
      <c r="D95" s="1327"/>
      <c r="E95" s="302" t="str">
        <f>IF(OR(ISBLANK(C95),ISBLANK(D95))," ",KOLIC*CENA)</f>
        <v xml:space="preserve"> </v>
      </c>
      <c r="F95" s="878"/>
      <c r="G95" s="924"/>
      <c r="H95" s="1002"/>
      <c r="I95" s="912"/>
    </row>
    <row r="96" spans="1:13" ht="12.75" customHeight="1">
      <c r="A96" s="331"/>
      <c r="B96" s="312" t="s">
        <v>3363</v>
      </c>
      <c r="C96" s="333"/>
      <c r="D96" s="1321"/>
      <c r="E96" s="306"/>
      <c r="F96" s="874"/>
      <c r="G96" s="920"/>
      <c r="H96" s="997"/>
      <c r="I96" s="908"/>
    </row>
    <row r="97" spans="1:9" ht="12.75" customHeight="1">
      <c r="A97" s="331"/>
      <c r="B97" s="312"/>
      <c r="C97" s="333"/>
      <c r="D97" s="1321"/>
      <c r="E97" s="306"/>
      <c r="F97" s="874"/>
      <c r="G97" s="920"/>
      <c r="H97" s="997"/>
      <c r="I97" s="908"/>
    </row>
    <row r="98" spans="1:9" ht="66" customHeight="1">
      <c r="A98" s="331" t="s">
        <v>3510</v>
      </c>
      <c r="B98" s="312" t="s">
        <v>3511</v>
      </c>
      <c r="C98" s="333"/>
      <c r="D98" s="1321"/>
      <c r="E98" s="306"/>
      <c r="F98" s="874"/>
      <c r="G98" s="920"/>
      <c r="H98" s="997"/>
      <c r="I98" s="908"/>
    </row>
    <row r="99" spans="1:9">
      <c r="A99" s="277"/>
      <c r="B99" s="309" t="s">
        <v>2018</v>
      </c>
      <c r="C99" s="310">
        <v>78</v>
      </c>
      <c r="D99" s="1320"/>
      <c r="E99" s="306" t="str">
        <f>IF(OR(ISBLANK(C99),ISBLANK(D99))," ",KOLIC*CENA)</f>
        <v xml:space="preserve"> </v>
      </c>
      <c r="F99" s="939">
        <v>78</v>
      </c>
      <c r="G99" s="919">
        <f>D99*F99</f>
        <v>0</v>
      </c>
      <c r="H99" s="996"/>
      <c r="I99" s="907">
        <f>D99*H99</f>
        <v>0</v>
      </c>
    </row>
    <row r="100" spans="1:9">
      <c r="A100" s="277"/>
      <c r="B100" s="310"/>
      <c r="C100" s="301"/>
      <c r="D100" s="1321"/>
      <c r="E100" s="306"/>
      <c r="F100" s="874"/>
      <c r="G100" s="920"/>
      <c r="H100" s="997"/>
      <c r="I100" s="908"/>
    </row>
    <row r="101" spans="1:9" s="134" customFormat="1" hidden="1" outlineLevel="1">
      <c r="A101" s="324" t="s">
        <v>2804</v>
      </c>
      <c r="B101" s="325" t="s">
        <v>3512</v>
      </c>
      <c r="C101" s="326">
        <v>22.82</v>
      </c>
      <c r="D101" s="1323"/>
      <c r="E101" s="328"/>
      <c r="F101" s="877"/>
      <c r="G101" s="923"/>
      <c r="H101" s="998"/>
      <c r="I101" s="911"/>
    </row>
    <row r="102" spans="1:9" s="134" customFormat="1" ht="25.5" hidden="1" outlineLevel="1">
      <c r="A102" s="324" t="s">
        <v>3513</v>
      </c>
      <c r="B102" s="325" t="s">
        <v>3514</v>
      </c>
      <c r="C102" s="326">
        <v>54.4</v>
      </c>
      <c r="D102" s="1323"/>
      <c r="E102" s="328"/>
      <c r="F102" s="877"/>
      <c r="G102" s="923"/>
      <c r="H102" s="998"/>
      <c r="I102" s="911"/>
    </row>
    <row r="103" spans="1:9" s="134" customFormat="1" hidden="1" outlineLevel="1">
      <c r="A103" s="324"/>
      <c r="B103" s="325"/>
      <c r="C103" s="326">
        <v>77.22</v>
      </c>
      <c r="D103" s="1323"/>
      <c r="E103" s="328"/>
      <c r="F103" s="877"/>
      <c r="G103" s="923"/>
      <c r="H103" s="998"/>
      <c r="I103" s="911"/>
    </row>
    <row r="104" spans="1:9" collapsed="1">
      <c r="A104" s="277"/>
      <c r="B104" s="309"/>
      <c r="C104" s="310"/>
      <c r="D104" s="1322"/>
      <c r="E104" s="306"/>
      <c r="F104" s="874"/>
      <c r="G104" s="920"/>
      <c r="H104" s="997"/>
      <c r="I104" s="908"/>
    </row>
    <row r="105" spans="1:9" ht="57" customHeight="1">
      <c r="A105" s="331" t="s">
        <v>3515</v>
      </c>
      <c r="B105" s="312" t="s">
        <v>3516</v>
      </c>
      <c r="C105" s="333"/>
      <c r="D105" s="1321"/>
      <c r="E105" s="306"/>
      <c r="F105" s="874"/>
      <c r="G105" s="920"/>
      <c r="H105" s="997"/>
      <c r="I105" s="908"/>
    </row>
    <row r="106" spans="1:9">
      <c r="A106" s="277"/>
      <c r="B106" s="309" t="s">
        <v>2018</v>
      </c>
      <c r="C106" s="310">
        <v>28</v>
      </c>
      <c r="D106" s="1320"/>
      <c r="E106" s="306" t="str">
        <f>IF(OR(ISBLANK(C106),ISBLANK(D106))," ",KOLIC*CENA)</f>
        <v xml:space="preserve"> </v>
      </c>
      <c r="F106" s="939">
        <v>28</v>
      </c>
      <c r="G106" s="919">
        <f>D106*F106</f>
        <v>0</v>
      </c>
      <c r="H106" s="996"/>
      <c r="I106" s="907">
        <f>D106*H106</f>
        <v>0</v>
      </c>
    </row>
    <row r="107" spans="1:9">
      <c r="A107" s="277"/>
      <c r="B107" s="310"/>
      <c r="C107" s="301"/>
      <c r="D107" s="1321"/>
      <c r="E107" s="306"/>
      <c r="F107" s="874"/>
      <c r="G107" s="920"/>
      <c r="H107" s="997"/>
      <c r="I107" s="908"/>
    </row>
    <row r="108" spans="1:9" s="134" customFormat="1" hidden="1" outlineLevel="1">
      <c r="A108" s="324" t="s">
        <v>440</v>
      </c>
      <c r="B108" s="325" t="s">
        <v>3517</v>
      </c>
      <c r="C108" s="326">
        <v>28.32</v>
      </c>
      <c r="D108" s="1323"/>
      <c r="E108" s="328"/>
      <c r="F108" s="877"/>
      <c r="G108" s="923"/>
      <c r="H108" s="998"/>
      <c r="I108" s="911"/>
    </row>
    <row r="109" spans="1:9" collapsed="1">
      <c r="A109" s="277"/>
      <c r="B109" s="309"/>
      <c r="C109" s="310"/>
      <c r="D109" s="1322"/>
      <c r="E109" s="306"/>
      <c r="F109" s="874"/>
      <c r="G109" s="920"/>
      <c r="H109" s="997"/>
      <c r="I109" s="908"/>
    </row>
    <row r="110" spans="1:9" ht="93" customHeight="1">
      <c r="A110" s="331" t="s">
        <v>3518</v>
      </c>
      <c r="B110" s="312" t="s">
        <v>3519</v>
      </c>
      <c r="C110" s="333"/>
      <c r="D110" s="1321"/>
      <c r="E110" s="306"/>
      <c r="F110" s="874"/>
      <c r="G110" s="920"/>
      <c r="H110" s="997"/>
      <c r="I110" s="908"/>
    </row>
    <row r="111" spans="1:9">
      <c r="A111" s="277"/>
      <c r="B111" s="309" t="s">
        <v>2018</v>
      </c>
      <c r="C111" s="310">
        <v>75</v>
      </c>
      <c r="D111" s="1320"/>
      <c r="E111" s="306" t="str">
        <f>IF(OR(ISBLANK(C111),ISBLANK(D111))," ",KOLIC*CENA)</f>
        <v xml:space="preserve"> </v>
      </c>
      <c r="F111" s="939">
        <v>75</v>
      </c>
      <c r="G111" s="919">
        <f>D111*F111</f>
        <v>0</v>
      </c>
      <c r="H111" s="996"/>
      <c r="I111" s="907">
        <f>D111*H111</f>
        <v>0</v>
      </c>
    </row>
    <row r="112" spans="1:9">
      <c r="A112" s="277"/>
      <c r="B112" s="310"/>
      <c r="C112" s="301"/>
      <c r="D112" s="1321"/>
      <c r="E112" s="306"/>
      <c r="F112" s="874"/>
      <c r="G112" s="920"/>
      <c r="H112" s="997"/>
      <c r="I112" s="908"/>
    </row>
    <row r="113" spans="1:9" ht="57" customHeight="1">
      <c r="A113" s="331" t="s">
        <v>3520</v>
      </c>
      <c r="B113" s="312" t="s">
        <v>3521</v>
      </c>
      <c r="C113" s="333"/>
      <c r="D113" s="1321"/>
      <c r="E113" s="306"/>
      <c r="F113" s="874"/>
      <c r="G113" s="920"/>
      <c r="H113" s="997"/>
      <c r="I113" s="908"/>
    </row>
    <row r="114" spans="1:9">
      <c r="A114" s="277"/>
      <c r="B114" s="309" t="s">
        <v>2018</v>
      </c>
      <c r="C114" s="310">
        <v>22</v>
      </c>
      <c r="D114" s="1320"/>
      <c r="E114" s="306" t="str">
        <f>IF(OR(ISBLANK(C114),ISBLANK(D114))," ",KOLIC*CENA)</f>
        <v xml:space="preserve"> </v>
      </c>
      <c r="F114" s="939">
        <v>22</v>
      </c>
      <c r="G114" s="919">
        <f>D114*F114</f>
        <v>0</v>
      </c>
      <c r="H114" s="996"/>
      <c r="I114" s="907">
        <f>D114*H114</f>
        <v>0</v>
      </c>
    </row>
    <row r="115" spans="1:9">
      <c r="A115" s="277"/>
      <c r="B115" s="310"/>
      <c r="C115" s="301"/>
      <c r="D115" s="1321"/>
      <c r="E115" s="306"/>
      <c r="F115" s="874"/>
      <c r="G115" s="920"/>
      <c r="H115" s="997"/>
      <c r="I115" s="908"/>
    </row>
    <row r="116" spans="1:9" s="134" customFormat="1" ht="25.5" hidden="1" outlineLevel="1">
      <c r="A116" s="324" t="s">
        <v>631</v>
      </c>
      <c r="B116" s="325" t="s">
        <v>3522</v>
      </c>
      <c r="C116" s="326">
        <v>20.05</v>
      </c>
      <c r="D116" s="1323"/>
      <c r="E116" s="328"/>
      <c r="F116" s="877"/>
      <c r="G116" s="923"/>
      <c r="H116" s="998"/>
      <c r="I116" s="911"/>
    </row>
    <row r="117" spans="1:9" collapsed="1">
      <c r="A117" s="277"/>
      <c r="B117" s="309"/>
      <c r="C117" s="310"/>
      <c r="D117" s="1322"/>
      <c r="E117" s="306"/>
      <c r="F117" s="874"/>
      <c r="G117" s="920"/>
      <c r="H117" s="997"/>
      <c r="I117" s="908"/>
    </row>
    <row r="118" spans="1:9" ht="45" customHeight="1">
      <c r="A118" s="331"/>
      <c r="B118" s="312" t="s">
        <v>3523</v>
      </c>
      <c r="C118" s="812"/>
      <c r="D118" s="1321"/>
      <c r="E118" s="306" t="str">
        <f>IF(OR(ISBLANK(C118),ISBLANK(D118))," ",KOLIC*CENA)</f>
        <v xml:space="preserve"> </v>
      </c>
      <c r="F118" s="874"/>
      <c r="G118" s="920"/>
      <c r="H118" s="997"/>
      <c r="I118" s="908"/>
    </row>
    <row r="119" spans="1:9" ht="82.5" customHeight="1">
      <c r="A119" s="331" t="s">
        <v>69</v>
      </c>
      <c r="B119" s="352" t="s">
        <v>3524</v>
      </c>
      <c r="C119" s="812"/>
      <c r="D119" s="1321"/>
      <c r="E119" s="306"/>
      <c r="F119" s="874"/>
      <c r="G119" s="920"/>
      <c r="H119" s="997"/>
      <c r="I119" s="908"/>
    </row>
    <row r="120" spans="1:9" ht="142.5" customHeight="1">
      <c r="A120" s="331"/>
      <c r="B120" s="312" t="s">
        <v>3525</v>
      </c>
      <c r="C120" s="333"/>
      <c r="D120" s="1321"/>
      <c r="E120" s="306"/>
      <c r="F120" s="874"/>
      <c r="G120" s="920"/>
      <c r="H120" s="997"/>
      <c r="I120" s="908"/>
    </row>
    <row r="121" spans="1:9" s="14" customFormat="1" ht="107.25" customHeight="1">
      <c r="A121" s="277"/>
      <c r="B121" s="304" t="s">
        <v>3306</v>
      </c>
      <c r="C121" s="301"/>
      <c r="D121" s="1327"/>
      <c r="E121" s="302" t="str">
        <f>IF(OR(ISBLANK(C121),ISBLANK(D121))," ",KOLIC*CENA)</f>
        <v xml:space="preserve"> </v>
      </c>
      <c r="F121" s="878"/>
      <c r="G121" s="924"/>
      <c r="H121" s="1002"/>
      <c r="I121" s="912"/>
    </row>
    <row r="122" spans="1:9" ht="78" customHeight="1">
      <c r="A122" s="331"/>
      <c r="B122" s="312" t="s">
        <v>3526</v>
      </c>
      <c r="C122" s="333"/>
      <c r="D122" s="1321"/>
      <c r="E122" s="306"/>
      <c r="F122" s="874"/>
      <c r="G122" s="920"/>
      <c r="H122" s="997"/>
      <c r="I122" s="908"/>
    </row>
    <row r="123" spans="1:9" ht="105" customHeight="1">
      <c r="A123" s="331"/>
      <c r="B123" s="352" t="s">
        <v>3527</v>
      </c>
      <c r="C123" s="333"/>
      <c r="D123" s="1321"/>
      <c r="E123" s="306" t="str">
        <f>IF(OR(ISBLANK(C123),ISBLANK(D123))," ",KOLIC*CENA)</f>
        <v xml:space="preserve"> </v>
      </c>
      <c r="F123" s="874"/>
      <c r="G123" s="920"/>
      <c r="H123" s="997"/>
      <c r="I123" s="908"/>
    </row>
    <row r="124" spans="1:9" ht="12.75" customHeight="1">
      <c r="A124" s="331"/>
      <c r="B124" s="312" t="s">
        <v>3528</v>
      </c>
      <c r="C124" s="333"/>
      <c r="D124" s="1321"/>
      <c r="E124" s="306"/>
      <c r="F124" s="874"/>
      <c r="G124" s="920"/>
      <c r="H124" s="997"/>
      <c r="I124" s="908"/>
    </row>
    <row r="125" spans="1:9" ht="27.75" customHeight="1">
      <c r="A125" s="331"/>
      <c r="B125" s="312" t="s">
        <v>3529</v>
      </c>
      <c r="C125" s="333"/>
      <c r="D125" s="1321"/>
      <c r="E125" s="306" t="str">
        <f>IF(OR(ISBLANK(C125),ISBLANK(D125))," ",KOLIC*CENA)</f>
        <v xml:space="preserve"> </v>
      </c>
      <c r="F125" s="874"/>
      <c r="G125" s="920"/>
      <c r="H125" s="997"/>
      <c r="I125" s="908"/>
    </row>
    <row r="126" spans="1:9">
      <c r="A126" s="277"/>
      <c r="B126" s="309" t="s">
        <v>2018</v>
      </c>
      <c r="C126" s="310">
        <v>21</v>
      </c>
      <c r="D126" s="1320"/>
      <c r="E126" s="306" t="str">
        <f>IF(OR(ISBLANK(C126),ISBLANK(D126))," ",KOLIC*CENA)</f>
        <v xml:space="preserve"> </v>
      </c>
      <c r="F126" s="939">
        <v>21</v>
      </c>
      <c r="G126" s="919">
        <f>D126*F126</f>
        <v>0</v>
      </c>
      <c r="H126" s="996"/>
      <c r="I126" s="907">
        <f>D126*H126</f>
        <v>0</v>
      </c>
    </row>
    <row r="127" spans="1:9">
      <c r="A127" s="277"/>
      <c r="B127" s="310"/>
      <c r="C127" s="301"/>
      <c r="D127" s="1321"/>
      <c r="E127" s="306"/>
      <c r="F127" s="874"/>
      <c r="G127" s="920"/>
      <c r="H127" s="997"/>
      <c r="I127" s="908"/>
    </row>
    <row r="128" spans="1:9" s="134" customFormat="1" hidden="1" outlineLevel="1">
      <c r="A128" s="324" t="s">
        <v>440</v>
      </c>
      <c r="B128" s="325" t="s">
        <v>3530</v>
      </c>
      <c r="C128" s="326">
        <v>21</v>
      </c>
      <c r="D128" s="1323"/>
      <c r="E128" s="328"/>
      <c r="F128" s="877"/>
      <c r="G128" s="923"/>
      <c r="H128" s="998"/>
      <c r="I128" s="911"/>
    </row>
    <row r="129" spans="1:13" collapsed="1">
      <c r="A129" s="277"/>
      <c r="B129" s="309"/>
      <c r="C129" s="310"/>
      <c r="D129" s="1322"/>
      <c r="E129" s="306"/>
      <c r="F129" s="874"/>
      <c r="G129" s="920"/>
      <c r="H129" s="997"/>
      <c r="I129" s="908"/>
    </row>
    <row r="130" spans="1:13" ht="257.25" customHeight="1">
      <c r="A130" s="331" t="s">
        <v>70</v>
      </c>
      <c r="B130" s="352" t="s">
        <v>3531</v>
      </c>
      <c r="C130" s="333"/>
      <c r="D130" s="1321"/>
      <c r="E130" s="306" t="str">
        <f>IF(OR(ISBLANK(C130),ISBLANK(D130))," ",KOLIC*CENA)</f>
        <v xml:space="preserve"> </v>
      </c>
      <c r="F130" s="874"/>
      <c r="G130" s="920"/>
      <c r="H130" s="997"/>
      <c r="I130" s="908"/>
    </row>
    <row r="131" spans="1:13" ht="26.25" customHeight="1">
      <c r="A131" s="331"/>
      <c r="B131" s="312" t="s">
        <v>3371</v>
      </c>
      <c r="C131" s="333"/>
      <c r="D131" s="1321"/>
      <c r="E131" s="306"/>
      <c r="F131" s="874"/>
      <c r="G131" s="920"/>
      <c r="H131" s="997"/>
      <c r="I131" s="908"/>
    </row>
    <row r="132" spans="1:13" ht="45.75" customHeight="1">
      <c r="A132" s="277"/>
      <c r="B132" s="304" t="s">
        <v>3532</v>
      </c>
      <c r="C132" s="301"/>
      <c r="D132" s="1321"/>
      <c r="E132" s="306"/>
      <c r="F132" s="874"/>
      <c r="G132" s="920"/>
      <c r="H132" s="997"/>
      <c r="I132" s="908"/>
    </row>
    <row r="133" spans="1:13">
      <c r="A133" s="277"/>
      <c r="B133" s="309" t="s">
        <v>2018</v>
      </c>
      <c r="C133" s="310">
        <v>224</v>
      </c>
      <c r="D133" s="1320"/>
      <c r="E133" s="306" t="str">
        <f>IF(OR(ISBLANK(C133),ISBLANK(D133))," ",KOLIC*CENA)</f>
        <v xml:space="preserve"> </v>
      </c>
      <c r="F133" s="939">
        <v>224</v>
      </c>
      <c r="G133" s="919">
        <f>D133*F133</f>
        <v>0</v>
      </c>
      <c r="H133" s="996"/>
      <c r="I133" s="907">
        <f>D133*H133</f>
        <v>0</v>
      </c>
    </row>
    <row r="134" spans="1:13">
      <c r="A134" s="277"/>
      <c r="B134" s="310"/>
      <c r="C134" s="301"/>
      <c r="D134" s="1321"/>
      <c r="E134" s="306"/>
      <c r="F134" s="874"/>
      <c r="G134" s="920"/>
      <c r="H134" s="997"/>
      <c r="I134" s="908"/>
    </row>
    <row r="135" spans="1:13" s="134" customFormat="1" ht="25.5" hidden="1" outlineLevel="1">
      <c r="A135" s="324" t="s">
        <v>3299</v>
      </c>
      <c r="B135" s="325" t="s">
        <v>3533</v>
      </c>
      <c r="C135" s="326">
        <v>224</v>
      </c>
      <c r="D135" s="1323"/>
      <c r="E135" s="328"/>
      <c r="F135" s="877"/>
      <c r="G135" s="923"/>
      <c r="H135" s="998"/>
      <c r="I135" s="911"/>
    </row>
    <row r="136" spans="1:13" collapsed="1">
      <c r="A136" s="277"/>
      <c r="B136" s="309"/>
      <c r="C136" s="310"/>
      <c r="D136" s="1322"/>
      <c r="E136" s="306"/>
      <c r="F136" s="874"/>
      <c r="G136" s="920"/>
      <c r="H136" s="997"/>
      <c r="I136" s="908"/>
    </row>
    <row r="137" spans="1:13" ht="140.25" customHeight="1">
      <c r="A137" s="277" t="s">
        <v>71</v>
      </c>
      <c r="B137" s="304" t="s">
        <v>3534</v>
      </c>
      <c r="C137" s="301"/>
      <c r="D137" s="1321"/>
      <c r="E137" s="306"/>
      <c r="F137" s="874"/>
      <c r="G137" s="920"/>
      <c r="H137" s="997"/>
      <c r="I137" s="908"/>
      <c r="J137" s="244"/>
      <c r="K137" s="244"/>
      <c r="L137" s="244"/>
    </row>
    <row r="138" spans="1:13">
      <c r="A138" s="277"/>
      <c r="B138" s="309" t="s">
        <v>2552</v>
      </c>
      <c r="C138" s="310">
        <v>4</v>
      </c>
      <c r="D138" s="1320"/>
      <c r="E138" s="306" t="str">
        <f>IF(OR(ISBLANK(C138),ISBLANK(D138))," ",KOLIC*CENA)</f>
        <v xml:space="preserve"> </v>
      </c>
      <c r="F138" s="939">
        <v>4</v>
      </c>
      <c r="G138" s="919">
        <f>D138*F138</f>
        <v>0</v>
      </c>
      <c r="H138" s="996"/>
      <c r="I138" s="907">
        <f>D138*H138</f>
        <v>0</v>
      </c>
      <c r="J138" s="244"/>
      <c r="K138" s="244"/>
      <c r="L138" s="244"/>
    </row>
    <row r="139" spans="1:13">
      <c r="A139" s="277"/>
      <c r="B139" s="310"/>
      <c r="C139" s="301"/>
      <c r="D139" s="1321"/>
      <c r="E139" s="306"/>
      <c r="F139" s="874"/>
      <c r="G139" s="920"/>
      <c r="H139" s="997"/>
      <c r="I139" s="908"/>
      <c r="J139" s="244"/>
      <c r="K139" s="244"/>
      <c r="L139" s="244"/>
    </row>
    <row r="140" spans="1:13" s="134" customFormat="1" hidden="1" outlineLevel="1">
      <c r="A140" s="324"/>
      <c r="B140" s="325" t="s">
        <v>3535</v>
      </c>
      <c r="C140" s="326">
        <v>3.94</v>
      </c>
      <c r="D140" s="1323"/>
      <c r="E140" s="328"/>
      <c r="F140" s="877"/>
      <c r="G140" s="923"/>
      <c r="H140" s="998"/>
      <c r="I140" s="911"/>
      <c r="J140" s="856"/>
      <c r="K140" s="856"/>
      <c r="L140" s="856"/>
    </row>
    <row r="141" spans="1:13" collapsed="1">
      <c r="A141" s="277"/>
      <c r="B141" s="309"/>
      <c r="C141" s="310"/>
      <c r="D141" s="1322"/>
      <c r="E141" s="306"/>
      <c r="F141" s="874"/>
      <c r="G141" s="920"/>
      <c r="H141" s="997"/>
      <c r="I141" s="908"/>
      <c r="J141" s="244"/>
      <c r="K141" s="244"/>
      <c r="L141" s="244"/>
    </row>
    <row r="142" spans="1:13" s="363" customFormat="1" ht="204" customHeight="1">
      <c r="A142" s="373" t="s">
        <v>38</v>
      </c>
      <c r="B142" s="312" t="s">
        <v>3536</v>
      </c>
      <c r="C142" s="305"/>
      <c r="D142" s="1321"/>
      <c r="E142" s="815" t="str">
        <f>IF(OR(ISBLANK(C142),ISBLANK(D142))," ",KOLIC*CENA)</f>
        <v xml:space="preserve"> </v>
      </c>
      <c r="F142" s="1010"/>
      <c r="G142" s="1017"/>
      <c r="H142" s="1001"/>
      <c r="I142" s="1022"/>
      <c r="J142" s="854"/>
      <c r="K142" s="854"/>
      <c r="L142" s="854"/>
      <c r="M142" s="855"/>
    </row>
    <row r="143" spans="1:13" s="307" customFormat="1" ht="12.75" customHeight="1">
      <c r="A143" s="277"/>
      <c r="B143" s="304"/>
      <c r="C143" s="301"/>
      <c r="D143" s="1321"/>
      <c r="E143" s="306"/>
      <c r="F143" s="874"/>
      <c r="G143" s="920"/>
      <c r="H143" s="997"/>
      <c r="I143" s="908"/>
      <c r="J143" s="244"/>
      <c r="K143" s="244"/>
      <c r="L143" s="244"/>
      <c r="M143" s="853"/>
    </row>
    <row r="144" spans="1:13" s="307" customFormat="1" ht="41.25" customHeight="1">
      <c r="A144" s="277" t="s">
        <v>3537</v>
      </c>
      <c r="B144" s="304" t="s">
        <v>3538</v>
      </c>
      <c r="C144" s="301"/>
      <c r="D144" s="1321"/>
      <c r="E144" s="306"/>
      <c r="F144" s="874"/>
      <c r="G144" s="920"/>
      <c r="H144" s="997"/>
      <c r="I144" s="908"/>
      <c r="J144" s="244"/>
      <c r="K144" s="244"/>
      <c r="L144" s="244"/>
      <c r="M144" s="853"/>
    </row>
    <row r="145" spans="1:13" s="363" customFormat="1">
      <c r="B145" s="746" t="s">
        <v>2012</v>
      </c>
      <c r="C145" s="341">
        <v>19.5</v>
      </c>
      <c r="D145" s="1326"/>
      <c r="E145" s="306" t="str">
        <f>IF(OR(ISBLANK(C145),ISBLANK(D145))," ",KOLIC*CENA)</f>
        <v xml:space="preserve"> </v>
      </c>
      <c r="F145" s="939"/>
      <c r="G145" s="919">
        <f>D145*F145</f>
        <v>0</v>
      </c>
      <c r="H145" s="996">
        <v>19.5</v>
      </c>
      <c r="I145" s="907">
        <f>D145*H145</f>
        <v>0</v>
      </c>
      <c r="J145" s="854"/>
      <c r="K145" s="854"/>
      <c r="L145" s="854"/>
      <c r="M145" s="855"/>
    </row>
    <row r="146" spans="1:13" s="363" customFormat="1">
      <c r="B146" s="746"/>
      <c r="C146" s="341"/>
      <c r="D146" s="1321"/>
      <c r="E146" s="306"/>
      <c r="F146" s="933"/>
      <c r="G146" s="1017"/>
      <c r="H146" s="1001"/>
      <c r="I146" s="1022"/>
      <c r="J146" s="854"/>
      <c r="K146" s="854"/>
      <c r="L146" s="854"/>
      <c r="M146" s="855"/>
    </row>
    <row r="147" spans="1:13" s="342" customFormat="1" hidden="1" outlineLevel="1">
      <c r="A147" s="342" t="s">
        <v>3501</v>
      </c>
      <c r="B147" s="343" t="s">
        <v>3502</v>
      </c>
      <c r="C147" s="334">
        <v>19.100000000000001</v>
      </c>
      <c r="D147" s="1324"/>
      <c r="E147" s="306"/>
      <c r="F147" s="936"/>
      <c r="G147" s="1015"/>
      <c r="H147" s="999"/>
      <c r="I147" s="1021"/>
      <c r="J147" s="851"/>
      <c r="K147" s="851"/>
      <c r="L147" s="851"/>
      <c r="M147" s="852"/>
    </row>
    <row r="148" spans="1:13" s="363" customFormat="1" collapsed="1">
      <c r="B148" s="746"/>
      <c r="C148" s="341"/>
      <c r="D148" s="1321"/>
      <c r="E148" s="306"/>
      <c r="F148" s="933"/>
      <c r="G148" s="1017"/>
      <c r="H148" s="1001"/>
      <c r="I148" s="1022"/>
      <c r="J148" s="854"/>
      <c r="K148" s="854"/>
      <c r="L148" s="854"/>
      <c r="M148" s="855"/>
    </row>
    <row r="149" spans="1:13" s="307" customFormat="1" ht="92.25" customHeight="1">
      <c r="A149" s="277" t="s">
        <v>3539</v>
      </c>
      <c r="B149" s="304" t="s">
        <v>3540</v>
      </c>
      <c r="C149" s="301"/>
      <c r="D149" s="1321"/>
      <c r="E149" s="306"/>
      <c r="F149" s="874"/>
      <c r="G149" s="920"/>
      <c r="H149" s="997"/>
      <c r="I149" s="908"/>
      <c r="J149" s="244"/>
      <c r="K149" s="244"/>
      <c r="L149" s="244"/>
      <c r="M149" s="853"/>
    </row>
    <row r="150" spans="1:13" s="363" customFormat="1">
      <c r="B150" s="746" t="s">
        <v>2012</v>
      </c>
      <c r="C150" s="341">
        <v>22</v>
      </c>
      <c r="D150" s="1326"/>
      <c r="E150" s="306" t="str">
        <f>IF(OR(ISBLANK(C150),ISBLANK(D150))," ",KOLIC*CENA)</f>
        <v xml:space="preserve"> </v>
      </c>
      <c r="F150" s="939"/>
      <c r="G150" s="919">
        <f>D150*F150</f>
        <v>0</v>
      </c>
      <c r="H150" s="996">
        <v>22</v>
      </c>
      <c r="I150" s="907">
        <f>D150*H150</f>
        <v>0</v>
      </c>
      <c r="J150" s="854"/>
      <c r="K150" s="854"/>
      <c r="L150" s="854"/>
      <c r="M150" s="855"/>
    </row>
    <row r="151" spans="1:13" s="363" customFormat="1">
      <c r="B151" s="746"/>
      <c r="C151" s="341"/>
      <c r="D151" s="1321"/>
      <c r="E151" s="306"/>
      <c r="F151" s="933"/>
      <c r="G151" s="1017"/>
      <c r="H151" s="1001"/>
      <c r="I151" s="1022"/>
      <c r="J151" s="854"/>
      <c r="K151" s="854"/>
      <c r="L151" s="854"/>
      <c r="M151" s="855"/>
    </row>
    <row r="152" spans="1:13" s="342" customFormat="1" hidden="1" outlineLevel="1">
      <c r="A152" s="342" t="s">
        <v>3501</v>
      </c>
      <c r="B152" s="343" t="s">
        <v>3505</v>
      </c>
      <c r="C152" s="334">
        <v>22</v>
      </c>
      <c r="D152" s="1324"/>
      <c r="E152" s="306"/>
      <c r="F152" s="936"/>
      <c r="G152" s="1015"/>
      <c r="H152" s="999"/>
      <c r="I152" s="1021"/>
      <c r="J152" s="851"/>
      <c r="K152" s="851"/>
      <c r="L152" s="851"/>
      <c r="M152" s="852"/>
    </row>
    <row r="153" spans="1:13" s="363" customFormat="1" collapsed="1">
      <c r="B153" s="746"/>
      <c r="C153" s="341"/>
      <c r="D153" s="1321"/>
      <c r="E153" s="306"/>
      <c r="F153" s="933"/>
      <c r="G153" s="1017"/>
      <c r="H153" s="1001"/>
      <c r="I153" s="1022"/>
      <c r="J153" s="854"/>
      <c r="K153" s="854"/>
      <c r="L153" s="854"/>
      <c r="M153" s="855"/>
    </row>
    <row r="154" spans="1:13" s="308" customFormat="1" ht="133.5" customHeight="1">
      <c r="A154" s="641" t="s">
        <v>72</v>
      </c>
      <c r="B154" s="304" t="s">
        <v>3541</v>
      </c>
      <c r="C154" s="301"/>
      <c r="D154" s="1321"/>
      <c r="E154" s="302" t="str">
        <f>IF(OR(ISBLANK(C154),ISBLANK(D154))," ",KOLIC*CENA)</f>
        <v xml:space="preserve"> </v>
      </c>
      <c r="F154" s="872"/>
      <c r="G154" s="918"/>
      <c r="H154" s="995"/>
      <c r="I154" s="906"/>
      <c r="J154" s="399"/>
      <c r="K154" s="399"/>
      <c r="L154" s="399"/>
      <c r="M154" s="857"/>
    </row>
    <row r="155" spans="1:13" s="308" customFormat="1" ht="27" customHeight="1">
      <c r="A155" s="277"/>
      <c r="B155" s="304" t="s">
        <v>3542</v>
      </c>
      <c r="C155" s="301"/>
      <c r="D155" s="1321"/>
      <c r="E155" s="302" t="str">
        <f>IF(OR(ISBLANK(C155),ISBLANK(D155))," ",KOLIC*CENA)</f>
        <v xml:space="preserve"> </v>
      </c>
      <c r="F155" s="872"/>
      <c r="G155" s="918"/>
      <c r="H155" s="995"/>
      <c r="I155" s="906"/>
      <c r="J155" s="399"/>
      <c r="K155" s="399"/>
      <c r="L155" s="399"/>
      <c r="M155" s="857"/>
    </row>
    <row r="156" spans="1:13" ht="51">
      <c r="B156" s="858" t="s">
        <v>3543</v>
      </c>
      <c r="C156" s="405"/>
      <c r="D156" s="1328"/>
      <c r="E156" s="406"/>
      <c r="F156" s="957"/>
      <c r="G156" s="983"/>
      <c r="H156" s="1003"/>
      <c r="I156" s="908"/>
      <c r="J156" s="244"/>
      <c r="K156" s="244"/>
      <c r="L156" s="244"/>
    </row>
    <row r="157" spans="1:13" s="363" customFormat="1">
      <c r="B157" s="746" t="s">
        <v>2012</v>
      </c>
      <c r="C157" s="341">
        <v>42</v>
      </c>
      <c r="D157" s="1326"/>
      <c r="E157" s="306" t="str">
        <f>IF(OR(ISBLANK(C157),ISBLANK(D157))," ",KOLIC*CENA)</f>
        <v xml:space="preserve"> </v>
      </c>
      <c r="F157" s="939"/>
      <c r="G157" s="919">
        <f>D157*F157</f>
        <v>0</v>
      </c>
      <c r="H157" s="996">
        <v>42</v>
      </c>
      <c r="I157" s="907">
        <f>D157*H157</f>
        <v>0</v>
      </c>
      <c r="J157" s="854"/>
      <c r="K157" s="854"/>
      <c r="L157" s="854"/>
      <c r="M157" s="855"/>
    </row>
    <row r="158" spans="1:13" s="363" customFormat="1">
      <c r="B158" s="746"/>
      <c r="C158" s="341"/>
      <c r="D158" s="1321"/>
      <c r="E158" s="306"/>
      <c r="F158" s="933"/>
      <c r="G158" s="1017"/>
      <c r="H158" s="1001"/>
      <c r="I158" s="1022"/>
      <c r="J158" s="854"/>
      <c r="K158" s="854"/>
      <c r="L158" s="854"/>
      <c r="M158" s="855"/>
    </row>
    <row r="159" spans="1:13" s="342" customFormat="1" hidden="1" outlineLevel="1">
      <c r="A159" s="342" t="s">
        <v>3501</v>
      </c>
      <c r="B159" s="343" t="s">
        <v>3505</v>
      </c>
      <c r="C159" s="334">
        <v>22</v>
      </c>
      <c r="D159" s="1324"/>
      <c r="E159" s="306"/>
      <c r="F159" s="936"/>
      <c r="G159" s="1015"/>
      <c r="H159" s="999"/>
      <c r="I159" s="1021"/>
      <c r="J159" s="851"/>
      <c r="K159" s="851"/>
      <c r="L159" s="851"/>
      <c r="M159" s="852"/>
    </row>
    <row r="160" spans="1:13" s="859" customFormat="1" collapsed="1">
      <c r="B160" s="860"/>
      <c r="C160" s="861"/>
      <c r="D160" s="1325"/>
      <c r="E160" s="643"/>
      <c r="F160" s="1011"/>
      <c r="G160" s="1018"/>
      <c r="H160" s="1004"/>
      <c r="I160" s="1022"/>
      <c r="J160" s="854"/>
      <c r="K160" s="854"/>
      <c r="L160" s="854"/>
      <c r="M160" s="862"/>
    </row>
    <row r="161" spans="1:13" s="308" customFormat="1" ht="118.5" customHeight="1">
      <c r="A161" s="277" t="s">
        <v>73</v>
      </c>
      <c r="B161" s="304" t="s">
        <v>3544</v>
      </c>
      <c r="C161" s="301"/>
      <c r="D161" s="1321"/>
      <c r="E161" s="302" t="str">
        <f>IF(OR(ISBLANK(C161),ISBLANK(D161))," ",KOLIC*CENA)</f>
        <v xml:space="preserve"> </v>
      </c>
      <c r="F161" s="872"/>
      <c r="G161" s="918"/>
      <c r="H161" s="995"/>
      <c r="I161" s="906"/>
      <c r="J161" s="399"/>
      <c r="K161" s="399"/>
      <c r="L161" s="399"/>
      <c r="M161" s="857"/>
    </row>
    <row r="162" spans="1:13" s="863" customFormat="1">
      <c r="B162" s="864" t="s">
        <v>49</v>
      </c>
      <c r="C162" s="865">
        <v>4</v>
      </c>
      <c r="D162" s="1329"/>
      <c r="E162" s="406" t="str">
        <f>IF(OR(ISBLANK(C162),ISBLANK(D162))," ",KOLIC*CENA)</f>
        <v xml:space="preserve"> </v>
      </c>
      <c r="F162" s="1012"/>
      <c r="G162" s="981">
        <f>D162*F162</f>
        <v>0</v>
      </c>
      <c r="H162" s="1005">
        <v>4</v>
      </c>
      <c r="I162" s="907">
        <f>D162*H162</f>
        <v>0</v>
      </c>
      <c r="J162" s="854"/>
      <c r="K162" s="854"/>
      <c r="L162" s="854"/>
      <c r="M162" s="866"/>
    </row>
    <row r="163" spans="1:13" s="363" customFormat="1">
      <c r="B163" s="746"/>
      <c r="C163" s="341"/>
      <c r="D163" s="1321"/>
      <c r="E163" s="306"/>
      <c r="F163" s="933"/>
      <c r="G163" s="1017"/>
      <c r="H163" s="1001"/>
      <c r="I163" s="1022"/>
      <c r="J163" s="854"/>
      <c r="K163" s="854"/>
      <c r="L163" s="854"/>
      <c r="M163" s="855"/>
    </row>
    <row r="164" spans="1:13" s="76" customFormat="1" ht="106.5" customHeight="1">
      <c r="A164" s="349" t="s">
        <v>75</v>
      </c>
      <c r="B164" s="348" t="s">
        <v>3545</v>
      </c>
      <c r="C164" s="300"/>
      <c r="D164" s="1327"/>
      <c r="E164" s="302"/>
      <c r="F164" s="872"/>
      <c r="G164" s="918"/>
      <c r="H164" s="995"/>
      <c r="I164" s="906"/>
      <c r="J164" s="399"/>
      <c r="K164" s="399"/>
      <c r="L164" s="399"/>
    </row>
    <row r="165" spans="1:13">
      <c r="A165" s="277"/>
      <c r="B165" s="309" t="s">
        <v>3546</v>
      </c>
      <c r="C165" s="310">
        <v>50</v>
      </c>
      <c r="D165" s="1320"/>
      <c r="E165" s="306" t="str">
        <f>IF(OR(ISBLANK(C165),ISBLANK(D165))," ",KOLIC*CENA)</f>
        <v xml:space="preserve"> </v>
      </c>
      <c r="F165" s="939">
        <v>50</v>
      </c>
      <c r="G165" s="919">
        <f>D165*F165</f>
        <v>0</v>
      </c>
      <c r="H165" s="996"/>
      <c r="I165" s="907">
        <f>D165*H165</f>
        <v>0</v>
      </c>
    </row>
    <row r="166" spans="1:13">
      <c r="A166" s="277"/>
      <c r="B166" s="310"/>
      <c r="C166" s="301"/>
      <c r="D166" s="1321"/>
      <c r="E166" s="306"/>
      <c r="F166" s="874"/>
      <c r="G166" s="920"/>
      <c r="H166" s="997"/>
      <c r="I166" s="908"/>
    </row>
    <row r="167" spans="1:13">
      <c r="A167" s="277"/>
      <c r="B167" s="310"/>
      <c r="C167" s="301"/>
      <c r="D167" s="1321"/>
      <c r="E167" s="306"/>
      <c r="F167" s="874"/>
      <c r="G167" s="920"/>
      <c r="H167" s="997"/>
      <c r="I167" s="908"/>
    </row>
    <row r="168" spans="1:13">
      <c r="A168" s="277"/>
      <c r="B168" s="304" t="s">
        <v>3547</v>
      </c>
      <c r="C168" s="301"/>
      <c r="D168" s="1321"/>
      <c r="E168" s="306"/>
      <c r="F168" s="874"/>
      <c r="G168" s="920"/>
      <c r="H168" s="997"/>
      <c r="I168" s="908"/>
    </row>
    <row r="169" spans="1:13" ht="25.5">
      <c r="A169" s="277"/>
      <c r="B169" s="304" t="s">
        <v>3548</v>
      </c>
      <c r="C169" s="301"/>
      <c r="D169" s="1321"/>
      <c r="E169" s="306"/>
      <c r="F169" s="874"/>
      <c r="G169" s="920"/>
      <c r="H169" s="997"/>
      <c r="I169" s="908"/>
    </row>
    <row r="170" spans="1:13" ht="180" customHeight="1">
      <c r="A170" s="277" t="s">
        <v>76</v>
      </c>
      <c r="B170" s="304" t="s">
        <v>3549</v>
      </c>
      <c r="C170" s="310"/>
      <c r="D170" s="1321"/>
      <c r="E170" s="306" t="str">
        <f>IF(OR(ISBLANK(C170),ISBLANK(D170))," ",KOLIC*CENA)</f>
        <v xml:space="preserve"> </v>
      </c>
      <c r="F170" s="874"/>
      <c r="G170" s="920"/>
      <c r="H170" s="997"/>
      <c r="I170" s="908"/>
    </row>
    <row r="171" spans="1:13" ht="55.5" customHeight="1">
      <c r="A171" s="277"/>
      <c r="B171" s="304" t="s">
        <v>739</v>
      </c>
      <c r="C171" s="310"/>
      <c r="D171" s="1321"/>
      <c r="E171" s="306"/>
      <c r="F171" s="874"/>
      <c r="G171" s="920"/>
      <c r="H171" s="997"/>
      <c r="I171" s="908"/>
    </row>
    <row r="172" spans="1:13" ht="44.25" customHeight="1">
      <c r="A172" s="277"/>
      <c r="B172" s="304" t="s">
        <v>3550</v>
      </c>
      <c r="C172" s="310"/>
      <c r="D172" s="1321"/>
      <c r="E172" s="306" t="str">
        <f>IF(OR(ISBLANK(C172),ISBLANK(D172))," ",KOLIC*CENA)</f>
        <v xml:space="preserve"> </v>
      </c>
      <c r="F172" s="874"/>
      <c r="G172" s="920"/>
      <c r="H172" s="997"/>
      <c r="I172" s="908"/>
    </row>
    <row r="173" spans="1:13" ht="38.25">
      <c r="A173" s="277"/>
      <c r="B173" s="304" t="s">
        <v>732</v>
      </c>
      <c r="C173" s="310"/>
      <c r="D173" s="1321"/>
      <c r="E173" s="306"/>
      <c r="F173" s="874"/>
      <c r="G173" s="920"/>
      <c r="H173" s="997"/>
      <c r="I173" s="908"/>
    </row>
    <row r="174" spans="1:13">
      <c r="A174" s="277"/>
      <c r="B174" s="309" t="s">
        <v>3551</v>
      </c>
      <c r="C174" s="310">
        <v>58</v>
      </c>
      <c r="D174" s="1320"/>
      <c r="E174" s="306" t="str">
        <f>IF(OR(ISBLANK(C174),ISBLANK(D174))," ",KOLIC*CENA)</f>
        <v xml:space="preserve"> </v>
      </c>
      <c r="F174" s="939">
        <v>58</v>
      </c>
      <c r="G174" s="919">
        <f>D174*F174</f>
        <v>0</v>
      </c>
      <c r="H174" s="1006"/>
      <c r="I174" s="907">
        <f>D174*H174</f>
        <v>0</v>
      </c>
    </row>
    <row r="175" spans="1:13">
      <c r="A175" s="277"/>
      <c r="B175" s="310"/>
      <c r="C175" s="301"/>
      <c r="D175" s="1330"/>
      <c r="E175" s="306"/>
      <c r="F175" s="874"/>
      <c r="G175" s="920"/>
      <c r="H175" s="997"/>
      <c r="I175" s="908"/>
    </row>
    <row r="176" spans="1:13" ht="144.75" customHeight="1">
      <c r="A176" s="331" t="s">
        <v>77</v>
      </c>
      <c r="B176" s="312" t="s">
        <v>3552</v>
      </c>
      <c r="C176" s="333"/>
      <c r="D176" s="1321"/>
      <c r="E176" s="306"/>
      <c r="F176" s="874"/>
      <c r="G176" s="920"/>
      <c r="H176" s="997"/>
      <c r="I176" s="908"/>
    </row>
    <row r="177" spans="1:13">
      <c r="A177" s="277"/>
      <c r="B177" s="309" t="s">
        <v>2018</v>
      </c>
      <c r="C177" s="310">
        <v>62</v>
      </c>
      <c r="D177" s="1320"/>
      <c r="E177" s="306" t="str">
        <f>IF(OR(ISBLANK(C177),ISBLANK(D177))," ",KOLIC*CENA)</f>
        <v xml:space="preserve"> </v>
      </c>
      <c r="F177" s="939">
        <v>62</v>
      </c>
      <c r="G177" s="919">
        <f>D177*F177</f>
        <v>0</v>
      </c>
      <c r="H177" s="996"/>
      <c r="I177" s="907">
        <f>D177*H177</f>
        <v>0</v>
      </c>
    </row>
    <row r="178" spans="1:13">
      <c r="A178" s="277"/>
      <c r="B178" s="310"/>
      <c r="C178" s="301"/>
      <c r="D178" s="1321"/>
      <c r="E178" s="306"/>
      <c r="F178" s="874"/>
      <c r="G178" s="920"/>
      <c r="H178" s="997"/>
      <c r="I178" s="908"/>
    </row>
    <row r="179" spans="1:13" s="134" customFormat="1" hidden="1" outlineLevel="1">
      <c r="A179" s="324" t="s">
        <v>2804</v>
      </c>
      <c r="B179" s="325" t="s">
        <v>3553</v>
      </c>
      <c r="C179" s="326">
        <v>58.46</v>
      </c>
      <c r="D179" s="1323"/>
      <c r="E179" s="328"/>
      <c r="F179" s="877"/>
      <c r="G179" s="923"/>
      <c r="H179" s="998"/>
      <c r="I179" s="911"/>
    </row>
    <row r="180" spans="1:13" collapsed="1">
      <c r="A180" s="277"/>
      <c r="B180" s="309"/>
      <c r="C180" s="310"/>
      <c r="D180" s="1322"/>
      <c r="E180" s="306"/>
      <c r="F180" s="874"/>
      <c r="G180" s="920"/>
      <c r="H180" s="997"/>
      <c r="I180" s="908"/>
    </row>
    <row r="181" spans="1:13" s="307" customFormat="1" ht="79.5" customHeight="1">
      <c r="A181" s="277" t="s">
        <v>39</v>
      </c>
      <c r="B181" s="304" t="s">
        <v>3554</v>
      </c>
      <c r="C181" s="300"/>
      <c r="D181" s="1321"/>
      <c r="E181" s="306" t="str">
        <f t="shared" ref="E181:E189" si="0">IF(OR(ISBLANK(C181),ISBLANK(D181))," ",KOLIC*CENA)</f>
        <v xml:space="preserve"> </v>
      </c>
      <c r="F181" s="874"/>
      <c r="G181" s="920"/>
      <c r="H181" s="997"/>
      <c r="I181" s="908"/>
      <c r="J181" s="244"/>
      <c r="K181" s="244"/>
      <c r="L181" s="244"/>
      <c r="M181" s="853"/>
    </row>
    <row r="182" spans="1:13" s="307" customFormat="1" ht="12.75" customHeight="1">
      <c r="A182" s="277" t="s">
        <v>67</v>
      </c>
      <c r="B182" s="304" t="s">
        <v>3555</v>
      </c>
      <c r="C182" s="300"/>
      <c r="D182" s="1321"/>
      <c r="E182" s="306"/>
      <c r="F182" s="874"/>
      <c r="G182" s="920"/>
      <c r="H182" s="997"/>
      <c r="I182" s="908"/>
      <c r="J182" s="244"/>
      <c r="K182" s="244"/>
      <c r="L182" s="244"/>
      <c r="M182" s="853"/>
    </row>
    <row r="183" spans="1:13" s="307" customFormat="1" ht="57" customHeight="1">
      <c r="A183" s="277" t="s">
        <v>68</v>
      </c>
      <c r="B183" s="304" t="s">
        <v>3556</v>
      </c>
      <c r="C183" s="300"/>
      <c r="D183" s="1321"/>
      <c r="E183" s="306" t="str">
        <f t="shared" si="0"/>
        <v xml:space="preserve"> </v>
      </c>
      <c r="F183" s="874"/>
      <c r="G183" s="920"/>
      <c r="H183" s="997"/>
      <c r="I183" s="908"/>
      <c r="J183" s="244"/>
      <c r="K183" s="244"/>
      <c r="L183" s="244"/>
      <c r="M183" s="853"/>
    </row>
    <row r="184" spans="1:13" s="307" customFormat="1" ht="78.75" customHeight="1">
      <c r="A184" s="277" t="s">
        <v>36</v>
      </c>
      <c r="B184" s="304" t="s">
        <v>3557</v>
      </c>
      <c r="C184" s="300"/>
      <c r="D184" s="1321"/>
      <c r="E184" s="306" t="str">
        <f t="shared" si="0"/>
        <v xml:space="preserve"> </v>
      </c>
      <c r="F184" s="874"/>
      <c r="G184" s="920"/>
      <c r="H184" s="997"/>
      <c r="I184" s="908"/>
      <c r="J184" s="244"/>
      <c r="K184" s="244"/>
      <c r="L184" s="244"/>
      <c r="M184" s="853"/>
    </row>
    <row r="185" spans="1:13" s="307" customFormat="1" ht="115.5" customHeight="1">
      <c r="A185" s="311" t="s">
        <v>37</v>
      </c>
      <c r="B185" s="304" t="s">
        <v>3558</v>
      </c>
      <c r="C185" s="300"/>
      <c r="D185" s="1321"/>
      <c r="E185" s="306" t="str">
        <f t="shared" si="0"/>
        <v xml:space="preserve"> </v>
      </c>
      <c r="F185" s="874"/>
      <c r="G185" s="920"/>
      <c r="H185" s="997"/>
      <c r="I185" s="908"/>
      <c r="J185" s="244"/>
      <c r="K185" s="244"/>
      <c r="L185" s="244"/>
      <c r="M185" s="853"/>
    </row>
    <row r="186" spans="1:13" s="307" customFormat="1" ht="55.5" customHeight="1">
      <c r="A186" s="277" t="s">
        <v>43</v>
      </c>
      <c r="B186" s="304" t="s">
        <v>3559</v>
      </c>
      <c r="C186" s="300"/>
      <c r="D186" s="1321"/>
      <c r="E186" s="306" t="str">
        <f t="shared" si="0"/>
        <v xml:space="preserve"> </v>
      </c>
      <c r="F186" s="874"/>
      <c r="G186" s="920"/>
      <c r="H186" s="997"/>
      <c r="I186" s="908"/>
      <c r="J186" s="244"/>
      <c r="K186" s="244"/>
      <c r="L186" s="244"/>
      <c r="M186" s="853"/>
    </row>
    <row r="187" spans="1:13" s="307" customFormat="1" ht="65.25" customHeight="1">
      <c r="A187" s="277" t="s">
        <v>3560</v>
      </c>
      <c r="B187" s="304" t="s">
        <v>3561</v>
      </c>
      <c r="C187" s="300"/>
      <c r="D187" s="1321"/>
      <c r="E187" s="306" t="str">
        <f t="shared" si="0"/>
        <v xml:space="preserve"> </v>
      </c>
      <c r="F187" s="874"/>
      <c r="G187" s="920"/>
      <c r="H187" s="997"/>
      <c r="I187" s="908"/>
      <c r="J187" s="244"/>
      <c r="K187" s="244"/>
      <c r="L187" s="244"/>
      <c r="M187" s="853"/>
    </row>
    <row r="188" spans="1:13" ht="102.75" customHeight="1">
      <c r="A188" s="311"/>
      <c r="B188" s="304" t="s">
        <v>3562</v>
      </c>
      <c r="C188" s="301"/>
      <c r="D188" s="1321"/>
      <c r="E188" s="302" t="str">
        <f>IF(OR(ISBLANK(C188),ISBLANK(D188))," ",KOLIC*CENA)</f>
        <v xml:space="preserve"> </v>
      </c>
      <c r="F188" s="874"/>
      <c r="G188" s="920"/>
      <c r="H188" s="997"/>
      <c r="I188" s="908"/>
      <c r="J188" s="244"/>
      <c r="K188" s="244"/>
      <c r="L188" s="244"/>
    </row>
    <row r="189" spans="1:13" s="307" customFormat="1">
      <c r="A189" s="309"/>
      <c r="B189" s="304" t="s">
        <v>3563</v>
      </c>
      <c r="C189" s="300"/>
      <c r="D189" s="1321"/>
      <c r="E189" s="306" t="str">
        <f t="shared" si="0"/>
        <v xml:space="preserve"> </v>
      </c>
      <c r="F189" s="874"/>
      <c r="G189" s="920"/>
      <c r="H189" s="997"/>
      <c r="I189" s="908"/>
      <c r="J189" s="244"/>
      <c r="K189" s="244"/>
      <c r="L189" s="244"/>
      <c r="M189" s="853"/>
    </row>
    <row r="190" spans="1:13">
      <c r="A190" s="277"/>
      <c r="B190" s="309" t="s">
        <v>3551</v>
      </c>
      <c r="C190" s="310">
        <v>58</v>
      </c>
      <c r="D190" s="1320"/>
      <c r="E190" s="306" t="str">
        <f>IF(OR(ISBLANK(C190),ISBLANK(D190))," ",KOLIC*CENA)</f>
        <v xml:space="preserve"> </v>
      </c>
      <c r="F190" s="939">
        <v>58</v>
      </c>
      <c r="G190" s="919">
        <f>D190*F190</f>
        <v>0</v>
      </c>
      <c r="H190" s="1006"/>
      <c r="I190" s="907">
        <f>D190*H190</f>
        <v>0</v>
      </c>
      <c r="J190" s="244"/>
      <c r="K190" s="244"/>
      <c r="L190" s="244"/>
    </row>
    <row r="191" spans="1:13" s="244" customFormat="1">
      <c r="A191" s="417"/>
      <c r="B191" s="858"/>
      <c r="C191" s="867"/>
      <c r="D191" s="1328"/>
      <c r="E191" s="406"/>
      <c r="F191" s="957"/>
      <c r="G191" s="983"/>
      <c r="H191" s="1003"/>
      <c r="I191" s="908"/>
    </row>
    <row r="192" spans="1:13" s="307" customFormat="1" ht="91.5" customHeight="1">
      <c r="A192" s="277" t="s">
        <v>40</v>
      </c>
      <c r="B192" s="304" t="s">
        <v>3564</v>
      </c>
      <c r="C192" s="300"/>
      <c r="D192" s="1321"/>
      <c r="E192" s="306" t="str">
        <f>IF(OR(ISBLANK(C192),ISBLANK(D192))," ",KOLIC*CENA)</f>
        <v xml:space="preserve"> </v>
      </c>
      <c r="F192" s="874"/>
      <c r="G192" s="920"/>
      <c r="H192" s="997"/>
      <c r="I192" s="908"/>
      <c r="J192" s="244"/>
      <c r="K192" s="244"/>
      <c r="L192" s="244"/>
      <c r="M192" s="853"/>
    </row>
    <row r="193" spans="1:13" s="307" customFormat="1" ht="90" customHeight="1">
      <c r="A193" s="277" t="s">
        <v>67</v>
      </c>
      <c r="B193" s="304" t="s">
        <v>3565</v>
      </c>
      <c r="C193" s="300"/>
      <c r="D193" s="1321"/>
      <c r="E193" s="306" t="str">
        <f t="shared" ref="E193:E198" si="1">IF(OR(ISBLANK(C193),ISBLANK(D193))," ",KOLIC*CENA)</f>
        <v xml:space="preserve"> </v>
      </c>
      <c r="F193" s="874"/>
      <c r="G193" s="920"/>
      <c r="H193" s="997"/>
      <c r="I193" s="908"/>
      <c r="J193" s="244"/>
      <c r="K193" s="244"/>
      <c r="L193" s="244"/>
      <c r="M193" s="853"/>
    </row>
    <row r="194" spans="1:13" s="307" customFormat="1" ht="66" customHeight="1">
      <c r="A194" s="311" t="s">
        <v>37</v>
      </c>
      <c r="B194" s="304" t="s">
        <v>3566</v>
      </c>
      <c r="C194" s="300"/>
      <c r="D194" s="1321"/>
      <c r="E194" s="306" t="str">
        <f t="shared" si="1"/>
        <v xml:space="preserve"> </v>
      </c>
      <c r="F194" s="874"/>
      <c r="G194" s="920"/>
      <c r="H194" s="997"/>
      <c r="I194" s="908"/>
      <c r="J194" s="244"/>
      <c r="K194" s="244"/>
      <c r="L194" s="244"/>
      <c r="M194" s="853"/>
    </row>
    <row r="195" spans="1:13" s="307" customFormat="1" ht="55.5" customHeight="1">
      <c r="A195" s="277" t="s">
        <v>43</v>
      </c>
      <c r="B195" s="304" t="s">
        <v>3559</v>
      </c>
      <c r="C195" s="300"/>
      <c r="D195" s="1321"/>
      <c r="E195" s="306" t="str">
        <f t="shared" si="1"/>
        <v xml:space="preserve"> </v>
      </c>
      <c r="F195" s="874"/>
      <c r="G195" s="920"/>
      <c r="H195" s="997"/>
      <c r="I195" s="908"/>
      <c r="J195" s="244"/>
      <c r="K195" s="244"/>
      <c r="L195" s="244"/>
      <c r="M195" s="853"/>
    </row>
    <row r="196" spans="1:13" s="307" customFormat="1" ht="65.25" customHeight="1">
      <c r="A196" s="277" t="s">
        <v>3560</v>
      </c>
      <c r="B196" s="304" t="s">
        <v>3567</v>
      </c>
      <c r="C196" s="300"/>
      <c r="D196" s="1321"/>
      <c r="E196" s="306" t="str">
        <f t="shared" si="1"/>
        <v xml:space="preserve"> </v>
      </c>
      <c r="F196" s="874"/>
      <c r="G196" s="920"/>
      <c r="H196" s="997"/>
      <c r="I196" s="908"/>
      <c r="J196" s="244"/>
      <c r="K196" s="244"/>
      <c r="L196" s="244"/>
      <c r="M196" s="853"/>
    </row>
    <row r="197" spans="1:13" ht="102.75" customHeight="1">
      <c r="A197" s="311"/>
      <c r="B197" s="304" t="s">
        <v>3562</v>
      </c>
      <c r="C197" s="301"/>
      <c r="D197" s="1321"/>
      <c r="E197" s="302" t="str">
        <f>IF(OR(ISBLANK(C197),ISBLANK(D197))," ",KOLIC*CENA)</f>
        <v xml:space="preserve"> </v>
      </c>
      <c r="F197" s="874"/>
      <c r="G197" s="920"/>
      <c r="H197" s="997"/>
      <c r="I197" s="908"/>
      <c r="J197" s="244"/>
      <c r="K197" s="244"/>
      <c r="L197" s="244"/>
    </row>
    <row r="198" spans="1:13" s="307" customFormat="1">
      <c r="A198" s="309"/>
      <c r="B198" s="304" t="s">
        <v>3568</v>
      </c>
      <c r="C198" s="300"/>
      <c r="D198" s="1321"/>
      <c r="E198" s="306" t="str">
        <f t="shared" si="1"/>
        <v xml:space="preserve"> </v>
      </c>
      <c r="F198" s="874"/>
      <c r="G198" s="920"/>
      <c r="H198" s="997"/>
      <c r="I198" s="908"/>
      <c r="J198" s="244"/>
      <c r="K198" s="244"/>
      <c r="L198" s="244"/>
      <c r="M198" s="853"/>
    </row>
    <row r="199" spans="1:13">
      <c r="A199" s="277"/>
      <c r="B199" s="309" t="s">
        <v>3551</v>
      </c>
      <c r="C199" s="310">
        <v>7</v>
      </c>
      <c r="D199" s="1320"/>
      <c r="E199" s="306" t="str">
        <f>IF(OR(ISBLANK(C199),ISBLANK(D199))," ",KOLIC*CENA)</f>
        <v xml:space="preserve"> </v>
      </c>
      <c r="F199" s="939">
        <v>7</v>
      </c>
      <c r="G199" s="919">
        <f>D199*F199</f>
        <v>0</v>
      </c>
      <c r="H199" s="1006"/>
      <c r="I199" s="907">
        <f>D199*H199</f>
        <v>0</v>
      </c>
      <c r="J199" s="244"/>
      <c r="K199" s="244"/>
      <c r="L199" s="244"/>
    </row>
    <row r="200" spans="1:13" s="244" customFormat="1">
      <c r="A200" s="417"/>
      <c r="B200" s="858"/>
      <c r="C200" s="867"/>
      <c r="D200" s="1328"/>
      <c r="E200" s="406"/>
      <c r="F200" s="957"/>
      <c r="G200" s="983"/>
      <c r="H200" s="1003"/>
      <c r="I200" s="908"/>
    </row>
    <row r="201" spans="1:13" ht="76.5">
      <c r="A201" s="311" t="s">
        <v>41</v>
      </c>
      <c r="B201" s="312" t="s">
        <v>3569</v>
      </c>
      <c r="C201" s="310"/>
      <c r="D201" s="1321"/>
      <c r="E201" s="302" t="str">
        <f t="shared" ref="E201:E206" si="2">IF(OR(ISBLANK(C201),ISBLANK(D201))," ",KOLIC*CENA)</f>
        <v xml:space="preserve"> </v>
      </c>
      <c r="F201" s="874"/>
      <c r="G201" s="920"/>
      <c r="H201" s="997"/>
      <c r="I201" s="908"/>
    </row>
    <row r="202" spans="1:13">
      <c r="A202" s="277"/>
      <c r="B202" s="309" t="s">
        <v>2042</v>
      </c>
      <c r="C202" s="310">
        <v>25</v>
      </c>
      <c r="D202" s="1320"/>
      <c r="E202" s="306" t="str">
        <f t="shared" si="2"/>
        <v xml:space="preserve"> </v>
      </c>
      <c r="F202" s="873"/>
      <c r="G202" s="919">
        <f>D202*F202</f>
        <v>0</v>
      </c>
      <c r="H202" s="996">
        <v>25</v>
      </c>
      <c r="I202" s="907">
        <f>D202*H202</f>
        <v>0</v>
      </c>
    </row>
    <row r="203" spans="1:13">
      <c r="A203" s="307"/>
      <c r="B203" s="309"/>
      <c r="C203" s="310"/>
      <c r="D203" s="1321"/>
      <c r="E203" s="302" t="str">
        <f t="shared" si="2"/>
        <v xml:space="preserve"> </v>
      </c>
      <c r="F203" s="874"/>
      <c r="G203" s="920"/>
      <c r="H203" s="997"/>
      <c r="I203" s="908"/>
    </row>
    <row r="204" spans="1:13" s="86" customFormat="1" ht="29.25" customHeight="1">
      <c r="A204" s="311" t="s">
        <v>117</v>
      </c>
      <c r="B204" s="312" t="s">
        <v>3570</v>
      </c>
      <c r="C204" s="310"/>
      <c r="D204" s="1321"/>
      <c r="E204" s="302" t="str">
        <f t="shared" si="2"/>
        <v xml:space="preserve"> </v>
      </c>
      <c r="F204" s="933"/>
      <c r="G204" s="1017"/>
      <c r="H204" s="1001"/>
      <c r="I204" s="1022"/>
    </row>
    <row r="205" spans="1:13">
      <c r="A205" s="277"/>
      <c r="B205" s="309" t="s">
        <v>3571</v>
      </c>
      <c r="C205" s="310">
        <v>3</v>
      </c>
      <c r="D205" s="1320"/>
      <c r="E205" s="306" t="str">
        <f t="shared" si="2"/>
        <v xml:space="preserve"> </v>
      </c>
      <c r="F205" s="873"/>
      <c r="G205" s="919">
        <f>D205*F205</f>
        <v>0</v>
      </c>
      <c r="H205" s="996">
        <v>3</v>
      </c>
      <c r="I205" s="907">
        <f>D205*H205</f>
        <v>0</v>
      </c>
    </row>
    <row r="206" spans="1:13" s="86" customFormat="1" ht="12.75" customHeight="1">
      <c r="A206" s="1"/>
      <c r="B206" s="30"/>
      <c r="C206" s="31"/>
      <c r="D206" s="1331"/>
      <c r="E206" s="93" t="str">
        <f t="shared" si="2"/>
        <v xml:space="preserve"> </v>
      </c>
      <c r="F206" s="1013"/>
      <c r="G206" s="1019"/>
      <c r="H206" s="1007"/>
      <c r="I206" s="1022"/>
    </row>
    <row r="207" spans="1:13" ht="78.75" customHeight="1">
      <c r="A207" s="331" t="s">
        <v>370</v>
      </c>
      <c r="B207" s="312" t="s">
        <v>3572</v>
      </c>
      <c r="C207" s="333"/>
      <c r="D207" s="1321"/>
      <c r="E207" s="306"/>
      <c r="F207" s="874"/>
      <c r="G207" s="920"/>
      <c r="H207" s="997"/>
      <c r="I207" s="908"/>
    </row>
    <row r="208" spans="1:13" ht="88.5" customHeight="1">
      <c r="A208" s="331"/>
      <c r="B208" s="312" t="s">
        <v>3573</v>
      </c>
      <c r="C208" s="333"/>
      <c r="D208" s="1321"/>
      <c r="E208" s="306" t="str">
        <f>IF(OR(ISBLANK(C208),ISBLANK(D208))," ",KOLIC*CENA)</f>
        <v xml:space="preserve"> </v>
      </c>
      <c r="F208" s="874"/>
      <c r="G208" s="920"/>
      <c r="H208" s="997"/>
      <c r="I208" s="908"/>
    </row>
    <row r="209" spans="1:9" ht="66" customHeight="1">
      <c r="A209" s="331"/>
      <c r="B209" s="312" t="s">
        <v>3574</v>
      </c>
      <c r="C209" s="333"/>
      <c r="D209" s="1321"/>
      <c r="E209" s="306"/>
      <c r="F209" s="874"/>
      <c r="G209" s="920"/>
      <c r="H209" s="997"/>
      <c r="I209" s="908"/>
    </row>
    <row r="210" spans="1:9">
      <c r="A210" s="277"/>
      <c r="B210" s="309" t="s">
        <v>2018</v>
      </c>
      <c r="C210" s="310">
        <v>21</v>
      </c>
      <c r="D210" s="1320"/>
      <c r="E210" s="306" t="str">
        <f>IF(OR(ISBLANK(C210),ISBLANK(D210))," ",KOLIC*CENA)</f>
        <v xml:space="preserve"> </v>
      </c>
      <c r="F210" s="939">
        <v>21</v>
      </c>
      <c r="G210" s="919">
        <f>D210*F210</f>
        <v>0</v>
      </c>
      <c r="H210" s="996"/>
      <c r="I210" s="907">
        <f>D210*H210</f>
        <v>0</v>
      </c>
    </row>
    <row r="211" spans="1:9">
      <c r="A211" s="277"/>
      <c r="B211" s="310"/>
      <c r="C211" s="301"/>
      <c r="D211" s="1321"/>
      <c r="E211" s="306"/>
      <c r="F211" s="874"/>
      <c r="G211" s="920"/>
      <c r="H211" s="997"/>
      <c r="I211" s="908"/>
    </row>
    <row r="212" spans="1:9" s="134" customFormat="1" ht="25.5" hidden="1" outlineLevel="1">
      <c r="A212" s="324" t="s">
        <v>631</v>
      </c>
      <c r="B212" s="325" t="s">
        <v>3522</v>
      </c>
      <c r="C212" s="326">
        <v>20.05</v>
      </c>
      <c r="D212" s="1323"/>
      <c r="E212" s="328"/>
      <c r="F212" s="877"/>
      <c r="G212" s="923"/>
      <c r="H212" s="998"/>
      <c r="I212" s="911"/>
    </row>
    <row r="213" spans="1:9" collapsed="1">
      <c r="A213" s="277"/>
      <c r="B213" s="309"/>
      <c r="C213" s="310"/>
      <c r="D213" s="1322"/>
      <c r="E213" s="306"/>
      <c r="F213" s="874"/>
      <c r="G213" s="920"/>
      <c r="H213" s="997"/>
      <c r="I213" s="908"/>
    </row>
    <row r="214" spans="1:9" ht="190.5" customHeight="1">
      <c r="A214" s="331" t="s">
        <v>372</v>
      </c>
      <c r="B214" s="312" t="s">
        <v>3575</v>
      </c>
      <c r="C214" s="333"/>
      <c r="D214" s="1321"/>
      <c r="E214" s="306"/>
      <c r="F214" s="874"/>
      <c r="G214" s="920"/>
      <c r="H214" s="997"/>
      <c r="I214" s="908"/>
    </row>
    <row r="215" spans="1:9" ht="64.5" customHeight="1">
      <c r="A215" s="331"/>
      <c r="B215" s="312" t="s">
        <v>1317</v>
      </c>
      <c r="C215" s="333"/>
      <c r="D215" s="1321"/>
      <c r="E215" s="306"/>
      <c r="F215" s="874"/>
      <c r="G215" s="920"/>
      <c r="H215" s="997"/>
      <c r="I215" s="908"/>
    </row>
    <row r="216" spans="1:9" ht="27" customHeight="1">
      <c r="A216" s="331"/>
      <c r="B216" s="312" t="s">
        <v>1319</v>
      </c>
      <c r="C216" s="333"/>
      <c r="D216" s="1321"/>
      <c r="E216" s="306"/>
      <c r="F216" s="874"/>
      <c r="G216" s="920"/>
      <c r="H216" s="997"/>
      <c r="I216" s="908"/>
    </row>
    <row r="217" spans="1:9">
      <c r="A217" s="277"/>
      <c r="B217" s="309" t="s">
        <v>2018</v>
      </c>
      <c r="C217" s="310">
        <v>78</v>
      </c>
      <c r="D217" s="1320"/>
      <c r="E217" s="306" t="str">
        <f>IF(OR(ISBLANK(C217),ISBLANK(D217))," ",KOLIC*CENA)</f>
        <v xml:space="preserve"> </v>
      </c>
      <c r="F217" s="873"/>
      <c r="G217" s="919">
        <f>D217*F217</f>
        <v>0</v>
      </c>
      <c r="H217" s="996">
        <v>78</v>
      </c>
      <c r="I217" s="907">
        <f>D217*H217</f>
        <v>0</v>
      </c>
    </row>
    <row r="218" spans="1:9">
      <c r="A218" s="277"/>
      <c r="B218" s="309"/>
      <c r="C218" s="310"/>
      <c r="D218" s="1322"/>
      <c r="E218" s="306"/>
      <c r="F218" s="873"/>
      <c r="G218" s="919"/>
      <c r="H218" s="996"/>
      <c r="I218" s="907"/>
    </row>
    <row r="219" spans="1:9" ht="102">
      <c r="A219" s="331" t="s">
        <v>375</v>
      </c>
      <c r="B219" s="312" t="s">
        <v>3576</v>
      </c>
      <c r="C219" s="333"/>
      <c r="D219" s="1321"/>
      <c r="E219" s="302" t="str">
        <f>IF(OR(ISBLANK(C219),ISBLANK(D219))," ",KOLIC*CENA)</f>
        <v xml:space="preserve"> </v>
      </c>
      <c r="F219" s="874"/>
      <c r="G219" s="920"/>
      <c r="H219" s="997"/>
      <c r="I219" s="908"/>
    </row>
    <row r="220" spans="1:9">
      <c r="A220" s="277"/>
      <c r="B220" s="309" t="s">
        <v>2018</v>
      </c>
      <c r="C220" s="310">
        <v>65</v>
      </c>
      <c r="D220" s="1320"/>
      <c r="E220" s="306" t="str">
        <f>IF(OR(ISBLANK(C220),ISBLANK(D220))," ",KOLIC*CENA)</f>
        <v xml:space="preserve"> </v>
      </c>
      <c r="F220" s="873"/>
      <c r="G220" s="919">
        <f>D220*F220</f>
        <v>0</v>
      </c>
      <c r="H220" s="996">
        <v>65</v>
      </c>
      <c r="I220" s="907">
        <f>D220*H220</f>
        <v>0</v>
      </c>
    </row>
    <row r="221" spans="1:9">
      <c r="A221" s="277"/>
      <c r="B221" s="310"/>
      <c r="C221" s="301"/>
      <c r="D221" s="1321"/>
      <c r="E221" s="306"/>
      <c r="F221" s="874"/>
      <c r="G221" s="920"/>
      <c r="H221" s="997"/>
      <c r="I221" s="908"/>
    </row>
    <row r="222" spans="1:9" ht="89.25">
      <c r="A222" s="277" t="s">
        <v>328</v>
      </c>
      <c r="B222" s="304" t="s">
        <v>3446</v>
      </c>
      <c r="C222" s="301"/>
      <c r="D222" s="1321"/>
      <c r="E222" s="306" t="str">
        <f>IF(OR(ISBLANK(C222),ISBLANK(D222))," ",KOLIC*CENA)</f>
        <v xml:space="preserve"> </v>
      </c>
      <c r="F222" s="874"/>
      <c r="G222" s="920"/>
      <c r="H222" s="997"/>
      <c r="I222" s="908"/>
    </row>
    <row r="223" spans="1:9">
      <c r="A223" s="277"/>
      <c r="B223" s="309" t="s">
        <v>1638</v>
      </c>
      <c r="C223" s="310">
        <v>15</v>
      </c>
      <c r="D223" s="1320"/>
      <c r="E223" s="306" t="str">
        <f>IF(OR(ISBLANK(C223),ISBLANK(D223))," ",KOLIC*CENA)</f>
        <v xml:space="preserve"> </v>
      </c>
      <c r="F223" s="873">
        <v>7.5</v>
      </c>
      <c r="G223" s="919">
        <f>D223*F223</f>
        <v>0</v>
      </c>
      <c r="H223" s="996">
        <v>7.5</v>
      </c>
      <c r="I223" s="907">
        <f>D223*H223</f>
        <v>0</v>
      </c>
    </row>
    <row r="224" spans="1:9" ht="13.5" thickBot="1">
      <c r="A224" s="825"/>
      <c r="B224" s="826"/>
      <c r="C224" s="827"/>
      <c r="D224" s="1332"/>
      <c r="E224" s="356"/>
      <c r="F224" s="1014"/>
      <c r="G224" s="1020"/>
      <c r="H224" s="1008"/>
      <c r="I224" s="1023"/>
    </row>
    <row r="225" spans="1:12" ht="13.5" thickTop="1">
      <c r="A225" s="12"/>
      <c r="B225" s="16"/>
      <c r="C225" s="13"/>
      <c r="D225" s="1331"/>
    </row>
    <row r="226" spans="1:12">
      <c r="A226" s="12"/>
      <c r="B226" s="16"/>
      <c r="C226" s="13"/>
      <c r="D226" s="1331"/>
      <c r="E226" s="306" t="s">
        <v>1506</v>
      </c>
      <c r="F226" s="874"/>
      <c r="G226" s="920" t="s">
        <v>3451</v>
      </c>
      <c r="H226" s="888"/>
      <c r="I226" s="908" t="s">
        <v>3452</v>
      </c>
    </row>
    <row r="227" spans="1:12" s="92" customFormat="1" ht="15">
      <c r="A227" s="849"/>
      <c r="B227" s="89" t="s">
        <v>3577</v>
      </c>
      <c r="C227" s="91"/>
      <c r="D227" s="91"/>
      <c r="E227" s="272">
        <f>SUM(E42:E226)</f>
        <v>0</v>
      </c>
      <c r="F227" s="971"/>
      <c r="G227" s="972">
        <f>SUM(G38:G226)</f>
        <v>0</v>
      </c>
      <c r="H227" s="973"/>
      <c r="I227" s="974">
        <f>SUM(I42:I226)</f>
        <v>0</v>
      </c>
    </row>
    <row r="229" spans="1:12" s="2" customFormat="1">
      <c r="A229" s="12"/>
      <c r="B229" s="16"/>
      <c r="C229" s="13"/>
      <c r="E229" s="3"/>
      <c r="F229" s="1"/>
      <c r="G229" s="903"/>
      <c r="H229" s="1"/>
      <c r="I229" s="903"/>
      <c r="J229" s="1"/>
      <c r="K229" s="1"/>
      <c r="L229" s="1"/>
    </row>
    <row r="230" spans="1:12" s="2" customFormat="1">
      <c r="A230" s="12"/>
      <c r="B230" s="16"/>
      <c r="C230" s="13"/>
      <c r="E230" s="3"/>
      <c r="F230" s="1"/>
      <c r="G230" s="903"/>
      <c r="H230" s="1"/>
      <c r="I230" s="903"/>
      <c r="J230" s="1"/>
      <c r="K230" s="1"/>
      <c r="L230" s="1"/>
    </row>
    <row r="231" spans="1:12" s="2" customFormat="1">
      <c r="A231" s="12"/>
      <c r="B231" s="16"/>
      <c r="C231" s="13"/>
      <c r="E231" s="3"/>
      <c r="F231" s="1"/>
      <c r="G231" s="903"/>
      <c r="H231" s="1"/>
      <c r="I231" s="903"/>
      <c r="J231" s="1"/>
      <c r="K231" s="1"/>
      <c r="L231" s="1"/>
    </row>
    <row r="232" spans="1:12" s="2" customFormat="1">
      <c r="A232" s="12"/>
      <c r="B232" s="16"/>
      <c r="C232" s="13"/>
      <c r="E232" s="3"/>
      <c r="F232" s="1"/>
      <c r="G232" s="903"/>
      <c r="H232" s="1"/>
      <c r="I232" s="903"/>
      <c r="J232" s="1"/>
      <c r="K232" s="1"/>
      <c r="L232" s="1"/>
    </row>
    <row r="233" spans="1:12" s="2" customFormat="1">
      <c r="A233" s="12"/>
      <c r="B233" s="16"/>
      <c r="C233" s="13"/>
      <c r="E233" s="3"/>
      <c r="F233" s="1"/>
      <c r="G233" s="903"/>
      <c r="H233" s="1"/>
      <c r="I233" s="903"/>
      <c r="J233" s="1"/>
      <c r="K233" s="1"/>
      <c r="L233" s="1"/>
    </row>
    <row r="234" spans="1:12" s="2" customFormat="1">
      <c r="A234" s="12"/>
      <c r="B234" s="16"/>
      <c r="C234" s="13"/>
      <c r="E234" s="3"/>
      <c r="F234" s="1"/>
      <c r="G234" s="903"/>
      <c r="H234" s="1"/>
      <c r="I234" s="903"/>
      <c r="J234" s="1"/>
      <c r="K234" s="1"/>
      <c r="L234" s="1"/>
    </row>
    <row r="235" spans="1:12" s="2" customFormat="1">
      <c r="A235" s="12"/>
      <c r="B235" s="16"/>
      <c r="C235" s="13"/>
      <c r="E235" s="3"/>
      <c r="F235" s="1"/>
      <c r="G235" s="903"/>
      <c r="H235" s="1"/>
      <c r="I235" s="903"/>
      <c r="J235" s="1"/>
      <c r="K235" s="1"/>
      <c r="L235" s="1"/>
    </row>
    <row r="236" spans="1:12" s="2" customFormat="1">
      <c r="A236" s="12"/>
      <c r="B236" s="16"/>
      <c r="C236" s="13"/>
      <c r="E236" s="3"/>
      <c r="F236" s="1"/>
      <c r="G236" s="903"/>
      <c r="H236" s="1"/>
      <c r="I236" s="903"/>
      <c r="J236" s="1"/>
      <c r="K236" s="1"/>
      <c r="L236" s="1"/>
    </row>
    <row r="237" spans="1:12" s="2" customFormat="1">
      <c r="A237" s="12"/>
      <c r="B237" s="16"/>
      <c r="C237" s="13"/>
      <c r="E237" s="3"/>
      <c r="F237" s="1"/>
      <c r="G237" s="903"/>
      <c r="H237" s="1"/>
      <c r="I237" s="903"/>
      <c r="J237" s="1"/>
      <c r="K237" s="1"/>
      <c r="L237" s="1"/>
    </row>
    <row r="238" spans="1:12" s="2" customFormat="1">
      <c r="A238" s="12"/>
      <c r="B238" s="16"/>
      <c r="C238" s="13"/>
      <c r="E238" s="3"/>
      <c r="F238" s="1"/>
      <c r="G238" s="903"/>
      <c r="H238" s="1"/>
      <c r="I238" s="903"/>
      <c r="J238" s="1"/>
      <c r="K238" s="1"/>
      <c r="L238" s="1"/>
    </row>
    <row r="239" spans="1:12" s="2" customFormat="1">
      <c r="A239" s="12"/>
      <c r="B239" s="16"/>
      <c r="C239" s="13"/>
      <c r="E239" s="3"/>
      <c r="F239" s="1"/>
      <c r="G239" s="903"/>
      <c r="H239" s="1"/>
      <c r="I239" s="903"/>
      <c r="J239" s="1"/>
      <c r="K239" s="1"/>
      <c r="L239" s="1"/>
    </row>
    <row r="240" spans="1:12" s="2" customFormat="1">
      <c r="A240" s="12"/>
      <c r="B240" s="16"/>
      <c r="C240" s="13"/>
      <c r="E240" s="3"/>
      <c r="F240" s="1"/>
      <c r="G240" s="903"/>
      <c r="H240" s="1"/>
      <c r="I240" s="903"/>
      <c r="J240" s="1"/>
      <c r="K240" s="1"/>
      <c r="L240" s="1"/>
    </row>
    <row r="241" spans="1:12" s="2" customFormat="1">
      <c r="A241" s="12"/>
      <c r="B241" s="16"/>
      <c r="C241" s="13"/>
      <c r="E241" s="3"/>
      <c r="F241" s="1"/>
      <c r="G241" s="903"/>
      <c r="H241" s="1"/>
      <c r="I241" s="903"/>
      <c r="J241" s="1"/>
      <c r="K241" s="1"/>
      <c r="L241" s="1"/>
    </row>
    <row r="242" spans="1:12" s="2" customFormat="1">
      <c r="A242" s="12"/>
      <c r="B242" s="16"/>
      <c r="C242" s="13"/>
      <c r="E242" s="3"/>
      <c r="F242" s="1"/>
      <c r="G242" s="903"/>
      <c r="H242" s="1"/>
      <c r="I242" s="903"/>
      <c r="J242" s="1"/>
      <c r="K242" s="1"/>
      <c r="L242" s="1"/>
    </row>
    <row r="243" spans="1:12" s="2" customFormat="1">
      <c r="A243" s="12"/>
      <c r="B243" s="16"/>
      <c r="C243" s="13"/>
      <c r="E243" s="3"/>
      <c r="F243" s="1"/>
      <c r="G243" s="903"/>
      <c r="H243" s="1"/>
      <c r="I243" s="903"/>
      <c r="J243" s="1"/>
      <c r="K243" s="1"/>
      <c r="L243" s="1"/>
    </row>
    <row r="244" spans="1:12" s="2" customFormat="1">
      <c r="A244" s="12"/>
      <c r="B244" s="16"/>
      <c r="C244" s="13"/>
      <c r="E244" s="3"/>
      <c r="F244" s="1"/>
      <c r="G244" s="903"/>
      <c r="H244" s="1"/>
      <c r="I244" s="903"/>
      <c r="J244" s="1"/>
      <c r="K244" s="1"/>
      <c r="L244" s="1"/>
    </row>
    <row r="245" spans="1:12" s="2" customFormat="1">
      <c r="A245" s="12"/>
      <c r="B245" s="16"/>
      <c r="C245" s="13"/>
      <c r="E245" s="3"/>
      <c r="F245" s="1"/>
      <c r="G245" s="903"/>
      <c r="H245" s="1"/>
      <c r="I245" s="903"/>
      <c r="J245" s="1"/>
      <c r="K245" s="1"/>
      <c r="L245" s="1"/>
    </row>
    <row r="246" spans="1:12" s="2" customFormat="1">
      <c r="A246" s="12"/>
      <c r="B246" s="16"/>
      <c r="C246" s="13"/>
      <c r="E246" s="3"/>
      <c r="F246" s="1"/>
      <c r="G246" s="903"/>
      <c r="H246" s="1"/>
      <c r="I246" s="903"/>
      <c r="J246" s="1"/>
      <c r="K246" s="1"/>
      <c r="L246" s="1"/>
    </row>
    <row r="247" spans="1:12" s="2" customFormat="1">
      <c r="A247" s="12"/>
      <c r="B247" s="16"/>
      <c r="C247" s="13"/>
      <c r="E247" s="3"/>
      <c r="F247" s="1"/>
      <c r="G247" s="903"/>
      <c r="H247" s="1"/>
      <c r="I247" s="903"/>
      <c r="J247" s="1"/>
      <c r="K247" s="1"/>
      <c r="L247" s="1"/>
    </row>
    <row r="248" spans="1:12" s="2" customFormat="1">
      <c r="A248" s="12"/>
      <c r="B248" s="16"/>
      <c r="C248" s="13"/>
      <c r="E248" s="3"/>
      <c r="F248" s="1"/>
      <c r="G248" s="903"/>
      <c r="H248" s="1"/>
      <c r="I248" s="903"/>
      <c r="J248" s="1"/>
      <c r="K248" s="1"/>
      <c r="L248" s="1"/>
    </row>
    <row r="249" spans="1:12" s="2" customFormat="1">
      <c r="A249" s="12"/>
      <c r="B249" s="16"/>
      <c r="C249" s="13"/>
      <c r="E249" s="3"/>
      <c r="F249" s="1"/>
      <c r="G249" s="903"/>
      <c r="H249" s="1"/>
      <c r="I249" s="903"/>
      <c r="J249" s="1"/>
      <c r="K249" s="1"/>
      <c r="L249" s="1"/>
    </row>
    <row r="250" spans="1:12" s="2" customFormat="1">
      <c r="A250" s="12"/>
      <c r="B250" s="16"/>
      <c r="C250" s="13"/>
      <c r="E250" s="3"/>
      <c r="F250" s="1"/>
      <c r="G250" s="903"/>
      <c r="H250" s="1"/>
      <c r="I250" s="903"/>
      <c r="J250" s="1"/>
      <c r="K250" s="1"/>
      <c r="L250" s="1"/>
    </row>
    <row r="251" spans="1:12" s="2" customFormat="1">
      <c r="A251" s="12"/>
      <c r="B251" s="16"/>
      <c r="C251" s="13"/>
      <c r="E251" s="3"/>
      <c r="F251" s="1"/>
      <c r="G251" s="903"/>
      <c r="H251" s="1"/>
      <c r="I251" s="903"/>
      <c r="J251" s="1"/>
      <c r="K251" s="1"/>
      <c r="L251" s="1"/>
    </row>
    <row r="252" spans="1:12" s="2" customFormat="1">
      <c r="A252" s="12"/>
      <c r="B252" s="16"/>
      <c r="C252" s="13"/>
      <c r="E252" s="3"/>
      <c r="F252" s="1"/>
      <c r="G252" s="903"/>
      <c r="H252" s="1"/>
      <c r="I252" s="903"/>
      <c r="J252" s="1"/>
      <c r="K252" s="1"/>
      <c r="L252" s="1"/>
    </row>
    <row r="253" spans="1:12" s="2" customFormat="1">
      <c r="A253" s="12"/>
      <c r="B253" s="16"/>
      <c r="C253" s="13"/>
      <c r="E253" s="3"/>
      <c r="F253" s="1"/>
      <c r="G253" s="903"/>
      <c r="H253" s="1"/>
      <c r="I253" s="903"/>
      <c r="J253" s="1"/>
      <c r="K253" s="1"/>
      <c r="L253" s="1"/>
    </row>
    <row r="254" spans="1:12" s="2" customFormat="1">
      <c r="A254" s="12"/>
      <c r="B254" s="16"/>
      <c r="C254" s="13"/>
      <c r="E254" s="3"/>
      <c r="F254" s="1"/>
      <c r="G254" s="903"/>
      <c r="H254" s="1"/>
      <c r="I254" s="903"/>
      <c r="J254" s="1"/>
      <c r="K254" s="1"/>
      <c r="L254" s="1"/>
    </row>
    <row r="255" spans="1:12" s="2" customFormat="1">
      <c r="A255" s="12"/>
      <c r="B255" s="16"/>
      <c r="C255" s="13"/>
      <c r="E255" s="3"/>
      <c r="F255" s="1"/>
      <c r="G255" s="903"/>
      <c r="H255" s="1"/>
      <c r="I255" s="903"/>
      <c r="J255" s="1"/>
      <c r="K255" s="1"/>
      <c r="L255" s="1"/>
    </row>
    <row r="256" spans="1:12" s="2" customFormat="1">
      <c r="A256" s="12"/>
      <c r="B256" s="16"/>
      <c r="C256" s="13"/>
      <c r="E256" s="3"/>
      <c r="F256" s="1"/>
      <c r="G256" s="903"/>
      <c r="H256" s="1"/>
      <c r="I256" s="903"/>
      <c r="J256" s="1"/>
      <c r="K256" s="1"/>
      <c r="L256" s="1"/>
    </row>
    <row r="257" spans="1:12" s="2" customFormat="1">
      <c r="A257" s="12"/>
      <c r="B257" s="16"/>
      <c r="C257" s="13"/>
      <c r="E257" s="3"/>
      <c r="F257" s="1"/>
      <c r="G257" s="903"/>
      <c r="H257" s="1"/>
      <c r="I257" s="903"/>
      <c r="J257" s="1"/>
      <c r="K257" s="1"/>
      <c r="L257" s="1"/>
    </row>
    <row r="258" spans="1:12" s="2" customFormat="1">
      <c r="A258" s="12"/>
      <c r="B258" s="16"/>
      <c r="C258" s="13"/>
      <c r="E258" s="3"/>
      <c r="F258" s="1"/>
      <c r="G258" s="903"/>
      <c r="H258" s="1"/>
      <c r="I258" s="903"/>
      <c r="J258" s="1"/>
      <c r="K258" s="1"/>
      <c r="L258" s="1"/>
    </row>
    <row r="259" spans="1:12" s="2" customFormat="1">
      <c r="A259" s="12"/>
      <c r="B259" s="16"/>
      <c r="C259" s="13"/>
      <c r="E259" s="3"/>
      <c r="F259" s="1"/>
      <c r="G259" s="903"/>
      <c r="H259" s="1"/>
      <c r="I259" s="903"/>
      <c r="J259" s="1"/>
      <c r="K259" s="1"/>
      <c r="L259" s="1"/>
    </row>
    <row r="260" spans="1:12" s="2" customFormat="1">
      <c r="A260" s="12"/>
      <c r="B260" s="16"/>
      <c r="C260" s="13"/>
      <c r="E260" s="3"/>
      <c r="F260" s="1"/>
      <c r="G260" s="903"/>
      <c r="H260" s="1"/>
      <c r="I260" s="903"/>
      <c r="J260" s="1"/>
      <c r="K260" s="1"/>
      <c r="L260" s="1"/>
    </row>
    <row r="261" spans="1:12" s="2" customFormat="1">
      <c r="A261" s="12"/>
      <c r="B261" s="16"/>
      <c r="C261" s="13"/>
      <c r="E261" s="3"/>
      <c r="F261" s="1"/>
      <c r="G261" s="903"/>
      <c r="H261" s="1"/>
      <c r="I261" s="903"/>
      <c r="J261" s="1"/>
      <c r="K261" s="1"/>
      <c r="L261" s="1"/>
    </row>
    <row r="262" spans="1:12" s="2" customFormat="1">
      <c r="A262" s="12"/>
      <c r="B262" s="16"/>
      <c r="C262" s="13"/>
      <c r="E262" s="3"/>
      <c r="F262" s="1"/>
      <c r="G262" s="903"/>
      <c r="H262" s="1"/>
      <c r="I262" s="903"/>
      <c r="J262" s="1"/>
      <c r="K262" s="1"/>
      <c r="L262" s="1"/>
    </row>
    <row r="263" spans="1:12" s="2" customFormat="1">
      <c r="A263" s="12"/>
      <c r="B263" s="16"/>
      <c r="C263" s="13"/>
      <c r="E263" s="3"/>
      <c r="F263" s="1"/>
      <c r="G263" s="903"/>
      <c r="H263" s="1"/>
      <c r="I263" s="903"/>
      <c r="J263" s="1"/>
      <c r="K263" s="1"/>
      <c r="L263" s="1"/>
    </row>
    <row r="264" spans="1:12" s="2" customFormat="1">
      <c r="A264" s="12"/>
      <c r="B264" s="16"/>
      <c r="C264" s="13"/>
      <c r="E264" s="3"/>
      <c r="F264" s="1"/>
      <c r="G264" s="903"/>
      <c r="H264" s="1"/>
      <c r="I264" s="903"/>
      <c r="J264" s="1"/>
      <c r="K264" s="1"/>
      <c r="L264" s="1"/>
    </row>
    <row r="265" spans="1:12" s="2" customFormat="1">
      <c r="A265" s="12"/>
      <c r="B265" s="16"/>
      <c r="C265" s="13"/>
      <c r="E265" s="3"/>
      <c r="F265" s="1"/>
      <c r="G265" s="903"/>
      <c r="H265" s="1"/>
      <c r="I265" s="903"/>
      <c r="J265" s="1"/>
      <c r="K265" s="1"/>
      <c r="L265" s="1"/>
    </row>
    <row r="266" spans="1:12" s="2" customFormat="1">
      <c r="A266" s="12"/>
      <c r="B266" s="16"/>
      <c r="C266" s="13"/>
      <c r="E266" s="3"/>
      <c r="F266" s="1"/>
      <c r="G266" s="903"/>
      <c r="H266" s="1"/>
      <c r="I266" s="903"/>
      <c r="J266" s="1"/>
      <c r="K266" s="1"/>
      <c r="L266" s="1"/>
    </row>
    <row r="267" spans="1:12" s="2" customFormat="1">
      <c r="A267" s="12"/>
      <c r="B267" s="16"/>
      <c r="C267" s="13"/>
      <c r="E267" s="3"/>
      <c r="F267" s="1"/>
      <c r="G267" s="903"/>
      <c r="H267" s="1"/>
      <c r="I267" s="903"/>
      <c r="J267" s="1"/>
      <c r="K267" s="1"/>
      <c r="L267" s="1"/>
    </row>
    <row r="268" spans="1:12" s="2" customFormat="1">
      <c r="A268" s="12"/>
      <c r="B268" s="16"/>
      <c r="C268" s="13"/>
      <c r="E268" s="3"/>
      <c r="F268" s="1"/>
      <c r="G268" s="903"/>
      <c r="H268" s="1"/>
      <c r="I268" s="903"/>
      <c r="J268" s="1"/>
      <c r="K268" s="1"/>
      <c r="L268" s="1"/>
    </row>
    <row r="269" spans="1:12" s="2" customFormat="1">
      <c r="A269" s="12"/>
      <c r="B269" s="16"/>
      <c r="C269" s="13"/>
      <c r="E269" s="3"/>
      <c r="F269" s="1"/>
      <c r="G269" s="903"/>
      <c r="H269" s="1"/>
      <c r="I269" s="903"/>
      <c r="J269" s="1"/>
      <c r="K269" s="1"/>
      <c r="L269" s="1"/>
    </row>
    <row r="270" spans="1:12" s="2" customFormat="1">
      <c r="A270" s="12"/>
      <c r="B270" s="16"/>
      <c r="C270" s="13"/>
      <c r="E270" s="3"/>
      <c r="F270" s="1"/>
      <c r="G270" s="903"/>
      <c r="H270" s="1"/>
      <c r="I270" s="903"/>
      <c r="J270" s="1"/>
      <c r="K270" s="1"/>
      <c r="L270" s="1"/>
    </row>
    <row r="271" spans="1:12" s="2" customFormat="1">
      <c r="A271" s="12"/>
      <c r="B271" s="16"/>
      <c r="C271" s="13"/>
      <c r="E271" s="3"/>
      <c r="F271" s="1"/>
      <c r="G271" s="903"/>
      <c r="H271" s="1"/>
      <c r="I271" s="903"/>
      <c r="J271" s="1"/>
      <c r="K271" s="1"/>
      <c r="L271" s="1"/>
    </row>
    <row r="272" spans="1:12" s="2" customFormat="1">
      <c r="A272" s="12"/>
      <c r="B272" s="16"/>
      <c r="C272" s="13"/>
      <c r="E272" s="3"/>
      <c r="F272" s="1"/>
      <c r="G272" s="903"/>
      <c r="H272" s="1"/>
      <c r="I272" s="903"/>
      <c r="J272" s="1"/>
      <c r="K272" s="1"/>
      <c r="L272" s="1"/>
    </row>
    <row r="273" spans="1:12" s="2" customFormat="1">
      <c r="A273" s="12"/>
      <c r="B273" s="16"/>
      <c r="C273" s="13"/>
      <c r="E273" s="3"/>
      <c r="F273" s="1"/>
      <c r="G273" s="903"/>
      <c r="H273" s="1"/>
      <c r="I273" s="903"/>
      <c r="J273" s="1"/>
      <c r="K273" s="1"/>
      <c r="L273" s="1"/>
    </row>
    <row r="274" spans="1:12" s="2" customFormat="1">
      <c r="A274" s="12"/>
      <c r="B274" s="16"/>
      <c r="C274" s="13"/>
      <c r="E274" s="3"/>
      <c r="F274" s="1"/>
      <c r="G274" s="903"/>
      <c r="H274" s="1"/>
      <c r="I274" s="903"/>
      <c r="J274" s="1"/>
      <c r="K274" s="1"/>
      <c r="L274" s="1"/>
    </row>
    <row r="275" spans="1:12" s="2" customFormat="1">
      <c r="A275" s="12"/>
      <c r="B275" s="16"/>
      <c r="C275" s="13"/>
      <c r="E275" s="3"/>
      <c r="F275" s="1"/>
      <c r="G275" s="903"/>
      <c r="H275" s="1"/>
      <c r="I275" s="903"/>
      <c r="J275" s="1"/>
      <c r="K275" s="1"/>
      <c r="L275" s="1"/>
    </row>
    <row r="276" spans="1:12" s="2" customFormat="1">
      <c r="A276" s="12"/>
      <c r="B276" s="16"/>
      <c r="C276" s="13"/>
      <c r="E276" s="3"/>
      <c r="F276" s="1"/>
      <c r="G276" s="903"/>
      <c r="H276" s="1"/>
      <c r="I276" s="903"/>
      <c r="J276" s="1"/>
      <c r="K276" s="1"/>
      <c r="L276" s="1"/>
    </row>
    <row r="277" spans="1:12" s="2" customFormat="1">
      <c r="A277" s="12"/>
      <c r="B277" s="16"/>
      <c r="C277" s="13"/>
      <c r="E277" s="3"/>
      <c r="F277" s="1"/>
      <c r="G277" s="903"/>
      <c r="H277" s="1"/>
      <c r="I277" s="903"/>
      <c r="J277" s="1"/>
      <c r="K277" s="1"/>
      <c r="L277" s="1"/>
    </row>
    <row r="278" spans="1:12" s="2" customFormat="1">
      <c r="A278" s="12"/>
      <c r="B278" s="16"/>
      <c r="C278" s="13"/>
      <c r="E278" s="3"/>
      <c r="F278" s="1"/>
      <c r="G278" s="903"/>
      <c r="H278" s="1"/>
      <c r="I278" s="903"/>
      <c r="J278" s="1"/>
      <c r="K278" s="1"/>
      <c r="L278" s="1"/>
    </row>
    <row r="279" spans="1:12" s="2" customFormat="1">
      <c r="A279" s="12"/>
      <c r="B279" s="16"/>
      <c r="C279" s="13"/>
      <c r="E279" s="3"/>
      <c r="F279" s="1"/>
      <c r="G279" s="903"/>
      <c r="H279" s="1"/>
      <c r="I279" s="903"/>
      <c r="J279" s="1"/>
      <c r="K279" s="1"/>
      <c r="L279" s="1"/>
    </row>
    <row r="280" spans="1:12" s="2" customFormat="1">
      <c r="A280" s="12"/>
      <c r="B280" s="16"/>
      <c r="C280" s="13"/>
      <c r="E280" s="3"/>
      <c r="F280" s="1"/>
      <c r="G280" s="903"/>
      <c r="H280" s="1"/>
      <c r="I280" s="903"/>
      <c r="J280" s="1"/>
      <c r="K280" s="1"/>
      <c r="L280" s="1"/>
    </row>
    <row r="281" spans="1:12" s="2" customFormat="1">
      <c r="A281" s="12"/>
      <c r="B281" s="16"/>
      <c r="C281" s="13"/>
      <c r="E281" s="3"/>
      <c r="F281" s="1"/>
      <c r="G281" s="903"/>
      <c r="H281" s="1"/>
      <c r="I281" s="903"/>
      <c r="J281" s="1"/>
      <c r="K281" s="1"/>
      <c r="L281" s="1"/>
    </row>
    <row r="282" spans="1:12" s="2" customFormat="1">
      <c r="A282" s="12"/>
      <c r="B282" s="16"/>
      <c r="C282" s="13"/>
      <c r="E282" s="3"/>
      <c r="F282" s="1"/>
      <c r="G282" s="903"/>
      <c r="H282" s="1"/>
      <c r="I282" s="903"/>
      <c r="J282" s="1"/>
      <c r="K282" s="1"/>
      <c r="L282" s="1"/>
    </row>
    <row r="283" spans="1:12" s="2" customFormat="1">
      <c r="A283" s="12"/>
      <c r="B283" s="16"/>
      <c r="C283" s="13"/>
      <c r="E283" s="3"/>
      <c r="F283" s="1"/>
      <c r="G283" s="903"/>
      <c r="H283" s="1"/>
      <c r="I283" s="903"/>
      <c r="J283" s="1"/>
      <c r="K283" s="1"/>
      <c r="L283" s="1"/>
    </row>
    <row r="284" spans="1:12" s="2" customFormat="1">
      <c r="A284" s="12"/>
      <c r="B284" s="16"/>
      <c r="C284" s="13"/>
      <c r="E284" s="3"/>
      <c r="F284" s="1"/>
      <c r="G284" s="903"/>
      <c r="H284" s="1"/>
      <c r="I284" s="903"/>
      <c r="J284" s="1"/>
      <c r="K284" s="1"/>
      <c r="L284" s="1"/>
    </row>
    <row r="285" spans="1:12" s="2" customFormat="1">
      <c r="A285" s="12"/>
      <c r="B285" s="16"/>
      <c r="C285" s="13"/>
      <c r="E285" s="3"/>
      <c r="F285" s="1"/>
      <c r="G285" s="903"/>
      <c r="H285" s="1"/>
      <c r="I285" s="903"/>
      <c r="J285" s="1"/>
      <c r="K285" s="1"/>
      <c r="L285" s="1"/>
    </row>
    <row r="286" spans="1:12" s="2" customFormat="1">
      <c r="A286" s="12"/>
      <c r="B286" s="16"/>
      <c r="C286" s="13"/>
      <c r="E286" s="3"/>
      <c r="F286" s="1"/>
      <c r="G286" s="903"/>
      <c r="H286" s="1"/>
      <c r="I286" s="903"/>
      <c r="J286" s="1"/>
      <c r="K286" s="1"/>
      <c r="L286" s="1"/>
    </row>
    <row r="287" spans="1:12" s="2" customFormat="1">
      <c r="A287" s="12"/>
      <c r="B287" s="16"/>
      <c r="C287" s="13"/>
      <c r="E287" s="3"/>
      <c r="F287" s="1"/>
      <c r="G287" s="903"/>
      <c r="H287" s="1"/>
      <c r="I287" s="903"/>
      <c r="J287" s="1"/>
      <c r="K287" s="1"/>
      <c r="L287" s="1"/>
    </row>
    <row r="288" spans="1:12" s="2" customFormat="1">
      <c r="A288" s="12"/>
      <c r="B288" s="16"/>
      <c r="C288" s="13"/>
      <c r="E288" s="3"/>
      <c r="F288" s="1"/>
      <c r="G288" s="903"/>
      <c r="H288" s="1"/>
      <c r="I288" s="903"/>
      <c r="J288" s="1"/>
      <c r="K288" s="1"/>
      <c r="L288" s="1"/>
    </row>
    <row r="289" spans="1:12" s="2" customFormat="1">
      <c r="A289" s="12"/>
      <c r="B289" s="16"/>
      <c r="C289" s="13"/>
      <c r="E289" s="3"/>
      <c r="F289" s="1"/>
      <c r="G289" s="903"/>
      <c r="H289" s="1"/>
      <c r="I289" s="903"/>
      <c r="J289" s="1"/>
      <c r="K289" s="1"/>
      <c r="L289" s="1"/>
    </row>
    <row r="290" spans="1:12" s="2" customFormat="1">
      <c r="A290" s="12"/>
      <c r="B290" s="16"/>
      <c r="C290" s="13"/>
      <c r="E290" s="3"/>
      <c r="F290" s="1"/>
      <c r="G290" s="903"/>
      <c r="H290" s="1"/>
      <c r="I290" s="903"/>
      <c r="J290" s="1"/>
      <c r="K290" s="1"/>
      <c r="L290" s="1"/>
    </row>
    <row r="291" spans="1:12" s="2" customFormat="1">
      <c r="A291" s="12"/>
      <c r="B291" s="16"/>
      <c r="C291" s="13"/>
      <c r="E291" s="3"/>
      <c r="F291" s="1"/>
      <c r="G291" s="903"/>
      <c r="H291" s="1"/>
      <c r="I291" s="903"/>
      <c r="J291" s="1"/>
      <c r="K291" s="1"/>
      <c r="L291" s="1"/>
    </row>
    <row r="292" spans="1:12" s="2" customFormat="1">
      <c r="A292" s="12"/>
      <c r="B292" s="16"/>
      <c r="C292" s="13"/>
      <c r="E292" s="3"/>
      <c r="F292" s="1"/>
      <c r="G292" s="903"/>
      <c r="H292" s="1"/>
      <c r="I292" s="903"/>
      <c r="J292" s="1"/>
      <c r="K292" s="1"/>
      <c r="L292" s="1"/>
    </row>
    <row r="293" spans="1:12" s="2" customFormat="1">
      <c r="A293" s="12"/>
      <c r="B293" s="16"/>
      <c r="C293" s="13"/>
      <c r="E293" s="3"/>
      <c r="F293" s="1"/>
      <c r="G293" s="903"/>
      <c r="H293" s="1"/>
      <c r="I293" s="903"/>
      <c r="J293" s="1"/>
      <c r="K293" s="1"/>
      <c r="L293" s="1"/>
    </row>
    <row r="294" spans="1:12" s="2" customFormat="1">
      <c r="A294" s="12"/>
      <c r="B294" s="16"/>
      <c r="C294" s="13"/>
      <c r="E294" s="3"/>
      <c r="F294" s="1"/>
      <c r="G294" s="903"/>
      <c r="H294" s="1"/>
      <c r="I294" s="903"/>
      <c r="J294" s="1"/>
      <c r="K294" s="1"/>
      <c r="L294" s="1"/>
    </row>
    <row r="295" spans="1:12" s="2" customFormat="1">
      <c r="A295" s="12"/>
      <c r="B295" s="16"/>
      <c r="C295" s="13"/>
      <c r="E295" s="3"/>
      <c r="F295" s="1"/>
      <c r="G295" s="903"/>
      <c r="H295" s="1"/>
      <c r="I295" s="903"/>
      <c r="J295" s="1"/>
      <c r="K295" s="1"/>
      <c r="L295" s="1"/>
    </row>
    <row r="296" spans="1:12" s="2" customFormat="1">
      <c r="A296" s="12"/>
      <c r="B296" s="16"/>
      <c r="C296" s="13"/>
      <c r="E296" s="3"/>
      <c r="F296" s="1"/>
      <c r="G296" s="903"/>
      <c r="H296" s="1"/>
      <c r="I296" s="903"/>
      <c r="J296" s="1"/>
      <c r="K296" s="1"/>
      <c r="L296" s="1"/>
    </row>
    <row r="297" spans="1:12" s="2" customFormat="1">
      <c r="A297" s="12"/>
      <c r="B297" s="16"/>
      <c r="C297" s="13"/>
      <c r="E297" s="3"/>
      <c r="F297" s="1"/>
      <c r="G297" s="903"/>
      <c r="H297" s="1"/>
      <c r="I297" s="903"/>
      <c r="J297" s="1"/>
      <c r="K297" s="1"/>
      <c r="L297" s="1"/>
    </row>
    <row r="298" spans="1:12" s="2" customFormat="1">
      <c r="A298" s="12"/>
      <c r="B298" s="16"/>
      <c r="C298" s="13"/>
      <c r="E298" s="3"/>
      <c r="F298" s="1"/>
      <c r="G298" s="903"/>
      <c r="H298" s="1"/>
      <c r="I298" s="903"/>
      <c r="J298" s="1"/>
      <c r="K298" s="1"/>
      <c r="L298" s="1"/>
    </row>
    <row r="299" spans="1:12" s="2" customFormat="1">
      <c r="A299" s="12"/>
      <c r="B299" s="16"/>
      <c r="C299" s="13"/>
      <c r="E299" s="3"/>
      <c r="F299" s="1"/>
      <c r="G299" s="903"/>
      <c r="H299" s="1"/>
      <c r="I299" s="903"/>
      <c r="J299" s="1"/>
      <c r="K299" s="1"/>
      <c r="L299" s="1"/>
    </row>
    <row r="300" spans="1:12" s="2" customFormat="1">
      <c r="A300" s="12"/>
      <c r="B300" s="16"/>
      <c r="C300" s="13"/>
      <c r="E300" s="3"/>
      <c r="F300" s="1"/>
      <c r="G300" s="903"/>
      <c r="H300" s="1"/>
      <c r="I300" s="903"/>
      <c r="J300" s="1"/>
      <c r="K300" s="1"/>
      <c r="L300" s="1"/>
    </row>
    <row r="301" spans="1:12" s="2" customFormat="1">
      <c r="A301" s="12"/>
      <c r="B301" s="16"/>
      <c r="C301" s="13"/>
      <c r="E301" s="3"/>
      <c r="F301" s="1"/>
      <c r="G301" s="903"/>
      <c r="H301" s="1"/>
      <c r="I301" s="903"/>
      <c r="J301" s="1"/>
      <c r="K301" s="1"/>
      <c r="L301" s="1"/>
    </row>
    <row r="302" spans="1:12" s="2" customFormat="1">
      <c r="A302" s="12"/>
      <c r="B302" s="16"/>
      <c r="C302" s="13"/>
      <c r="E302" s="3"/>
      <c r="F302" s="1"/>
      <c r="G302" s="903"/>
      <c r="H302" s="1"/>
      <c r="I302" s="903"/>
      <c r="J302" s="1"/>
      <c r="K302" s="1"/>
      <c r="L302" s="1"/>
    </row>
    <row r="303" spans="1:12" s="2" customFormat="1">
      <c r="A303" s="12"/>
      <c r="B303" s="16"/>
      <c r="C303" s="13"/>
      <c r="E303" s="3"/>
      <c r="F303" s="1"/>
      <c r="G303" s="903"/>
      <c r="H303" s="1"/>
      <c r="I303" s="903"/>
      <c r="J303" s="1"/>
      <c r="K303" s="1"/>
      <c r="L303" s="1"/>
    </row>
    <row r="304" spans="1:12" s="2" customFormat="1">
      <c r="A304" s="12"/>
      <c r="B304" s="16"/>
      <c r="C304" s="13"/>
      <c r="E304" s="3"/>
      <c r="F304" s="1"/>
      <c r="G304" s="903"/>
      <c r="H304" s="1"/>
      <c r="I304" s="903"/>
      <c r="J304" s="1"/>
      <c r="K304" s="1"/>
      <c r="L304" s="1"/>
    </row>
    <row r="305" spans="1:12" s="2" customFormat="1">
      <c r="A305" s="12"/>
      <c r="B305" s="16"/>
      <c r="C305" s="13"/>
      <c r="E305" s="3"/>
      <c r="F305" s="1"/>
      <c r="G305" s="903"/>
      <c r="H305" s="1"/>
      <c r="I305" s="903"/>
      <c r="J305" s="1"/>
      <c r="K305" s="1"/>
      <c r="L305" s="1"/>
    </row>
    <row r="306" spans="1:12" s="2" customFormat="1">
      <c r="A306" s="12"/>
      <c r="B306" s="16"/>
      <c r="C306" s="13"/>
      <c r="E306" s="3"/>
      <c r="F306" s="1"/>
      <c r="G306" s="903"/>
      <c r="H306" s="1"/>
      <c r="I306" s="903"/>
      <c r="J306" s="1"/>
      <c r="K306" s="1"/>
      <c r="L306" s="1"/>
    </row>
    <row r="307" spans="1:12" s="2" customFormat="1">
      <c r="A307" s="12"/>
      <c r="B307" s="16"/>
      <c r="C307" s="13"/>
      <c r="E307" s="3"/>
      <c r="F307" s="1"/>
      <c r="G307" s="903"/>
      <c r="H307" s="1"/>
      <c r="I307" s="903"/>
      <c r="J307" s="1"/>
      <c r="K307" s="1"/>
      <c r="L307" s="1"/>
    </row>
    <row r="308" spans="1:12" s="2" customFormat="1">
      <c r="A308" s="12"/>
      <c r="B308" s="16"/>
      <c r="C308" s="13"/>
      <c r="E308" s="3"/>
      <c r="F308" s="1"/>
      <c r="G308" s="903"/>
      <c r="H308" s="1"/>
      <c r="I308" s="903"/>
      <c r="J308" s="1"/>
      <c r="K308" s="1"/>
      <c r="L308" s="1"/>
    </row>
    <row r="309" spans="1:12" s="2" customFormat="1">
      <c r="A309" s="12"/>
      <c r="B309" s="16"/>
      <c r="C309" s="13"/>
      <c r="E309" s="3"/>
      <c r="F309" s="1"/>
      <c r="G309" s="903"/>
      <c r="H309" s="1"/>
      <c r="I309" s="903"/>
      <c r="J309" s="1"/>
      <c r="K309" s="1"/>
      <c r="L309" s="1"/>
    </row>
    <row r="310" spans="1:12" s="2" customFormat="1">
      <c r="A310" s="12"/>
      <c r="B310" s="16"/>
      <c r="C310" s="13"/>
      <c r="E310" s="3"/>
      <c r="F310" s="1"/>
      <c r="G310" s="903"/>
      <c r="H310" s="1"/>
      <c r="I310" s="903"/>
      <c r="J310" s="1"/>
      <c r="K310" s="1"/>
      <c r="L310" s="1"/>
    </row>
    <row r="311" spans="1:12" s="2" customFormat="1">
      <c r="A311" s="12"/>
      <c r="B311" s="16"/>
      <c r="C311" s="13"/>
      <c r="E311" s="3"/>
      <c r="F311" s="1"/>
      <c r="G311" s="903"/>
      <c r="H311" s="1"/>
      <c r="I311" s="903"/>
      <c r="J311" s="1"/>
      <c r="K311" s="1"/>
      <c r="L311" s="1"/>
    </row>
    <row r="312" spans="1:12" s="2" customFormat="1">
      <c r="A312" s="12"/>
      <c r="B312" s="16"/>
      <c r="C312" s="13"/>
      <c r="E312" s="3"/>
      <c r="F312" s="1"/>
      <c r="G312" s="903"/>
      <c r="H312" s="1"/>
      <c r="I312" s="903"/>
      <c r="J312" s="1"/>
      <c r="K312" s="1"/>
      <c r="L312" s="1"/>
    </row>
    <row r="313" spans="1:12" s="2" customFormat="1">
      <c r="A313" s="12"/>
      <c r="B313" s="16"/>
      <c r="C313" s="13"/>
      <c r="E313" s="3"/>
      <c r="F313" s="1"/>
      <c r="G313" s="903"/>
      <c r="H313" s="1"/>
      <c r="I313" s="903"/>
      <c r="J313" s="1"/>
      <c r="K313" s="1"/>
      <c r="L313" s="1"/>
    </row>
    <row r="314" spans="1:12" s="2" customFormat="1">
      <c r="A314" s="12"/>
      <c r="B314" s="16"/>
      <c r="C314" s="13"/>
      <c r="E314" s="3"/>
      <c r="F314" s="1"/>
      <c r="G314" s="903"/>
      <c r="H314" s="1"/>
      <c r="I314" s="903"/>
      <c r="J314" s="1"/>
      <c r="K314" s="1"/>
      <c r="L314" s="1"/>
    </row>
    <row r="315" spans="1:12" s="2" customFormat="1">
      <c r="A315" s="12"/>
      <c r="B315" s="16"/>
      <c r="C315" s="13"/>
      <c r="E315" s="3"/>
      <c r="F315" s="1"/>
      <c r="G315" s="903"/>
      <c r="H315" s="1"/>
      <c r="I315" s="903"/>
      <c r="J315" s="1"/>
      <c r="K315" s="1"/>
      <c r="L315" s="1"/>
    </row>
    <row r="316" spans="1:12" s="2" customFormat="1">
      <c r="A316" s="12"/>
      <c r="B316" s="16"/>
      <c r="C316" s="13"/>
      <c r="E316" s="3"/>
      <c r="F316" s="1"/>
      <c r="G316" s="903"/>
      <c r="H316" s="1"/>
      <c r="I316" s="903"/>
      <c r="J316" s="1"/>
      <c r="K316" s="1"/>
      <c r="L316" s="1"/>
    </row>
    <row r="317" spans="1:12" s="2" customFormat="1">
      <c r="A317" s="12"/>
      <c r="B317" s="16"/>
      <c r="C317" s="13"/>
      <c r="E317" s="3"/>
      <c r="F317" s="1"/>
      <c r="G317" s="903"/>
      <c r="H317" s="1"/>
      <c r="I317" s="903"/>
      <c r="J317" s="1"/>
      <c r="K317" s="1"/>
      <c r="L317" s="1"/>
    </row>
    <row r="318" spans="1:12" s="2" customFormat="1">
      <c r="A318" s="12"/>
      <c r="B318" s="16"/>
      <c r="C318" s="13"/>
      <c r="E318" s="3"/>
      <c r="F318" s="1"/>
      <c r="G318" s="903"/>
      <c r="H318" s="1"/>
      <c r="I318" s="903"/>
      <c r="J318" s="1"/>
      <c r="K318" s="1"/>
      <c r="L318" s="1"/>
    </row>
    <row r="319" spans="1:12" s="2" customFormat="1">
      <c r="A319" s="12"/>
      <c r="B319" s="16"/>
      <c r="C319" s="13"/>
      <c r="E319" s="3"/>
      <c r="F319" s="1"/>
      <c r="G319" s="903"/>
      <c r="H319" s="1"/>
      <c r="I319" s="903"/>
      <c r="J319" s="1"/>
      <c r="K319" s="1"/>
      <c r="L319" s="1"/>
    </row>
    <row r="320" spans="1:12" s="2" customFormat="1">
      <c r="A320" s="12"/>
      <c r="B320" s="16"/>
      <c r="C320" s="13"/>
      <c r="E320" s="3"/>
      <c r="F320" s="1"/>
      <c r="G320" s="903"/>
      <c r="H320" s="1"/>
      <c r="I320" s="903"/>
      <c r="J320" s="1"/>
      <c r="K320" s="1"/>
      <c r="L320" s="1"/>
    </row>
    <row r="321" spans="1:12" s="2" customFormat="1">
      <c r="A321" s="12"/>
      <c r="B321" s="16"/>
      <c r="C321" s="13"/>
      <c r="E321" s="3"/>
      <c r="F321" s="1"/>
      <c r="G321" s="903"/>
      <c r="H321" s="1"/>
      <c r="I321" s="903"/>
      <c r="J321" s="1"/>
      <c r="K321" s="1"/>
      <c r="L321" s="1"/>
    </row>
    <row r="322" spans="1:12" s="2" customFormat="1">
      <c r="A322" s="12"/>
      <c r="B322" s="16"/>
      <c r="C322" s="13"/>
      <c r="E322" s="3"/>
      <c r="F322" s="1"/>
      <c r="G322" s="903"/>
      <c r="H322" s="1"/>
      <c r="I322" s="903"/>
      <c r="J322" s="1"/>
      <c r="K322" s="1"/>
      <c r="L322" s="1"/>
    </row>
    <row r="323" spans="1:12" s="2" customFormat="1">
      <c r="A323" s="12"/>
      <c r="B323" s="16"/>
      <c r="C323" s="13"/>
      <c r="E323" s="3"/>
      <c r="F323" s="1"/>
      <c r="G323" s="903"/>
      <c r="H323" s="1"/>
      <c r="I323" s="903"/>
      <c r="J323" s="1"/>
      <c r="K323" s="1"/>
      <c r="L323" s="1"/>
    </row>
    <row r="324" spans="1:12" s="2" customFormat="1">
      <c r="A324" s="12"/>
      <c r="B324" s="16"/>
      <c r="C324" s="13"/>
      <c r="E324" s="3"/>
      <c r="F324" s="1"/>
      <c r="G324" s="903"/>
      <c r="H324" s="1"/>
      <c r="I324" s="903"/>
      <c r="J324" s="1"/>
      <c r="K324" s="1"/>
      <c r="L324" s="1"/>
    </row>
    <row r="325" spans="1:12" s="2" customFormat="1">
      <c r="A325" s="12"/>
      <c r="B325" s="16"/>
      <c r="C325" s="13"/>
      <c r="E325" s="3"/>
      <c r="F325" s="1"/>
      <c r="G325" s="903"/>
      <c r="H325" s="1"/>
      <c r="I325" s="903"/>
      <c r="J325" s="1"/>
      <c r="K325" s="1"/>
      <c r="L325" s="1"/>
    </row>
    <row r="326" spans="1:12" s="2" customFormat="1">
      <c r="A326" s="12"/>
      <c r="B326" s="16"/>
      <c r="C326" s="13"/>
      <c r="E326" s="3"/>
      <c r="F326" s="1"/>
      <c r="G326" s="903"/>
      <c r="H326" s="1"/>
      <c r="I326" s="903"/>
      <c r="J326" s="1"/>
      <c r="K326" s="1"/>
      <c r="L326" s="1"/>
    </row>
    <row r="327" spans="1:12" s="2" customFormat="1">
      <c r="A327" s="12"/>
      <c r="B327" s="16"/>
      <c r="C327" s="13"/>
      <c r="E327" s="3"/>
      <c r="F327" s="1"/>
      <c r="G327" s="903"/>
      <c r="H327" s="1"/>
      <c r="I327" s="903"/>
      <c r="J327" s="1"/>
      <c r="K327" s="1"/>
      <c r="L327" s="1"/>
    </row>
    <row r="328" spans="1:12" s="2" customFormat="1">
      <c r="A328" s="12"/>
      <c r="B328" s="16"/>
      <c r="C328" s="13"/>
      <c r="E328" s="3"/>
      <c r="F328" s="1"/>
      <c r="G328" s="903"/>
      <c r="H328" s="1"/>
      <c r="I328" s="903"/>
      <c r="J328" s="1"/>
      <c r="K328" s="1"/>
      <c r="L328" s="1"/>
    </row>
    <row r="329" spans="1:12" s="2" customFormat="1">
      <c r="A329" s="12"/>
      <c r="B329" s="16"/>
      <c r="C329" s="13"/>
      <c r="E329" s="3"/>
      <c r="F329" s="1"/>
      <c r="G329" s="903"/>
      <c r="H329" s="1"/>
      <c r="I329" s="903"/>
      <c r="J329" s="1"/>
      <c r="K329" s="1"/>
      <c r="L329" s="1"/>
    </row>
    <row r="330" spans="1:12" s="2" customFormat="1">
      <c r="A330" s="12"/>
      <c r="B330" s="16"/>
      <c r="C330" s="13"/>
      <c r="E330" s="3"/>
      <c r="F330" s="1"/>
      <c r="G330" s="903"/>
      <c r="H330" s="1"/>
      <c r="I330" s="903"/>
      <c r="J330" s="1"/>
      <c r="K330" s="1"/>
      <c r="L330" s="1"/>
    </row>
    <row r="331" spans="1:12" s="2" customFormat="1">
      <c r="A331" s="12"/>
      <c r="B331" s="16"/>
      <c r="C331" s="13"/>
      <c r="E331" s="3"/>
      <c r="F331" s="1"/>
      <c r="G331" s="903"/>
      <c r="H331" s="1"/>
      <c r="I331" s="903"/>
      <c r="J331" s="1"/>
      <c r="K331" s="1"/>
      <c r="L331" s="1"/>
    </row>
    <row r="332" spans="1:12" s="2" customFormat="1">
      <c r="A332" s="12"/>
      <c r="B332" s="16"/>
      <c r="C332" s="13"/>
      <c r="E332" s="3"/>
      <c r="F332" s="1"/>
      <c r="G332" s="903"/>
      <c r="H332" s="1"/>
      <c r="I332" s="903"/>
      <c r="J332" s="1"/>
      <c r="K332" s="1"/>
      <c r="L332" s="1"/>
    </row>
    <row r="333" spans="1:12" s="2" customFormat="1">
      <c r="A333" s="12"/>
      <c r="B333" s="16"/>
      <c r="C333" s="13"/>
      <c r="E333" s="3"/>
      <c r="F333" s="1"/>
      <c r="G333" s="903"/>
      <c r="H333" s="1"/>
      <c r="I333" s="903"/>
      <c r="J333" s="1"/>
      <c r="K333" s="1"/>
      <c r="L333" s="1"/>
    </row>
    <row r="334" spans="1:12" s="2" customFormat="1">
      <c r="A334" s="12"/>
      <c r="B334" s="16"/>
      <c r="C334" s="13"/>
      <c r="E334" s="3"/>
      <c r="F334" s="1"/>
      <c r="G334" s="903"/>
      <c r="H334" s="1"/>
      <c r="I334" s="903"/>
      <c r="J334" s="1"/>
      <c r="K334" s="1"/>
      <c r="L334" s="1"/>
    </row>
    <row r="335" spans="1:12" s="2" customFormat="1">
      <c r="A335" s="12"/>
      <c r="B335" s="16"/>
      <c r="C335" s="13"/>
      <c r="E335" s="3"/>
      <c r="F335" s="1"/>
      <c r="G335" s="903"/>
      <c r="H335" s="1"/>
      <c r="I335" s="903"/>
      <c r="J335" s="1"/>
      <c r="K335" s="1"/>
      <c r="L335" s="1"/>
    </row>
    <row r="336" spans="1:12" s="2" customFormat="1">
      <c r="A336" s="12"/>
      <c r="B336" s="16"/>
      <c r="C336" s="13"/>
      <c r="E336" s="3"/>
      <c r="F336" s="1"/>
      <c r="G336" s="903"/>
      <c r="H336" s="1"/>
      <c r="I336" s="903"/>
      <c r="J336" s="1"/>
      <c r="K336" s="1"/>
      <c r="L336" s="1"/>
    </row>
    <row r="337" spans="1:12" s="2" customFormat="1">
      <c r="A337" s="12"/>
      <c r="B337" s="16"/>
      <c r="C337" s="13"/>
      <c r="E337" s="3"/>
      <c r="F337" s="1"/>
      <c r="G337" s="903"/>
      <c r="H337" s="1"/>
      <c r="I337" s="903"/>
      <c r="J337" s="1"/>
      <c r="K337" s="1"/>
      <c r="L337" s="1"/>
    </row>
    <row r="338" spans="1:12" s="2" customFormat="1">
      <c r="A338" s="12"/>
      <c r="B338" s="16"/>
      <c r="C338" s="13"/>
      <c r="E338" s="3"/>
      <c r="F338" s="1"/>
      <c r="G338" s="903"/>
      <c r="H338" s="1"/>
      <c r="I338" s="903"/>
      <c r="J338" s="1"/>
      <c r="K338" s="1"/>
      <c r="L338" s="1"/>
    </row>
    <row r="339" spans="1:12" s="2" customFormat="1">
      <c r="A339" s="12"/>
      <c r="B339" s="16"/>
      <c r="C339" s="13"/>
      <c r="E339" s="3"/>
      <c r="F339" s="1"/>
      <c r="G339" s="903"/>
      <c r="H339" s="1"/>
      <c r="I339" s="903"/>
      <c r="J339" s="1"/>
      <c r="K339" s="1"/>
      <c r="L339" s="1"/>
    </row>
    <row r="340" spans="1:12" s="2" customFormat="1">
      <c r="A340" s="12"/>
      <c r="B340" s="16"/>
      <c r="C340" s="13"/>
      <c r="E340" s="3"/>
      <c r="F340" s="1"/>
      <c r="G340" s="903"/>
      <c r="H340" s="1"/>
      <c r="I340" s="903"/>
      <c r="J340" s="1"/>
      <c r="K340" s="1"/>
      <c r="L340" s="1"/>
    </row>
    <row r="341" spans="1:12" s="2" customFormat="1">
      <c r="A341" s="12"/>
      <c r="B341" s="16"/>
      <c r="C341" s="13"/>
      <c r="E341" s="3"/>
      <c r="F341" s="1"/>
      <c r="G341" s="903"/>
      <c r="H341" s="1"/>
      <c r="I341" s="903"/>
      <c r="J341" s="1"/>
      <c r="K341" s="1"/>
      <c r="L341" s="1"/>
    </row>
    <row r="342" spans="1:12" s="2" customFormat="1">
      <c r="A342" s="12"/>
      <c r="B342" s="16"/>
      <c r="C342" s="13"/>
      <c r="E342" s="3"/>
      <c r="F342" s="1"/>
      <c r="G342" s="903"/>
      <c r="H342" s="1"/>
      <c r="I342" s="903"/>
      <c r="J342" s="1"/>
      <c r="K342" s="1"/>
      <c r="L342" s="1"/>
    </row>
    <row r="343" spans="1:12" s="2" customFormat="1">
      <c r="A343" s="12"/>
      <c r="B343" s="16"/>
      <c r="C343" s="13"/>
      <c r="E343" s="3"/>
      <c r="F343" s="1"/>
      <c r="G343" s="903"/>
      <c r="H343" s="1"/>
      <c r="I343" s="903"/>
      <c r="J343" s="1"/>
      <c r="K343" s="1"/>
      <c r="L343" s="1"/>
    </row>
    <row r="344" spans="1:12" s="2" customFormat="1">
      <c r="A344" s="12"/>
      <c r="B344" s="16"/>
      <c r="C344" s="13"/>
      <c r="E344" s="3"/>
      <c r="F344" s="1"/>
      <c r="G344" s="903"/>
      <c r="H344" s="1"/>
      <c r="I344" s="903"/>
      <c r="J344" s="1"/>
      <c r="K344" s="1"/>
      <c r="L344" s="1"/>
    </row>
    <row r="345" spans="1:12" s="2" customFormat="1">
      <c r="A345" s="12"/>
      <c r="B345" s="16"/>
      <c r="C345" s="13"/>
      <c r="E345" s="3"/>
      <c r="F345" s="1"/>
      <c r="G345" s="903"/>
      <c r="H345" s="1"/>
      <c r="I345" s="903"/>
      <c r="J345" s="1"/>
      <c r="K345" s="1"/>
      <c r="L345" s="1"/>
    </row>
    <row r="346" spans="1:12" s="2" customFormat="1">
      <c r="A346" s="12"/>
      <c r="B346" s="16"/>
      <c r="C346" s="13"/>
      <c r="E346" s="3"/>
      <c r="F346" s="1"/>
      <c r="G346" s="903"/>
      <c r="H346" s="1"/>
      <c r="I346" s="903"/>
      <c r="J346" s="1"/>
      <c r="K346" s="1"/>
      <c r="L346" s="1"/>
    </row>
    <row r="347" spans="1:12" s="2" customFormat="1">
      <c r="A347" s="12"/>
      <c r="B347" s="16"/>
      <c r="C347" s="13"/>
      <c r="E347" s="3"/>
      <c r="F347" s="1"/>
      <c r="G347" s="903"/>
      <c r="H347" s="1"/>
      <c r="I347" s="903"/>
      <c r="J347" s="1"/>
      <c r="K347" s="1"/>
      <c r="L347" s="1"/>
    </row>
    <row r="348" spans="1:12" s="2" customFormat="1">
      <c r="A348" s="12"/>
      <c r="B348" s="16"/>
      <c r="C348" s="13"/>
      <c r="E348" s="3"/>
      <c r="F348" s="1"/>
      <c r="G348" s="903"/>
      <c r="H348" s="1"/>
      <c r="I348" s="903"/>
      <c r="J348" s="1"/>
      <c r="K348" s="1"/>
      <c r="L348" s="1"/>
    </row>
    <row r="349" spans="1:12" s="2" customFormat="1">
      <c r="A349" s="12"/>
      <c r="B349" s="16"/>
      <c r="C349" s="13"/>
      <c r="E349" s="3"/>
      <c r="F349" s="1"/>
      <c r="G349" s="903"/>
      <c r="H349" s="1"/>
      <c r="I349" s="903"/>
      <c r="J349" s="1"/>
      <c r="K349" s="1"/>
      <c r="L349" s="1"/>
    </row>
    <row r="350" spans="1:12" s="2" customFormat="1">
      <c r="A350" s="12"/>
      <c r="B350" s="16"/>
      <c r="C350" s="13"/>
      <c r="E350" s="3"/>
      <c r="F350" s="1"/>
      <c r="G350" s="903"/>
      <c r="H350" s="1"/>
      <c r="I350" s="903"/>
      <c r="J350" s="1"/>
      <c r="K350" s="1"/>
      <c r="L350" s="1"/>
    </row>
    <row r="351" spans="1:12" s="2" customFormat="1">
      <c r="A351" s="12"/>
      <c r="B351" s="16"/>
      <c r="C351" s="13"/>
      <c r="E351" s="3"/>
      <c r="F351" s="1"/>
      <c r="G351" s="903"/>
      <c r="H351" s="1"/>
      <c r="I351" s="903"/>
      <c r="J351" s="1"/>
      <c r="K351" s="1"/>
      <c r="L351" s="1"/>
    </row>
    <row r="352" spans="1:12" s="2" customFormat="1">
      <c r="A352" s="12"/>
      <c r="B352" s="16"/>
      <c r="C352" s="13"/>
      <c r="E352" s="3"/>
      <c r="F352" s="1"/>
      <c r="G352" s="903"/>
      <c r="H352" s="1"/>
      <c r="I352" s="903"/>
      <c r="J352" s="1"/>
      <c r="K352" s="1"/>
      <c r="L352" s="1"/>
    </row>
    <row r="353" spans="1:12" s="2" customFormat="1">
      <c r="A353" s="12"/>
      <c r="B353" s="16"/>
      <c r="C353" s="13"/>
      <c r="E353" s="3"/>
      <c r="F353" s="1"/>
      <c r="G353" s="903"/>
      <c r="H353" s="1"/>
      <c r="I353" s="903"/>
      <c r="J353" s="1"/>
      <c r="K353" s="1"/>
      <c r="L353" s="1"/>
    </row>
    <row r="354" spans="1:12" s="2" customFormat="1">
      <c r="A354" s="12"/>
      <c r="B354" s="16"/>
      <c r="C354" s="13"/>
      <c r="E354" s="3"/>
      <c r="F354" s="1"/>
      <c r="G354" s="903"/>
      <c r="H354" s="1"/>
      <c r="I354" s="903"/>
      <c r="J354" s="1"/>
      <c r="K354" s="1"/>
      <c r="L354" s="1"/>
    </row>
    <row r="355" spans="1:12" s="2" customFormat="1">
      <c r="A355" s="12"/>
      <c r="B355" s="16"/>
      <c r="C355" s="13"/>
      <c r="E355" s="3"/>
      <c r="F355" s="1"/>
      <c r="G355" s="903"/>
      <c r="H355" s="1"/>
      <c r="I355" s="903"/>
      <c r="J355" s="1"/>
      <c r="K355" s="1"/>
      <c r="L355" s="1"/>
    </row>
    <row r="356" spans="1:12" s="2" customFormat="1">
      <c r="A356" s="12"/>
      <c r="B356" s="16"/>
      <c r="C356" s="13"/>
      <c r="E356" s="3"/>
      <c r="F356" s="1"/>
      <c r="G356" s="903"/>
      <c r="H356" s="1"/>
      <c r="I356" s="903"/>
      <c r="J356" s="1"/>
      <c r="K356" s="1"/>
      <c r="L356" s="1"/>
    </row>
    <row r="357" spans="1:12" s="2" customFormat="1">
      <c r="A357" s="12"/>
      <c r="B357" s="16"/>
      <c r="C357" s="13"/>
      <c r="E357" s="3"/>
      <c r="F357" s="1"/>
      <c r="G357" s="903"/>
      <c r="H357" s="1"/>
      <c r="I357" s="903"/>
      <c r="J357" s="1"/>
      <c r="K357" s="1"/>
      <c r="L357" s="1"/>
    </row>
    <row r="358" spans="1:12" s="2" customFormat="1">
      <c r="A358" s="12"/>
      <c r="B358" s="16"/>
      <c r="C358" s="13"/>
      <c r="E358" s="3"/>
      <c r="F358" s="1"/>
      <c r="G358" s="903"/>
      <c r="H358" s="1"/>
      <c r="I358" s="903"/>
      <c r="J358" s="1"/>
      <c r="K358" s="1"/>
      <c r="L358" s="1"/>
    </row>
    <row r="359" spans="1:12" s="2" customFormat="1">
      <c r="A359" s="12"/>
      <c r="B359" s="16"/>
      <c r="C359" s="13"/>
      <c r="E359" s="3"/>
      <c r="F359" s="1"/>
      <c r="G359" s="903"/>
      <c r="H359" s="1"/>
      <c r="I359" s="903"/>
      <c r="J359" s="1"/>
      <c r="K359" s="1"/>
      <c r="L359" s="1"/>
    </row>
    <row r="360" spans="1:12" s="2" customFormat="1">
      <c r="A360" s="12"/>
      <c r="B360" s="16"/>
      <c r="C360" s="13"/>
      <c r="E360" s="3"/>
      <c r="F360" s="1"/>
      <c r="G360" s="903"/>
      <c r="H360" s="1"/>
      <c r="I360" s="903"/>
      <c r="J360" s="1"/>
      <c r="K360" s="1"/>
      <c r="L360" s="1"/>
    </row>
    <row r="361" spans="1:12" s="2" customFormat="1">
      <c r="A361" s="12"/>
      <c r="B361" s="16"/>
      <c r="C361" s="13"/>
      <c r="E361" s="3"/>
      <c r="F361" s="1"/>
      <c r="G361" s="903"/>
      <c r="H361" s="1"/>
      <c r="I361" s="903"/>
      <c r="J361" s="1"/>
      <c r="K361" s="1"/>
      <c r="L361" s="1"/>
    </row>
    <row r="362" spans="1:12" s="2" customFormat="1">
      <c r="A362" s="12"/>
      <c r="B362" s="16"/>
      <c r="C362" s="13"/>
      <c r="E362" s="3"/>
      <c r="F362" s="1"/>
      <c r="G362" s="903"/>
      <c r="H362" s="1"/>
      <c r="I362" s="903"/>
      <c r="J362" s="1"/>
      <c r="K362" s="1"/>
      <c r="L362" s="1"/>
    </row>
    <row r="363" spans="1:12" s="2" customFormat="1">
      <c r="A363" s="12"/>
      <c r="B363" s="16"/>
      <c r="C363" s="13"/>
      <c r="E363" s="3"/>
      <c r="F363" s="1"/>
      <c r="G363" s="903"/>
      <c r="H363" s="1"/>
      <c r="I363" s="903"/>
      <c r="J363" s="1"/>
      <c r="K363" s="1"/>
      <c r="L363" s="1"/>
    </row>
    <row r="364" spans="1:12" s="2" customFormat="1">
      <c r="A364" s="12"/>
      <c r="B364" s="16"/>
      <c r="C364" s="13"/>
      <c r="E364" s="3"/>
      <c r="F364" s="1"/>
      <c r="G364" s="903"/>
      <c r="H364" s="1"/>
      <c r="I364" s="903"/>
      <c r="J364" s="1"/>
      <c r="K364" s="1"/>
      <c r="L364" s="1"/>
    </row>
    <row r="365" spans="1:12" s="2" customFormat="1">
      <c r="A365" s="12"/>
      <c r="B365" s="16"/>
      <c r="C365" s="13"/>
      <c r="E365" s="3"/>
      <c r="F365" s="1"/>
      <c r="G365" s="903"/>
      <c r="H365" s="1"/>
      <c r="I365" s="903"/>
      <c r="J365" s="1"/>
      <c r="K365" s="1"/>
      <c r="L365" s="1"/>
    </row>
    <row r="366" spans="1:12" s="2" customFormat="1">
      <c r="A366" s="12"/>
      <c r="B366" s="16"/>
      <c r="C366" s="13"/>
      <c r="E366" s="3"/>
      <c r="F366" s="1"/>
      <c r="G366" s="903"/>
      <c r="H366" s="1"/>
      <c r="I366" s="903"/>
      <c r="J366" s="1"/>
      <c r="K366" s="1"/>
      <c r="L366" s="1"/>
    </row>
    <row r="367" spans="1:12" s="2" customFormat="1">
      <c r="A367" s="12"/>
      <c r="B367" s="16"/>
      <c r="C367" s="13"/>
      <c r="E367" s="3"/>
      <c r="F367" s="1"/>
      <c r="G367" s="903"/>
      <c r="H367" s="1"/>
      <c r="I367" s="903"/>
      <c r="J367" s="1"/>
      <c r="K367" s="1"/>
      <c r="L367" s="1"/>
    </row>
    <row r="368" spans="1:12" s="2" customFormat="1">
      <c r="A368" s="12"/>
      <c r="B368" s="16"/>
      <c r="C368" s="13"/>
      <c r="E368" s="3"/>
      <c r="F368" s="1"/>
      <c r="G368" s="903"/>
      <c r="H368" s="1"/>
      <c r="I368" s="903"/>
      <c r="J368" s="1"/>
      <c r="K368" s="1"/>
      <c r="L368" s="1"/>
    </row>
    <row r="369" spans="1:12" s="2" customFormat="1">
      <c r="A369" s="12"/>
      <c r="B369" s="16"/>
      <c r="C369" s="13"/>
      <c r="E369" s="3"/>
      <c r="F369" s="1"/>
      <c r="G369" s="903"/>
      <c r="H369" s="1"/>
      <c r="I369" s="903"/>
      <c r="J369" s="1"/>
      <c r="K369" s="1"/>
      <c r="L369" s="1"/>
    </row>
    <row r="370" spans="1:12" s="2" customFormat="1">
      <c r="A370" s="12"/>
      <c r="B370" s="16"/>
      <c r="C370" s="13"/>
      <c r="E370" s="3"/>
      <c r="F370" s="1"/>
      <c r="G370" s="903"/>
      <c r="H370" s="1"/>
      <c r="I370" s="903"/>
      <c r="J370" s="1"/>
      <c r="K370" s="1"/>
      <c r="L370" s="1"/>
    </row>
    <row r="371" spans="1:12" s="2" customFormat="1">
      <c r="A371" s="12"/>
      <c r="B371" s="16"/>
      <c r="C371" s="13"/>
      <c r="E371" s="3"/>
      <c r="F371" s="1"/>
      <c r="G371" s="903"/>
      <c r="H371" s="1"/>
      <c r="I371" s="903"/>
      <c r="J371" s="1"/>
      <c r="K371" s="1"/>
      <c r="L371" s="1"/>
    </row>
    <row r="372" spans="1:12" s="2" customFormat="1">
      <c r="A372" s="12"/>
      <c r="B372" s="16"/>
      <c r="C372" s="13"/>
      <c r="E372" s="3"/>
      <c r="F372" s="1"/>
      <c r="G372" s="903"/>
      <c r="H372" s="1"/>
      <c r="I372" s="903"/>
      <c r="J372" s="1"/>
      <c r="K372" s="1"/>
      <c r="L372" s="1"/>
    </row>
    <row r="373" spans="1:12" s="2" customFormat="1">
      <c r="A373" s="12"/>
      <c r="B373" s="16"/>
      <c r="C373" s="13"/>
      <c r="E373" s="3"/>
      <c r="F373" s="1"/>
      <c r="G373" s="903"/>
      <c r="H373" s="1"/>
      <c r="I373" s="903"/>
      <c r="J373" s="1"/>
      <c r="K373" s="1"/>
      <c r="L373" s="1"/>
    </row>
    <row r="374" spans="1:12" s="2" customFormat="1">
      <c r="A374" s="12"/>
      <c r="B374" s="16"/>
      <c r="C374" s="13"/>
      <c r="E374" s="3"/>
      <c r="F374" s="1"/>
      <c r="G374" s="903"/>
      <c r="H374" s="1"/>
      <c r="I374" s="903"/>
      <c r="J374" s="1"/>
      <c r="K374" s="1"/>
      <c r="L374" s="1"/>
    </row>
    <row r="375" spans="1:12" s="2" customFormat="1">
      <c r="A375" s="12"/>
      <c r="B375" s="16"/>
      <c r="C375" s="13"/>
      <c r="E375" s="3"/>
      <c r="F375" s="1"/>
      <c r="G375" s="903"/>
      <c r="H375" s="1"/>
      <c r="I375" s="903"/>
      <c r="J375" s="1"/>
      <c r="K375" s="1"/>
      <c r="L375" s="1"/>
    </row>
    <row r="376" spans="1:12" s="2" customFormat="1">
      <c r="A376" s="12"/>
      <c r="B376" s="16"/>
      <c r="C376" s="13"/>
      <c r="E376" s="3"/>
      <c r="F376" s="1"/>
      <c r="G376" s="903"/>
      <c r="H376" s="1"/>
      <c r="I376" s="903"/>
      <c r="J376" s="1"/>
      <c r="K376" s="1"/>
      <c r="L376" s="1"/>
    </row>
    <row r="377" spans="1:12" s="2" customFormat="1">
      <c r="A377" s="12"/>
      <c r="B377" s="16"/>
      <c r="C377" s="13"/>
      <c r="E377" s="3"/>
      <c r="F377" s="1"/>
      <c r="G377" s="903"/>
      <c r="H377" s="1"/>
      <c r="I377" s="903"/>
      <c r="J377" s="1"/>
      <c r="K377" s="1"/>
      <c r="L377" s="1"/>
    </row>
    <row r="378" spans="1:12" s="2" customFormat="1">
      <c r="A378" s="12"/>
      <c r="B378" s="16"/>
      <c r="C378" s="13"/>
      <c r="E378" s="3"/>
      <c r="F378" s="1"/>
      <c r="G378" s="903"/>
      <c r="H378" s="1"/>
      <c r="I378" s="903"/>
      <c r="J378" s="1"/>
      <c r="K378" s="1"/>
      <c r="L378" s="1"/>
    </row>
    <row r="379" spans="1:12" s="2" customFormat="1">
      <c r="A379" s="12"/>
      <c r="B379" s="16"/>
      <c r="C379" s="13"/>
      <c r="E379" s="3"/>
      <c r="F379" s="1"/>
      <c r="G379" s="903"/>
      <c r="H379" s="1"/>
      <c r="I379" s="903"/>
      <c r="J379" s="1"/>
      <c r="K379" s="1"/>
      <c r="L379" s="1"/>
    </row>
    <row r="380" spans="1:12" s="2" customFormat="1">
      <c r="A380" s="12"/>
      <c r="B380" s="16"/>
      <c r="C380" s="13"/>
      <c r="E380" s="3"/>
      <c r="F380" s="1"/>
      <c r="G380" s="903"/>
      <c r="H380" s="1"/>
      <c r="I380" s="903"/>
      <c r="J380" s="1"/>
      <c r="K380" s="1"/>
      <c r="L380" s="1"/>
    </row>
    <row r="381" spans="1:12" s="2" customFormat="1">
      <c r="A381" s="12"/>
      <c r="B381" s="16"/>
      <c r="C381" s="13"/>
      <c r="E381" s="3"/>
      <c r="F381" s="1"/>
      <c r="G381" s="903"/>
      <c r="H381" s="1"/>
      <c r="I381" s="903"/>
      <c r="J381" s="1"/>
      <c r="K381" s="1"/>
      <c r="L381" s="1"/>
    </row>
    <row r="382" spans="1:12" s="2" customFormat="1">
      <c r="A382" s="12"/>
      <c r="B382" s="16"/>
      <c r="C382" s="13"/>
      <c r="E382" s="3"/>
      <c r="F382" s="1"/>
      <c r="G382" s="903"/>
      <c r="H382" s="1"/>
      <c r="I382" s="903"/>
      <c r="J382" s="1"/>
      <c r="K382" s="1"/>
      <c r="L382" s="1"/>
    </row>
    <row r="383" spans="1:12" s="2" customFormat="1">
      <c r="A383" s="12"/>
      <c r="B383" s="16"/>
      <c r="C383" s="13"/>
      <c r="E383" s="3"/>
      <c r="F383" s="1"/>
      <c r="G383" s="903"/>
      <c r="H383" s="1"/>
      <c r="I383" s="903"/>
      <c r="J383" s="1"/>
      <c r="K383" s="1"/>
      <c r="L383" s="1"/>
    </row>
    <row r="384" spans="1:12" s="2" customFormat="1">
      <c r="A384" s="12"/>
      <c r="B384" s="16"/>
      <c r="C384" s="13"/>
      <c r="E384" s="3"/>
      <c r="F384" s="1"/>
      <c r="G384" s="903"/>
      <c r="H384" s="1"/>
      <c r="I384" s="903"/>
      <c r="J384" s="1"/>
      <c r="K384" s="1"/>
      <c r="L384" s="1"/>
    </row>
    <row r="385" spans="1:12" s="2" customFormat="1">
      <c r="A385" s="12"/>
      <c r="B385" s="16"/>
      <c r="C385" s="13"/>
      <c r="E385" s="3"/>
      <c r="F385" s="1"/>
      <c r="G385" s="903"/>
      <c r="H385" s="1"/>
      <c r="I385" s="903"/>
      <c r="J385" s="1"/>
      <c r="K385" s="1"/>
      <c r="L385" s="1"/>
    </row>
    <row r="386" spans="1:12" s="2" customFormat="1">
      <c r="A386" s="12"/>
      <c r="B386" s="16"/>
      <c r="C386" s="13"/>
      <c r="E386" s="3"/>
      <c r="F386" s="1"/>
      <c r="G386" s="903"/>
      <c r="H386" s="1"/>
      <c r="I386" s="903"/>
      <c r="J386" s="1"/>
      <c r="K386" s="1"/>
      <c r="L386" s="1"/>
    </row>
    <row r="387" spans="1:12" s="2" customFormat="1">
      <c r="A387" s="12"/>
      <c r="B387" s="16"/>
      <c r="C387" s="13"/>
      <c r="E387" s="3"/>
      <c r="F387" s="1"/>
      <c r="G387" s="903"/>
      <c r="H387" s="1"/>
      <c r="I387" s="903"/>
      <c r="J387" s="1"/>
      <c r="K387" s="1"/>
      <c r="L387" s="1"/>
    </row>
    <row r="388" spans="1:12" s="2" customFormat="1">
      <c r="A388" s="12"/>
      <c r="B388" s="16"/>
      <c r="C388" s="13"/>
      <c r="E388" s="3"/>
      <c r="F388" s="1"/>
      <c r="G388" s="903"/>
      <c r="H388" s="1"/>
      <c r="I388" s="903"/>
      <c r="J388" s="1"/>
      <c r="K388" s="1"/>
      <c r="L388" s="1"/>
    </row>
    <row r="389" spans="1:12" s="2" customFormat="1">
      <c r="A389" s="12"/>
      <c r="B389" s="16"/>
      <c r="C389" s="13"/>
      <c r="E389" s="3"/>
      <c r="F389" s="1"/>
      <c r="G389" s="903"/>
      <c r="H389" s="1"/>
      <c r="I389" s="903"/>
      <c r="J389" s="1"/>
      <c r="K389" s="1"/>
      <c r="L389" s="1"/>
    </row>
    <row r="390" spans="1:12" s="2" customFormat="1">
      <c r="A390" s="12"/>
      <c r="B390" s="16"/>
      <c r="C390" s="13"/>
      <c r="E390" s="3"/>
      <c r="F390" s="1"/>
      <c r="G390" s="903"/>
      <c r="H390" s="1"/>
      <c r="I390" s="903"/>
      <c r="J390" s="1"/>
      <c r="K390" s="1"/>
      <c r="L390" s="1"/>
    </row>
    <row r="391" spans="1:12" s="2" customFormat="1">
      <c r="A391" s="12"/>
      <c r="B391" s="16"/>
      <c r="C391" s="13"/>
      <c r="E391" s="3"/>
      <c r="F391" s="1"/>
      <c r="G391" s="903"/>
      <c r="H391" s="1"/>
      <c r="I391" s="903"/>
      <c r="J391" s="1"/>
      <c r="K391" s="1"/>
      <c r="L391" s="1"/>
    </row>
    <row r="392" spans="1:12" s="2" customFormat="1">
      <c r="A392" s="12"/>
      <c r="B392" s="16"/>
      <c r="C392" s="13"/>
      <c r="E392" s="3"/>
      <c r="F392" s="1"/>
      <c r="G392" s="903"/>
      <c r="H392" s="1"/>
      <c r="I392" s="903"/>
      <c r="J392" s="1"/>
      <c r="K392" s="1"/>
      <c r="L392" s="1"/>
    </row>
    <row r="393" spans="1:12" s="2" customFormat="1">
      <c r="A393" s="12"/>
      <c r="B393" s="16"/>
      <c r="C393" s="13"/>
      <c r="E393" s="3"/>
      <c r="F393" s="1"/>
      <c r="G393" s="903"/>
      <c r="H393" s="1"/>
      <c r="I393" s="903"/>
      <c r="J393" s="1"/>
      <c r="K393" s="1"/>
      <c r="L393" s="1"/>
    </row>
    <row r="394" spans="1:12" s="2" customFormat="1">
      <c r="A394" s="12"/>
      <c r="B394" s="16"/>
      <c r="C394" s="13"/>
      <c r="E394" s="3"/>
      <c r="F394" s="1"/>
      <c r="G394" s="903"/>
      <c r="H394" s="1"/>
      <c r="I394" s="903"/>
      <c r="J394" s="1"/>
      <c r="K394" s="1"/>
      <c r="L394" s="1"/>
    </row>
    <row r="395" spans="1:12" s="2" customFormat="1">
      <c r="A395" s="12"/>
      <c r="B395" s="16"/>
      <c r="C395" s="13"/>
      <c r="E395" s="3"/>
      <c r="F395" s="1"/>
      <c r="G395" s="903"/>
      <c r="H395" s="1"/>
      <c r="I395" s="903"/>
      <c r="J395" s="1"/>
      <c r="K395" s="1"/>
      <c r="L395" s="1"/>
    </row>
    <row r="396" spans="1:12" s="2" customFormat="1">
      <c r="A396" s="12"/>
      <c r="B396" s="16"/>
      <c r="C396" s="13"/>
      <c r="E396" s="3"/>
      <c r="F396" s="1"/>
      <c r="G396" s="903"/>
      <c r="H396" s="1"/>
      <c r="I396" s="903"/>
      <c r="J396" s="1"/>
      <c r="K396" s="1"/>
      <c r="L396" s="1"/>
    </row>
    <row r="397" spans="1:12" s="2" customFormat="1">
      <c r="A397" s="12"/>
      <c r="B397" s="16"/>
      <c r="C397" s="13"/>
      <c r="E397" s="3"/>
      <c r="F397" s="1"/>
      <c r="G397" s="903"/>
      <c r="H397" s="1"/>
      <c r="I397" s="903"/>
      <c r="J397" s="1"/>
      <c r="K397" s="1"/>
      <c r="L397" s="1"/>
    </row>
    <row r="398" spans="1:12" s="2" customFormat="1">
      <c r="A398" s="12"/>
      <c r="B398" s="16"/>
      <c r="C398" s="13"/>
      <c r="E398" s="3"/>
      <c r="F398" s="1"/>
      <c r="G398" s="903"/>
      <c r="H398" s="1"/>
      <c r="I398" s="903"/>
      <c r="J398" s="1"/>
      <c r="K398" s="1"/>
      <c r="L398" s="1"/>
    </row>
    <row r="399" spans="1:12" s="2" customFormat="1">
      <c r="A399" s="12"/>
      <c r="B399" s="16"/>
      <c r="C399" s="13"/>
      <c r="E399" s="3"/>
      <c r="F399" s="1"/>
      <c r="G399" s="903"/>
      <c r="H399" s="1"/>
      <c r="I399" s="903"/>
      <c r="J399" s="1"/>
      <c r="K399" s="1"/>
      <c r="L399" s="1"/>
    </row>
    <row r="400" spans="1:12" s="2" customFormat="1">
      <c r="A400" s="12"/>
      <c r="B400" s="16"/>
      <c r="C400" s="13"/>
      <c r="E400" s="3"/>
      <c r="F400" s="1"/>
      <c r="G400" s="903"/>
      <c r="H400" s="1"/>
      <c r="I400" s="903"/>
      <c r="J400" s="1"/>
      <c r="K400" s="1"/>
      <c r="L400" s="1"/>
    </row>
    <row r="401" spans="1:12" s="2" customFormat="1">
      <c r="A401" s="12"/>
      <c r="B401" s="16"/>
      <c r="C401" s="13"/>
      <c r="E401" s="3"/>
      <c r="F401" s="1"/>
      <c r="G401" s="903"/>
      <c r="H401" s="1"/>
      <c r="I401" s="903"/>
      <c r="J401" s="1"/>
      <c r="K401" s="1"/>
      <c r="L401" s="1"/>
    </row>
    <row r="402" spans="1:12" s="2" customFormat="1">
      <c r="A402" s="12"/>
      <c r="B402" s="16"/>
      <c r="C402" s="13"/>
      <c r="E402" s="3"/>
      <c r="F402" s="1"/>
      <c r="G402" s="903"/>
      <c r="H402" s="1"/>
      <c r="I402" s="903"/>
      <c r="J402" s="1"/>
      <c r="K402" s="1"/>
      <c r="L402" s="1"/>
    </row>
    <row r="403" spans="1:12" s="2" customFormat="1">
      <c r="A403" s="12"/>
      <c r="B403" s="16"/>
      <c r="C403" s="13"/>
      <c r="E403" s="3"/>
      <c r="F403" s="1"/>
      <c r="G403" s="903"/>
      <c r="H403" s="1"/>
      <c r="I403" s="903"/>
      <c r="J403" s="1"/>
      <c r="K403" s="1"/>
      <c r="L403" s="1"/>
    </row>
    <row r="404" spans="1:12" s="2" customFormat="1">
      <c r="A404" s="12"/>
      <c r="B404" s="16"/>
      <c r="C404" s="13"/>
      <c r="E404" s="3"/>
      <c r="F404" s="1"/>
      <c r="G404" s="903"/>
      <c r="H404" s="1"/>
      <c r="I404" s="903"/>
      <c r="J404" s="1"/>
      <c r="K404" s="1"/>
      <c r="L404" s="1"/>
    </row>
    <row r="405" spans="1:12" s="2" customFormat="1">
      <c r="A405" s="12"/>
      <c r="B405" s="16"/>
      <c r="C405" s="13"/>
      <c r="E405" s="3"/>
      <c r="F405" s="1"/>
      <c r="G405" s="903"/>
      <c r="H405" s="1"/>
      <c r="I405" s="903"/>
      <c r="J405" s="1"/>
      <c r="K405" s="1"/>
      <c r="L405" s="1"/>
    </row>
    <row r="406" spans="1:12" s="2" customFormat="1">
      <c r="A406" s="12"/>
      <c r="B406" s="16"/>
      <c r="C406" s="13"/>
      <c r="E406" s="3"/>
      <c r="F406" s="1"/>
      <c r="G406" s="903"/>
      <c r="H406" s="1"/>
      <c r="I406" s="903"/>
      <c r="J406" s="1"/>
      <c r="K406" s="1"/>
      <c r="L406" s="1"/>
    </row>
    <row r="407" spans="1:12" s="2" customFormat="1">
      <c r="A407" s="12"/>
      <c r="B407" s="16"/>
      <c r="C407" s="13"/>
      <c r="E407" s="3"/>
      <c r="F407" s="1"/>
      <c r="G407" s="903"/>
      <c r="H407" s="1"/>
      <c r="I407" s="903"/>
      <c r="J407" s="1"/>
      <c r="K407" s="1"/>
      <c r="L407" s="1"/>
    </row>
    <row r="408" spans="1:12" s="2" customFormat="1">
      <c r="A408" s="12"/>
      <c r="B408" s="16"/>
      <c r="C408" s="13"/>
      <c r="E408" s="3"/>
      <c r="F408" s="1"/>
      <c r="G408" s="903"/>
      <c r="H408" s="1"/>
      <c r="I408" s="903"/>
      <c r="J408" s="1"/>
      <c r="K408" s="1"/>
      <c r="L408" s="1"/>
    </row>
    <row r="409" spans="1:12" s="2" customFormat="1">
      <c r="A409" s="12"/>
      <c r="B409" s="16"/>
      <c r="C409" s="13"/>
      <c r="E409" s="3"/>
      <c r="F409" s="1"/>
      <c r="G409" s="903"/>
      <c r="H409" s="1"/>
      <c r="I409" s="903"/>
      <c r="J409" s="1"/>
      <c r="K409" s="1"/>
      <c r="L409" s="1"/>
    </row>
    <row r="410" spans="1:12" s="2" customFormat="1">
      <c r="A410" s="12"/>
      <c r="B410" s="16"/>
      <c r="C410" s="13"/>
      <c r="E410" s="3"/>
      <c r="F410" s="1"/>
      <c r="G410" s="903"/>
      <c r="H410" s="1"/>
      <c r="I410" s="903"/>
      <c r="J410" s="1"/>
      <c r="K410" s="1"/>
      <c r="L410" s="1"/>
    </row>
    <row r="411" spans="1:12" s="2" customFormat="1">
      <c r="A411" s="12"/>
      <c r="B411" s="16"/>
      <c r="C411" s="13"/>
      <c r="E411" s="3"/>
      <c r="F411" s="1"/>
      <c r="G411" s="903"/>
      <c r="H411" s="1"/>
      <c r="I411" s="903"/>
      <c r="J411" s="1"/>
      <c r="K411" s="1"/>
      <c r="L411" s="1"/>
    </row>
    <row r="412" spans="1:12" s="2" customFormat="1">
      <c r="A412" s="12"/>
      <c r="B412" s="16"/>
      <c r="C412" s="13"/>
      <c r="E412" s="3"/>
      <c r="F412" s="1"/>
      <c r="G412" s="903"/>
      <c r="H412" s="1"/>
      <c r="I412" s="903"/>
      <c r="J412" s="1"/>
      <c r="K412" s="1"/>
      <c r="L412" s="1"/>
    </row>
    <row r="413" spans="1:12" s="2" customFormat="1">
      <c r="A413" s="12"/>
      <c r="B413" s="16"/>
      <c r="C413" s="13"/>
      <c r="E413" s="3"/>
      <c r="F413" s="1"/>
      <c r="G413" s="903"/>
      <c r="H413" s="1"/>
      <c r="I413" s="903"/>
      <c r="J413" s="1"/>
      <c r="K413" s="1"/>
      <c r="L413" s="1"/>
    </row>
    <row r="414" spans="1:12" s="2" customFormat="1">
      <c r="A414" s="12"/>
      <c r="B414" s="16"/>
      <c r="C414" s="13"/>
      <c r="E414" s="3"/>
      <c r="F414" s="1"/>
      <c r="G414" s="903"/>
      <c r="H414" s="1"/>
      <c r="I414" s="903"/>
      <c r="J414" s="1"/>
      <c r="K414" s="1"/>
      <c r="L414" s="1"/>
    </row>
    <row r="415" spans="1:12" s="2" customFormat="1">
      <c r="A415" s="12"/>
      <c r="B415" s="16"/>
      <c r="C415" s="13"/>
      <c r="E415" s="3"/>
      <c r="F415" s="1"/>
      <c r="G415" s="903"/>
      <c r="H415" s="1"/>
      <c r="I415" s="903"/>
      <c r="J415" s="1"/>
      <c r="K415" s="1"/>
      <c r="L415" s="1"/>
    </row>
    <row r="416" spans="1:12" s="2" customFormat="1">
      <c r="A416" s="12"/>
      <c r="B416" s="16"/>
      <c r="C416" s="13"/>
      <c r="E416" s="3"/>
      <c r="F416" s="1"/>
      <c r="G416" s="903"/>
      <c r="H416" s="1"/>
      <c r="I416" s="903"/>
      <c r="J416" s="1"/>
      <c r="K416" s="1"/>
      <c r="L416" s="1"/>
    </row>
    <row r="417" spans="1:12" s="2" customFormat="1">
      <c r="A417" s="12"/>
      <c r="B417" s="16"/>
      <c r="C417" s="13"/>
      <c r="E417" s="3"/>
      <c r="F417" s="1"/>
      <c r="G417" s="903"/>
      <c r="H417" s="1"/>
      <c r="I417" s="903"/>
      <c r="J417" s="1"/>
      <c r="K417" s="1"/>
      <c r="L417" s="1"/>
    </row>
    <row r="418" spans="1:12" s="2" customFormat="1">
      <c r="A418" s="12"/>
      <c r="B418" s="16"/>
      <c r="C418" s="13"/>
      <c r="E418" s="3"/>
      <c r="F418" s="1"/>
      <c r="G418" s="903"/>
      <c r="H418" s="1"/>
      <c r="I418" s="903"/>
      <c r="J418" s="1"/>
      <c r="K418" s="1"/>
      <c r="L418" s="1"/>
    </row>
    <row r="419" spans="1:12" s="2" customFormat="1">
      <c r="A419" s="12"/>
      <c r="B419" s="16"/>
      <c r="C419" s="13"/>
      <c r="E419" s="3"/>
      <c r="F419" s="1"/>
      <c r="G419" s="903"/>
      <c r="H419" s="1"/>
      <c r="I419" s="903"/>
      <c r="J419" s="1"/>
      <c r="K419" s="1"/>
      <c r="L419" s="1"/>
    </row>
    <row r="420" spans="1:12" s="2" customFormat="1">
      <c r="A420" s="12"/>
      <c r="B420" s="16"/>
      <c r="C420" s="13"/>
      <c r="E420" s="3"/>
      <c r="F420" s="1"/>
      <c r="G420" s="903"/>
      <c r="H420" s="1"/>
      <c r="I420" s="903"/>
      <c r="J420" s="1"/>
      <c r="K420" s="1"/>
      <c r="L420" s="1"/>
    </row>
    <row r="421" spans="1:12" s="2" customFormat="1">
      <c r="A421" s="12"/>
      <c r="B421" s="16"/>
      <c r="C421" s="13"/>
      <c r="E421" s="3"/>
      <c r="F421" s="1"/>
      <c r="G421" s="903"/>
      <c r="H421" s="1"/>
      <c r="I421" s="903"/>
      <c r="J421" s="1"/>
      <c r="K421" s="1"/>
      <c r="L421" s="1"/>
    </row>
    <row r="422" spans="1:12" s="2" customFormat="1">
      <c r="A422" s="12"/>
      <c r="B422" s="16"/>
      <c r="C422" s="13"/>
      <c r="E422" s="3"/>
      <c r="F422" s="1"/>
      <c r="G422" s="903"/>
      <c r="H422" s="1"/>
      <c r="I422" s="903"/>
      <c r="J422" s="1"/>
      <c r="K422" s="1"/>
      <c r="L422" s="1"/>
    </row>
    <row r="423" spans="1:12" s="2" customFormat="1">
      <c r="A423" s="12"/>
      <c r="B423" s="16"/>
      <c r="C423" s="13"/>
      <c r="E423" s="3"/>
      <c r="F423" s="1"/>
      <c r="G423" s="903"/>
      <c r="H423" s="1"/>
      <c r="I423" s="903"/>
      <c r="J423" s="1"/>
      <c r="K423" s="1"/>
      <c r="L423" s="1"/>
    </row>
    <row r="424" spans="1:12" s="2" customFormat="1">
      <c r="A424" s="12"/>
      <c r="B424" s="16"/>
      <c r="C424" s="13"/>
      <c r="E424" s="3"/>
      <c r="F424" s="1"/>
      <c r="G424" s="903"/>
      <c r="H424" s="1"/>
      <c r="I424" s="903"/>
      <c r="J424" s="1"/>
      <c r="K424" s="1"/>
      <c r="L424" s="1"/>
    </row>
    <row r="425" spans="1:12" s="2" customFormat="1">
      <c r="A425" s="12"/>
      <c r="B425" s="16"/>
      <c r="C425" s="13"/>
      <c r="E425" s="3"/>
      <c r="F425" s="1"/>
      <c r="G425" s="903"/>
      <c r="H425" s="1"/>
      <c r="I425" s="903"/>
      <c r="J425" s="1"/>
      <c r="K425" s="1"/>
      <c r="L425" s="1"/>
    </row>
    <row r="426" spans="1:12" s="2" customFormat="1">
      <c r="A426" s="12"/>
      <c r="B426" s="16"/>
      <c r="C426" s="13"/>
      <c r="E426" s="3"/>
      <c r="F426" s="1"/>
      <c r="G426" s="903"/>
      <c r="H426" s="1"/>
      <c r="I426" s="903"/>
      <c r="J426" s="1"/>
      <c r="K426" s="1"/>
      <c r="L426" s="1"/>
    </row>
    <row r="427" spans="1:12" s="2" customFormat="1">
      <c r="A427" s="12"/>
      <c r="B427" s="16"/>
      <c r="C427" s="13"/>
      <c r="E427" s="3"/>
      <c r="F427" s="1"/>
      <c r="G427" s="903"/>
      <c r="H427" s="1"/>
      <c r="I427" s="903"/>
      <c r="J427" s="1"/>
      <c r="K427" s="1"/>
      <c r="L427" s="1"/>
    </row>
    <row r="428" spans="1:12" s="2" customFormat="1">
      <c r="A428" s="12"/>
      <c r="B428" s="16"/>
      <c r="C428" s="13"/>
      <c r="E428" s="3"/>
      <c r="F428" s="1"/>
      <c r="G428" s="903"/>
      <c r="H428" s="1"/>
      <c r="I428" s="903"/>
      <c r="J428" s="1"/>
      <c r="K428" s="1"/>
      <c r="L428" s="1"/>
    </row>
    <row r="429" spans="1:12" s="2" customFormat="1">
      <c r="A429" s="12"/>
      <c r="B429" s="16"/>
      <c r="C429" s="13"/>
      <c r="E429" s="3"/>
      <c r="F429" s="1"/>
      <c r="G429" s="903"/>
      <c r="H429" s="1"/>
      <c r="I429" s="903"/>
      <c r="J429" s="1"/>
      <c r="K429" s="1"/>
      <c r="L429" s="1"/>
    </row>
    <row r="430" spans="1:12" s="2" customFormat="1">
      <c r="A430" s="12"/>
      <c r="B430" s="16"/>
      <c r="C430" s="13"/>
      <c r="E430" s="3"/>
      <c r="F430" s="1"/>
      <c r="G430" s="903"/>
      <c r="H430" s="1"/>
      <c r="I430" s="903"/>
      <c r="J430" s="1"/>
      <c r="K430" s="1"/>
      <c r="L430" s="1"/>
    </row>
    <row r="431" spans="1:12" s="2" customFormat="1">
      <c r="A431" s="12"/>
      <c r="B431" s="16"/>
      <c r="C431" s="13"/>
      <c r="E431" s="3"/>
      <c r="F431" s="1"/>
      <c r="G431" s="903"/>
      <c r="H431" s="1"/>
      <c r="I431" s="903"/>
      <c r="J431" s="1"/>
      <c r="K431" s="1"/>
      <c r="L431" s="1"/>
    </row>
    <row r="432" spans="1:12" s="2" customFormat="1">
      <c r="A432" s="12"/>
      <c r="B432" s="16"/>
      <c r="C432" s="13"/>
      <c r="E432" s="3"/>
      <c r="F432" s="1"/>
      <c r="G432" s="903"/>
      <c r="H432" s="1"/>
      <c r="I432" s="903"/>
      <c r="J432" s="1"/>
      <c r="K432" s="1"/>
      <c r="L432" s="1"/>
    </row>
    <row r="433" spans="1:12" s="2" customFormat="1">
      <c r="A433" s="12"/>
      <c r="B433" s="16"/>
      <c r="C433" s="13"/>
      <c r="E433" s="3"/>
      <c r="F433" s="1"/>
      <c r="G433" s="903"/>
      <c r="H433" s="1"/>
      <c r="I433" s="903"/>
      <c r="J433" s="1"/>
      <c r="K433" s="1"/>
      <c r="L433" s="1"/>
    </row>
    <row r="434" spans="1:12" s="2" customFormat="1">
      <c r="A434" s="12"/>
      <c r="B434" s="16"/>
      <c r="C434" s="13"/>
      <c r="E434" s="3"/>
      <c r="F434" s="1"/>
      <c r="G434" s="903"/>
      <c r="H434" s="1"/>
      <c r="I434" s="903"/>
      <c r="J434" s="1"/>
      <c r="K434" s="1"/>
      <c r="L434" s="1"/>
    </row>
    <row r="435" spans="1:12" s="2" customFormat="1">
      <c r="A435" s="12"/>
      <c r="B435" s="16"/>
      <c r="C435" s="13"/>
      <c r="E435" s="3"/>
      <c r="F435" s="1"/>
      <c r="G435" s="903"/>
      <c r="H435" s="1"/>
      <c r="I435" s="903"/>
      <c r="J435" s="1"/>
      <c r="K435" s="1"/>
      <c r="L435" s="1"/>
    </row>
    <row r="436" spans="1:12" s="2" customFormat="1">
      <c r="A436" s="12"/>
      <c r="B436" s="16"/>
      <c r="C436" s="13"/>
      <c r="E436" s="3"/>
      <c r="F436" s="1"/>
      <c r="G436" s="903"/>
      <c r="H436" s="1"/>
      <c r="I436" s="903"/>
      <c r="J436" s="1"/>
      <c r="K436" s="1"/>
      <c r="L436" s="1"/>
    </row>
    <row r="437" spans="1:12" s="2" customFormat="1">
      <c r="A437" s="12"/>
      <c r="B437" s="16"/>
      <c r="C437" s="13"/>
      <c r="E437" s="3"/>
      <c r="F437" s="1"/>
      <c r="G437" s="903"/>
      <c r="H437" s="1"/>
      <c r="I437" s="903"/>
      <c r="J437" s="1"/>
      <c r="K437" s="1"/>
      <c r="L437" s="1"/>
    </row>
    <row r="438" spans="1:12" s="2" customFormat="1">
      <c r="A438" s="12"/>
      <c r="B438" s="16"/>
      <c r="C438" s="13"/>
      <c r="E438" s="3"/>
      <c r="F438" s="1"/>
      <c r="G438" s="903"/>
      <c r="H438" s="1"/>
      <c r="I438" s="903"/>
      <c r="J438" s="1"/>
      <c r="K438" s="1"/>
      <c r="L438" s="1"/>
    </row>
    <row r="439" spans="1:12" s="2" customFormat="1">
      <c r="A439" s="12"/>
      <c r="B439" s="16"/>
      <c r="C439" s="13"/>
      <c r="E439" s="3"/>
      <c r="F439" s="1"/>
      <c r="G439" s="903"/>
      <c r="H439" s="1"/>
      <c r="I439" s="903"/>
      <c r="J439" s="1"/>
      <c r="K439" s="1"/>
      <c r="L439" s="1"/>
    </row>
    <row r="440" spans="1:12" s="2" customFormat="1">
      <c r="A440" s="12"/>
      <c r="B440" s="16"/>
      <c r="C440" s="13"/>
      <c r="E440" s="3"/>
      <c r="F440" s="1"/>
      <c r="G440" s="903"/>
      <c r="H440" s="1"/>
      <c r="I440" s="903"/>
      <c r="J440" s="1"/>
      <c r="K440" s="1"/>
      <c r="L440" s="1"/>
    </row>
    <row r="441" spans="1:12" s="2" customFormat="1">
      <c r="A441" s="12"/>
      <c r="B441" s="16"/>
      <c r="C441" s="13"/>
      <c r="E441" s="3"/>
      <c r="F441" s="1"/>
      <c r="G441" s="903"/>
      <c r="H441" s="1"/>
      <c r="I441" s="903"/>
      <c r="J441" s="1"/>
      <c r="K441" s="1"/>
      <c r="L441" s="1"/>
    </row>
    <row r="442" spans="1:12" s="2" customFormat="1">
      <c r="A442" s="12"/>
      <c r="B442" s="16"/>
      <c r="C442" s="13"/>
      <c r="E442" s="3"/>
      <c r="F442" s="1"/>
      <c r="G442" s="903"/>
      <c r="H442" s="1"/>
      <c r="I442" s="903"/>
      <c r="J442" s="1"/>
      <c r="K442" s="1"/>
      <c r="L442" s="1"/>
    </row>
    <row r="443" spans="1:12" s="2" customFormat="1">
      <c r="A443" s="12"/>
      <c r="B443" s="16"/>
      <c r="C443" s="13"/>
      <c r="E443" s="3"/>
      <c r="F443" s="1"/>
      <c r="G443" s="903"/>
      <c r="H443" s="1"/>
      <c r="I443" s="903"/>
      <c r="J443" s="1"/>
      <c r="K443" s="1"/>
      <c r="L443" s="1"/>
    </row>
    <row r="444" spans="1:12" s="2" customFormat="1">
      <c r="A444" s="12"/>
      <c r="B444" s="16"/>
      <c r="C444" s="13"/>
      <c r="E444" s="3"/>
      <c r="F444" s="1"/>
      <c r="G444" s="903"/>
      <c r="H444" s="1"/>
      <c r="I444" s="903"/>
      <c r="J444" s="1"/>
      <c r="K444" s="1"/>
      <c r="L444" s="1"/>
    </row>
    <row r="445" spans="1:12" s="2" customFormat="1">
      <c r="A445" s="12"/>
      <c r="B445" s="16"/>
      <c r="C445" s="13"/>
      <c r="E445" s="3"/>
      <c r="F445" s="1"/>
      <c r="G445" s="903"/>
      <c r="H445" s="1"/>
      <c r="I445" s="903"/>
      <c r="J445" s="1"/>
      <c r="K445" s="1"/>
      <c r="L445" s="1"/>
    </row>
    <row r="446" spans="1:12" s="2" customFormat="1">
      <c r="A446" s="12"/>
      <c r="B446" s="16"/>
      <c r="C446" s="13"/>
      <c r="E446" s="3"/>
      <c r="F446" s="1"/>
      <c r="G446" s="903"/>
      <c r="H446" s="1"/>
      <c r="I446" s="903"/>
      <c r="J446" s="1"/>
      <c r="K446" s="1"/>
      <c r="L446" s="1"/>
    </row>
    <row r="447" spans="1:12" s="2" customFormat="1">
      <c r="A447" s="12"/>
      <c r="B447" s="16"/>
      <c r="C447" s="13"/>
      <c r="E447" s="3"/>
      <c r="F447" s="1"/>
      <c r="G447" s="903"/>
      <c r="H447" s="1"/>
      <c r="I447" s="903"/>
      <c r="J447" s="1"/>
      <c r="K447" s="1"/>
      <c r="L447" s="1"/>
    </row>
    <row r="448" spans="1:12" s="2" customFormat="1">
      <c r="A448" s="12"/>
      <c r="B448" s="16"/>
      <c r="C448" s="13"/>
      <c r="E448" s="3"/>
      <c r="F448" s="1"/>
      <c r="G448" s="903"/>
      <c r="H448" s="1"/>
      <c r="I448" s="903"/>
      <c r="J448" s="1"/>
      <c r="K448" s="1"/>
      <c r="L448" s="1"/>
    </row>
    <row r="449" spans="1:12" s="2" customFormat="1">
      <c r="A449" s="12"/>
      <c r="B449" s="16"/>
      <c r="C449" s="13"/>
      <c r="E449" s="3"/>
      <c r="F449" s="1"/>
      <c r="G449" s="903"/>
      <c r="H449" s="1"/>
      <c r="I449" s="903"/>
      <c r="J449" s="1"/>
      <c r="K449" s="1"/>
      <c r="L449" s="1"/>
    </row>
    <row r="450" spans="1:12" s="2" customFormat="1">
      <c r="A450" s="12"/>
      <c r="B450" s="16"/>
      <c r="C450" s="13"/>
      <c r="E450" s="3"/>
      <c r="F450" s="1"/>
      <c r="G450" s="903"/>
      <c r="H450" s="1"/>
      <c r="I450" s="903"/>
      <c r="J450" s="1"/>
      <c r="K450" s="1"/>
      <c r="L450" s="1"/>
    </row>
    <row r="451" spans="1:12" s="2" customFormat="1">
      <c r="A451" s="12"/>
      <c r="B451" s="16"/>
      <c r="C451" s="13"/>
      <c r="E451" s="3"/>
      <c r="F451" s="1"/>
      <c r="G451" s="903"/>
      <c r="H451" s="1"/>
      <c r="I451" s="903"/>
      <c r="J451" s="1"/>
      <c r="K451" s="1"/>
      <c r="L451" s="1"/>
    </row>
    <row r="452" spans="1:12" s="2" customFormat="1">
      <c r="A452" s="12"/>
      <c r="B452" s="16"/>
      <c r="C452" s="13"/>
      <c r="E452" s="3"/>
      <c r="F452" s="1"/>
      <c r="G452" s="903"/>
      <c r="H452" s="1"/>
      <c r="I452" s="903"/>
      <c r="J452" s="1"/>
      <c r="K452" s="1"/>
      <c r="L452" s="1"/>
    </row>
    <row r="453" spans="1:12" s="2" customFormat="1">
      <c r="A453" s="12"/>
      <c r="B453" s="16"/>
      <c r="C453" s="13"/>
      <c r="E453" s="3"/>
      <c r="F453" s="1"/>
      <c r="G453" s="903"/>
      <c r="H453" s="1"/>
      <c r="I453" s="903"/>
      <c r="J453" s="1"/>
      <c r="K453" s="1"/>
      <c r="L453" s="1"/>
    </row>
    <row r="454" spans="1:12" s="2" customFormat="1">
      <c r="A454" s="12"/>
      <c r="B454" s="16"/>
      <c r="C454" s="13"/>
      <c r="E454" s="3"/>
      <c r="F454" s="1"/>
      <c r="G454" s="903"/>
      <c r="H454" s="1"/>
      <c r="I454" s="903"/>
      <c r="J454" s="1"/>
      <c r="K454" s="1"/>
      <c r="L454" s="1"/>
    </row>
    <row r="455" spans="1:12" s="2" customFormat="1">
      <c r="A455" s="12"/>
      <c r="B455" s="16"/>
      <c r="C455" s="13"/>
      <c r="E455" s="3"/>
      <c r="F455" s="1"/>
      <c r="G455" s="903"/>
      <c r="H455" s="1"/>
      <c r="I455" s="903"/>
      <c r="J455" s="1"/>
      <c r="K455" s="1"/>
      <c r="L455" s="1"/>
    </row>
    <row r="456" spans="1:12" s="2" customFormat="1">
      <c r="A456" s="12"/>
      <c r="B456" s="16"/>
      <c r="C456" s="13"/>
      <c r="E456" s="3"/>
      <c r="F456" s="1"/>
      <c r="G456" s="903"/>
      <c r="H456" s="1"/>
      <c r="I456" s="903"/>
      <c r="J456" s="1"/>
      <c r="K456" s="1"/>
      <c r="L456" s="1"/>
    </row>
    <row r="457" spans="1:12" s="2" customFormat="1">
      <c r="A457" s="12"/>
      <c r="B457" s="16"/>
      <c r="C457" s="13"/>
      <c r="E457" s="3"/>
      <c r="F457" s="1"/>
      <c r="G457" s="903"/>
      <c r="H457" s="1"/>
      <c r="I457" s="903"/>
      <c r="J457" s="1"/>
      <c r="K457" s="1"/>
      <c r="L457" s="1"/>
    </row>
    <row r="458" spans="1:12" s="2" customFormat="1">
      <c r="A458" s="12"/>
      <c r="B458" s="16"/>
      <c r="C458" s="13"/>
      <c r="E458" s="3"/>
      <c r="F458" s="1"/>
      <c r="G458" s="903"/>
      <c r="H458" s="1"/>
      <c r="I458" s="903"/>
      <c r="J458" s="1"/>
      <c r="K458" s="1"/>
      <c r="L458" s="1"/>
    </row>
    <row r="459" spans="1:12" s="2" customFormat="1">
      <c r="A459" s="12"/>
      <c r="B459" s="16"/>
      <c r="C459" s="13"/>
      <c r="E459" s="3"/>
      <c r="F459" s="1"/>
      <c r="G459" s="903"/>
      <c r="H459" s="1"/>
      <c r="I459" s="903"/>
      <c r="J459" s="1"/>
      <c r="K459" s="1"/>
      <c r="L459" s="1"/>
    </row>
    <row r="460" spans="1:12" s="2" customFormat="1">
      <c r="A460" s="12"/>
      <c r="B460" s="16"/>
      <c r="C460" s="13"/>
      <c r="E460" s="3"/>
      <c r="F460" s="1"/>
      <c r="G460" s="903"/>
      <c r="H460" s="1"/>
      <c r="I460" s="903"/>
      <c r="J460" s="1"/>
      <c r="K460" s="1"/>
      <c r="L460" s="1"/>
    </row>
    <row r="461" spans="1:12" s="2" customFormat="1">
      <c r="A461" s="12"/>
      <c r="B461" s="16"/>
      <c r="C461" s="13"/>
      <c r="E461" s="3"/>
      <c r="F461" s="1"/>
      <c r="G461" s="903"/>
      <c r="H461" s="1"/>
      <c r="I461" s="903"/>
      <c r="J461" s="1"/>
      <c r="K461" s="1"/>
      <c r="L461" s="1"/>
    </row>
    <row r="462" spans="1:12" s="2" customFormat="1">
      <c r="A462" s="12"/>
      <c r="B462" s="16"/>
      <c r="C462" s="13"/>
      <c r="E462" s="3"/>
      <c r="F462" s="1"/>
      <c r="G462" s="903"/>
      <c r="H462" s="1"/>
      <c r="I462" s="903"/>
      <c r="J462" s="1"/>
      <c r="K462" s="1"/>
      <c r="L462" s="1"/>
    </row>
    <row r="463" spans="1:12" s="2" customFormat="1">
      <c r="A463" s="12"/>
      <c r="B463" s="16"/>
      <c r="C463" s="13"/>
      <c r="E463" s="3"/>
      <c r="F463" s="1"/>
      <c r="G463" s="903"/>
      <c r="H463" s="1"/>
      <c r="I463" s="903"/>
      <c r="J463" s="1"/>
      <c r="K463" s="1"/>
      <c r="L463" s="1"/>
    </row>
    <row r="464" spans="1:12" s="2" customFormat="1">
      <c r="A464" s="12"/>
      <c r="B464" s="16"/>
      <c r="C464" s="13"/>
      <c r="E464" s="3"/>
      <c r="F464" s="1"/>
      <c r="G464" s="903"/>
      <c r="H464" s="1"/>
      <c r="I464" s="903"/>
      <c r="J464" s="1"/>
      <c r="K464" s="1"/>
      <c r="L464" s="1"/>
    </row>
    <row r="465" spans="1:12" s="2" customFormat="1">
      <c r="A465" s="12"/>
      <c r="B465" s="16"/>
      <c r="C465" s="13"/>
      <c r="E465" s="3"/>
      <c r="F465" s="1"/>
      <c r="G465" s="903"/>
      <c r="H465" s="1"/>
      <c r="I465" s="903"/>
      <c r="J465" s="1"/>
      <c r="K465" s="1"/>
      <c r="L465" s="1"/>
    </row>
    <row r="466" spans="1:12" s="2" customFormat="1">
      <c r="A466" s="12"/>
      <c r="B466" s="16"/>
      <c r="C466" s="13"/>
      <c r="E466" s="3"/>
      <c r="F466" s="1"/>
      <c r="G466" s="903"/>
      <c r="H466" s="1"/>
      <c r="I466" s="903"/>
      <c r="J466" s="1"/>
      <c r="K466" s="1"/>
      <c r="L466" s="1"/>
    </row>
    <row r="467" spans="1:12" s="2" customFormat="1">
      <c r="A467" s="12"/>
      <c r="B467" s="16"/>
      <c r="C467" s="13"/>
      <c r="E467" s="3"/>
      <c r="F467" s="1"/>
      <c r="G467" s="903"/>
      <c r="H467" s="1"/>
      <c r="I467" s="903"/>
      <c r="J467" s="1"/>
      <c r="K467" s="1"/>
      <c r="L467" s="1"/>
    </row>
    <row r="468" spans="1:12" s="2" customFormat="1">
      <c r="A468" s="12"/>
      <c r="B468" s="16"/>
      <c r="C468" s="13"/>
      <c r="E468" s="3"/>
      <c r="F468" s="1"/>
      <c r="G468" s="903"/>
      <c r="H468" s="1"/>
      <c r="I468" s="903"/>
      <c r="J468" s="1"/>
      <c r="K468" s="1"/>
      <c r="L468" s="1"/>
    </row>
    <row r="469" spans="1:12" s="2" customFormat="1">
      <c r="A469" s="12"/>
      <c r="B469" s="16"/>
      <c r="C469" s="13"/>
      <c r="E469" s="3"/>
      <c r="F469" s="1"/>
      <c r="G469" s="903"/>
      <c r="H469" s="1"/>
      <c r="I469" s="903"/>
      <c r="J469" s="1"/>
      <c r="K469" s="1"/>
      <c r="L469" s="1"/>
    </row>
    <row r="470" spans="1:12" s="2" customFormat="1">
      <c r="A470" s="12"/>
      <c r="B470" s="16"/>
      <c r="C470" s="13"/>
      <c r="E470" s="3"/>
      <c r="F470" s="1"/>
      <c r="G470" s="903"/>
      <c r="H470" s="1"/>
      <c r="I470" s="903"/>
      <c r="J470" s="1"/>
      <c r="K470" s="1"/>
      <c r="L470" s="1"/>
    </row>
    <row r="471" spans="1:12" s="2" customFormat="1">
      <c r="A471" s="12"/>
      <c r="B471" s="16"/>
      <c r="C471" s="13"/>
      <c r="E471" s="3"/>
      <c r="F471" s="1"/>
      <c r="G471" s="903"/>
      <c r="H471" s="1"/>
      <c r="I471" s="903"/>
      <c r="J471" s="1"/>
      <c r="K471" s="1"/>
      <c r="L471" s="1"/>
    </row>
    <row r="472" spans="1:12" s="2" customFormat="1">
      <c r="A472" s="12"/>
      <c r="B472" s="16"/>
      <c r="C472" s="13"/>
      <c r="E472" s="3"/>
      <c r="F472" s="1"/>
      <c r="G472" s="903"/>
      <c r="H472" s="1"/>
      <c r="I472" s="903"/>
      <c r="J472" s="1"/>
      <c r="K472" s="1"/>
      <c r="L472" s="1"/>
    </row>
    <row r="473" spans="1:12" s="2" customFormat="1">
      <c r="A473" s="12"/>
      <c r="B473" s="16"/>
      <c r="C473" s="13"/>
      <c r="E473" s="3"/>
      <c r="F473" s="1"/>
      <c r="G473" s="903"/>
      <c r="H473" s="1"/>
      <c r="I473" s="903"/>
      <c r="J473" s="1"/>
      <c r="K473" s="1"/>
      <c r="L473" s="1"/>
    </row>
    <row r="474" spans="1:12" s="2" customFormat="1">
      <c r="A474" s="12"/>
      <c r="B474" s="16"/>
      <c r="C474" s="13"/>
      <c r="E474" s="3"/>
      <c r="F474" s="1"/>
      <c r="G474" s="903"/>
      <c r="H474" s="1"/>
      <c r="I474" s="903"/>
      <c r="J474" s="1"/>
      <c r="K474" s="1"/>
      <c r="L474" s="1"/>
    </row>
    <row r="475" spans="1:12" s="2" customFormat="1">
      <c r="A475" s="12"/>
      <c r="B475" s="16"/>
      <c r="C475" s="13"/>
      <c r="E475" s="3"/>
      <c r="F475" s="1"/>
      <c r="G475" s="903"/>
      <c r="H475" s="1"/>
      <c r="I475" s="903"/>
      <c r="J475" s="1"/>
      <c r="K475" s="1"/>
      <c r="L475" s="1"/>
    </row>
    <row r="476" spans="1:12" s="2" customFormat="1">
      <c r="A476" s="12"/>
      <c r="B476" s="16"/>
      <c r="C476" s="13"/>
      <c r="E476" s="3"/>
      <c r="F476" s="1"/>
      <c r="G476" s="903"/>
      <c r="H476" s="1"/>
      <c r="I476" s="903"/>
      <c r="J476" s="1"/>
      <c r="K476" s="1"/>
      <c r="L476" s="1"/>
    </row>
    <row r="477" spans="1:12" s="2" customFormat="1">
      <c r="A477" s="12"/>
      <c r="B477" s="16"/>
      <c r="C477" s="13"/>
      <c r="E477" s="3"/>
      <c r="F477" s="1"/>
      <c r="G477" s="903"/>
      <c r="H477" s="1"/>
      <c r="I477" s="903"/>
      <c r="J477" s="1"/>
      <c r="K477" s="1"/>
      <c r="L477" s="1"/>
    </row>
    <row r="478" spans="1:12" s="2" customFormat="1">
      <c r="A478" s="12"/>
      <c r="B478" s="16"/>
      <c r="C478" s="13"/>
      <c r="E478" s="3"/>
      <c r="F478" s="1"/>
      <c r="G478" s="903"/>
      <c r="H478" s="1"/>
      <c r="I478" s="903"/>
      <c r="J478" s="1"/>
      <c r="K478" s="1"/>
      <c r="L478" s="1"/>
    </row>
    <row r="479" spans="1:12" s="2" customFormat="1">
      <c r="A479" s="12"/>
      <c r="B479" s="16"/>
      <c r="C479" s="13"/>
      <c r="E479" s="3"/>
      <c r="F479" s="1"/>
      <c r="G479" s="903"/>
      <c r="H479" s="1"/>
      <c r="I479" s="903"/>
      <c r="J479" s="1"/>
      <c r="K479" s="1"/>
      <c r="L479" s="1"/>
    </row>
    <row r="480" spans="1:12" s="2" customFormat="1">
      <c r="A480" s="12"/>
      <c r="B480" s="16"/>
      <c r="C480" s="13"/>
      <c r="E480" s="3"/>
      <c r="F480" s="1"/>
      <c r="G480" s="903"/>
      <c r="H480" s="1"/>
      <c r="I480" s="903"/>
      <c r="J480" s="1"/>
      <c r="K480" s="1"/>
      <c r="L480" s="1"/>
    </row>
    <row r="481" spans="1:12" s="2" customFormat="1">
      <c r="A481" s="12"/>
      <c r="B481" s="16"/>
      <c r="C481" s="13"/>
      <c r="E481" s="3"/>
      <c r="F481" s="1"/>
      <c r="G481" s="903"/>
      <c r="H481" s="1"/>
      <c r="I481" s="903"/>
      <c r="J481" s="1"/>
      <c r="K481" s="1"/>
      <c r="L481" s="1"/>
    </row>
    <row r="482" spans="1:12" s="2" customFormat="1">
      <c r="A482" s="12"/>
      <c r="B482" s="16"/>
      <c r="C482" s="13"/>
      <c r="E482" s="3"/>
      <c r="F482" s="1"/>
      <c r="G482" s="903"/>
      <c r="H482" s="1"/>
      <c r="I482" s="903"/>
      <c r="J482" s="1"/>
      <c r="K482" s="1"/>
      <c r="L482" s="1"/>
    </row>
    <row r="483" spans="1:12" s="2" customFormat="1">
      <c r="A483" s="12"/>
      <c r="B483" s="16"/>
      <c r="C483" s="13"/>
      <c r="E483" s="3"/>
      <c r="F483" s="1"/>
      <c r="G483" s="903"/>
      <c r="H483" s="1"/>
      <c r="I483" s="903"/>
      <c r="J483" s="1"/>
      <c r="K483" s="1"/>
      <c r="L483" s="1"/>
    </row>
    <row r="484" spans="1:12" s="2" customFormat="1">
      <c r="A484" s="12"/>
      <c r="B484" s="16"/>
      <c r="C484" s="13"/>
      <c r="E484" s="3"/>
      <c r="F484" s="1"/>
      <c r="G484" s="903"/>
      <c r="H484" s="1"/>
      <c r="I484" s="903"/>
      <c r="J484" s="1"/>
      <c r="K484" s="1"/>
      <c r="L484" s="1"/>
    </row>
    <row r="485" spans="1:12" s="2" customFormat="1">
      <c r="A485" s="12"/>
      <c r="B485" s="16"/>
      <c r="C485" s="13"/>
      <c r="E485" s="3"/>
      <c r="F485" s="1"/>
      <c r="G485" s="903"/>
      <c r="H485" s="1"/>
      <c r="I485" s="903"/>
      <c r="J485" s="1"/>
      <c r="K485" s="1"/>
      <c r="L485" s="1"/>
    </row>
    <row r="486" spans="1:12" s="2" customFormat="1">
      <c r="A486" s="12"/>
      <c r="B486" s="16"/>
      <c r="C486" s="13"/>
      <c r="E486" s="3"/>
      <c r="F486" s="1"/>
      <c r="G486" s="903"/>
      <c r="H486" s="1"/>
      <c r="I486" s="903"/>
      <c r="J486" s="1"/>
      <c r="K486" s="1"/>
      <c r="L486" s="1"/>
    </row>
    <row r="487" spans="1:12" s="2" customFormat="1">
      <c r="A487" s="12"/>
      <c r="B487" s="16"/>
      <c r="C487" s="13"/>
      <c r="E487" s="3"/>
      <c r="F487" s="1"/>
      <c r="G487" s="903"/>
      <c r="H487" s="1"/>
      <c r="I487" s="903"/>
      <c r="J487" s="1"/>
      <c r="K487" s="1"/>
      <c r="L487" s="1"/>
    </row>
    <row r="488" spans="1:12" s="2" customFormat="1">
      <c r="A488" s="12"/>
      <c r="B488" s="16"/>
      <c r="C488" s="13"/>
      <c r="E488" s="3"/>
      <c r="F488" s="1"/>
      <c r="G488" s="903"/>
      <c r="H488" s="1"/>
      <c r="I488" s="903"/>
      <c r="J488" s="1"/>
      <c r="K488" s="1"/>
      <c r="L488" s="1"/>
    </row>
    <row r="489" spans="1:12" s="2" customFormat="1">
      <c r="A489" s="12"/>
      <c r="B489" s="16"/>
      <c r="C489" s="13"/>
      <c r="E489" s="3"/>
      <c r="F489" s="1"/>
      <c r="G489" s="903"/>
      <c r="H489" s="1"/>
      <c r="I489" s="903"/>
      <c r="J489" s="1"/>
      <c r="K489" s="1"/>
      <c r="L489" s="1"/>
    </row>
    <row r="490" spans="1:12" s="2" customFormat="1">
      <c r="A490" s="12"/>
      <c r="B490" s="16"/>
      <c r="C490" s="13"/>
      <c r="E490" s="3"/>
      <c r="F490" s="1"/>
      <c r="G490" s="903"/>
      <c r="H490" s="1"/>
      <c r="I490" s="903"/>
      <c r="J490" s="1"/>
      <c r="K490" s="1"/>
      <c r="L490" s="1"/>
    </row>
    <row r="491" spans="1:12" s="2" customFormat="1">
      <c r="A491" s="12"/>
      <c r="B491" s="16"/>
      <c r="C491" s="13"/>
      <c r="E491" s="3"/>
      <c r="F491" s="1"/>
      <c r="G491" s="903"/>
      <c r="H491" s="1"/>
      <c r="I491" s="903"/>
      <c r="J491" s="1"/>
      <c r="K491" s="1"/>
      <c r="L491" s="1"/>
    </row>
    <row r="492" spans="1:12" s="2" customFormat="1">
      <c r="A492" s="12"/>
      <c r="B492" s="16"/>
      <c r="C492" s="13"/>
      <c r="E492" s="3"/>
      <c r="F492" s="1"/>
      <c r="G492" s="903"/>
      <c r="H492" s="1"/>
      <c r="I492" s="903"/>
      <c r="J492" s="1"/>
      <c r="K492" s="1"/>
      <c r="L492" s="1"/>
    </row>
    <row r="493" spans="1:12" s="2" customFormat="1">
      <c r="A493" s="12"/>
      <c r="B493" s="16"/>
      <c r="C493" s="13"/>
      <c r="E493" s="3"/>
      <c r="F493" s="1"/>
      <c r="G493" s="903"/>
      <c r="H493" s="1"/>
      <c r="I493" s="903"/>
      <c r="J493" s="1"/>
      <c r="K493" s="1"/>
      <c r="L493" s="1"/>
    </row>
    <row r="494" spans="1:12" s="2" customFormat="1">
      <c r="A494" s="12"/>
      <c r="B494" s="16"/>
      <c r="C494" s="13"/>
      <c r="E494" s="3"/>
      <c r="F494" s="1"/>
      <c r="G494" s="903"/>
      <c r="H494" s="1"/>
      <c r="I494" s="903"/>
      <c r="J494" s="1"/>
      <c r="K494" s="1"/>
      <c r="L494" s="1"/>
    </row>
    <row r="495" spans="1:12" s="2" customFormat="1">
      <c r="A495" s="12"/>
      <c r="B495" s="16"/>
      <c r="C495" s="13"/>
      <c r="E495" s="3"/>
      <c r="F495" s="1"/>
      <c r="G495" s="903"/>
      <c r="H495" s="1"/>
      <c r="I495" s="903"/>
      <c r="J495" s="1"/>
      <c r="K495" s="1"/>
      <c r="L495" s="1"/>
    </row>
    <row r="496" spans="1:12" s="2" customFormat="1">
      <c r="A496" s="12"/>
      <c r="B496" s="16"/>
      <c r="C496" s="13"/>
      <c r="E496" s="3"/>
      <c r="F496" s="1"/>
      <c r="G496" s="903"/>
      <c r="H496" s="1"/>
      <c r="I496" s="903"/>
      <c r="J496" s="1"/>
      <c r="K496" s="1"/>
      <c r="L496" s="1"/>
    </row>
    <row r="497" spans="1:12" s="2" customFormat="1">
      <c r="A497" s="12"/>
      <c r="B497" s="16"/>
      <c r="C497" s="13"/>
      <c r="E497" s="3"/>
      <c r="F497" s="1"/>
      <c r="G497" s="903"/>
      <c r="H497" s="1"/>
      <c r="I497" s="903"/>
      <c r="J497" s="1"/>
      <c r="K497" s="1"/>
      <c r="L497" s="1"/>
    </row>
    <row r="498" spans="1:12" s="2" customFormat="1">
      <c r="A498" s="12"/>
      <c r="B498" s="16"/>
      <c r="C498" s="13"/>
      <c r="E498" s="3"/>
      <c r="F498" s="1"/>
      <c r="G498" s="903"/>
      <c r="H498" s="1"/>
      <c r="I498" s="903"/>
      <c r="J498" s="1"/>
      <c r="K498" s="1"/>
      <c r="L498" s="1"/>
    </row>
    <row r="499" spans="1:12" s="2" customFormat="1">
      <c r="A499" s="12"/>
      <c r="B499" s="16"/>
      <c r="C499" s="13"/>
      <c r="E499" s="3"/>
      <c r="F499" s="1"/>
      <c r="G499" s="903"/>
      <c r="H499" s="1"/>
      <c r="I499" s="903"/>
      <c r="J499" s="1"/>
      <c r="K499" s="1"/>
      <c r="L499" s="1"/>
    </row>
    <row r="500" spans="1:12" s="2" customFormat="1">
      <c r="A500" s="12"/>
      <c r="B500" s="16"/>
      <c r="C500" s="13"/>
      <c r="E500" s="3"/>
      <c r="F500" s="1"/>
      <c r="G500" s="903"/>
      <c r="H500" s="1"/>
      <c r="I500" s="903"/>
      <c r="J500" s="1"/>
      <c r="K500" s="1"/>
      <c r="L500" s="1"/>
    </row>
    <row r="501" spans="1:12" s="2" customFormat="1">
      <c r="A501" s="12"/>
      <c r="B501" s="16"/>
      <c r="C501" s="13"/>
      <c r="E501" s="3"/>
      <c r="F501" s="1"/>
      <c r="G501" s="903"/>
      <c r="H501" s="1"/>
      <c r="I501" s="903"/>
      <c r="J501" s="1"/>
      <c r="K501" s="1"/>
      <c r="L501" s="1"/>
    </row>
    <row r="502" spans="1:12" s="2" customFormat="1">
      <c r="A502" s="12"/>
      <c r="B502" s="16"/>
      <c r="C502" s="13"/>
      <c r="E502" s="3"/>
      <c r="F502" s="1"/>
      <c r="G502" s="903"/>
      <c r="H502" s="1"/>
      <c r="I502" s="903"/>
      <c r="J502" s="1"/>
      <c r="K502" s="1"/>
      <c r="L502" s="1"/>
    </row>
    <row r="503" spans="1:12" s="2" customFormat="1">
      <c r="A503" s="12"/>
      <c r="B503" s="16"/>
      <c r="C503" s="13"/>
      <c r="E503" s="3"/>
      <c r="F503" s="1"/>
      <c r="G503" s="903"/>
      <c r="H503" s="1"/>
      <c r="I503" s="903"/>
      <c r="J503" s="1"/>
      <c r="K503" s="1"/>
      <c r="L503" s="1"/>
    </row>
    <row r="504" spans="1:12" s="2" customFormat="1">
      <c r="A504" s="12"/>
      <c r="B504" s="16"/>
      <c r="C504" s="13"/>
      <c r="E504" s="3"/>
      <c r="F504" s="1"/>
      <c r="G504" s="903"/>
      <c r="H504" s="1"/>
      <c r="I504" s="903"/>
      <c r="J504" s="1"/>
      <c r="K504" s="1"/>
      <c r="L504" s="1"/>
    </row>
    <row r="505" spans="1:12" s="2" customFormat="1">
      <c r="A505" s="12"/>
      <c r="B505" s="16"/>
      <c r="C505" s="13"/>
      <c r="E505" s="3"/>
      <c r="F505" s="1"/>
      <c r="G505" s="903"/>
      <c r="H505" s="1"/>
      <c r="I505" s="903"/>
      <c r="J505" s="1"/>
      <c r="K505" s="1"/>
      <c r="L505" s="1"/>
    </row>
    <row r="506" spans="1:12" s="2" customFormat="1">
      <c r="A506" s="12"/>
      <c r="B506" s="16"/>
      <c r="C506" s="13"/>
      <c r="E506" s="3"/>
      <c r="F506" s="1"/>
      <c r="G506" s="903"/>
      <c r="H506" s="1"/>
      <c r="I506" s="903"/>
      <c r="J506" s="1"/>
      <c r="K506" s="1"/>
      <c r="L506" s="1"/>
    </row>
    <row r="507" spans="1:12" s="2" customFormat="1">
      <c r="A507" s="12"/>
      <c r="B507" s="16"/>
      <c r="C507" s="13"/>
      <c r="E507" s="3"/>
      <c r="F507" s="1"/>
      <c r="G507" s="903"/>
      <c r="H507" s="1"/>
      <c r="I507" s="903"/>
      <c r="J507" s="1"/>
      <c r="K507" s="1"/>
      <c r="L507" s="1"/>
    </row>
    <row r="508" spans="1:12" s="2" customFormat="1">
      <c r="A508" s="12"/>
      <c r="B508" s="16"/>
      <c r="C508" s="13"/>
      <c r="E508" s="3"/>
      <c r="F508" s="1"/>
      <c r="G508" s="903"/>
      <c r="H508" s="1"/>
      <c r="I508" s="903"/>
      <c r="J508" s="1"/>
      <c r="K508" s="1"/>
      <c r="L508" s="1"/>
    </row>
    <row r="509" spans="1:12" s="2" customFormat="1">
      <c r="A509" s="12"/>
      <c r="B509" s="16"/>
      <c r="C509" s="13"/>
      <c r="E509" s="3"/>
      <c r="F509" s="1"/>
      <c r="G509" s="903"/>
      <c r="H509" s="1"/>
      <c r="I509" s="903"/>
      <c r="J509" s="1"/>
      <c r="K509" s="1"/>
      <c r="L509" s="1"/>
    </row>
    <row r="510" spans="1:12" s="2" customFormat="1">
      <c r="A510" s="12"/>
      <c r="B510" s="16"/>
      <c r="C510" s="13"/>
      <c r="E510" s="3"/>
      <c r="F510" s="1"/>
      <c r="G510" s="903"/>
      <c r="H510" s="1"/>
      <c r="I510" s="903"/>
      <c r="J510" s="1"/>
      <c r="K510" s="1"/>
      <c r="L510" s="1"/>
    </row>
    <row r="511" spans="1:12" s="2" customFormat="1">
      <c r="A511" s="12"/>
      <c r="B511" s="16"/>
      <c r="C511" s="13"/>
      <c r="E511" s="3"/>
      <c r="F511" s="1"/>
      <c r="G511" s="903"/>
      <c r="H511" s="1"/>
      <c r="I511" s="903"/>
      <c r="J511" s="1"/>
      <c r="K511" s="1"/>
      <c r="L511" s="1"/>
    </row>
    <row r="512" spans="1:12" s="2" customFormat="1">
      <c r="A512" s="12"/>
      <c r="B512" s="16"/>
      <c r="C512" s="13"/>
      <c r="E512" s="3"/>
      <c r="F512" s="1"/>
      <c r="G512" s="903"/>
      <c r="H512" s="1"/>
      <c r="I512" s="903"/>
      <c r="J512" s="1"/>
      <c r="K512" s="1"/>
      <c r="L512" s="1"/>
    </row>
    <row r="513" spans="1:12" s="2" customFormat="1">
      <c r="A513" s="12"/>
      <c r="B513" s="16"/>
      <c r="C513" s="13"/>
      <c r="E513" s="3"/>
      <c r="F513" s="1"/>
      <c r="G513" s="903"/>
      <c r="H513" s="1"/>
      <c r="I513" s="903"/>
      <c r="J513" s="1"/>
      <c r="K513" s="1"/>
      <c r="L513" s="1"/>
    </row>
    <row r="514" spans="1:12" s="2" customFormat="1">
      <c r="A514" s="12"/>
      <c r="B514" s="16"/>
      <c r="C514" s="13"/>
      <c r="E514" s="3"/>
      <c r="F514" s="1"/>
      <c r="G514" s="903"/>
      <c r="H514" s="1"/>
      <c r="I514" s="903"/>
      <c r="J514" s="1"/>
      <c r="K514" s="1"/>
      <c r="L514" s="1"/>
    </row>
    <row r="515" spans="1:12" s="2" customFormat="1">
      <c r="A515" s="12"/>
      <c r="B515" s="16"/>
      <c r="C515" s="13"/>
      <c r="E515" s="3"/>
      <c r="F515" s="1"/>
      <c r="G515" s="903"/>
      <c r="H515" s="1"/>
      <c r="I515" s="903"/>
      <c r="J515" s="1"/>
      <c r="K515" s="1"/>
      <c r="L515" s="1"/>
    </row>
    <row r="516" spans="1:12" s="2" customFormat="1">
      <c r="A516" s="12"/>
      <c r="B516" s="16"/>
      <c r="C516" s="13"/>
      <c r="E516" s="3"/>
      <c r="F516" s="1"/>
      <c r="G516" s="903"/>
      <c r="H516" s="1"/>
      <c r="I516" s="903"/>
      <c r="J516" s="1"/>
      <c r="K516" s="1"/>
      <c r="L516" s="1"/>
    </row>
    <row r="517" spans="1:12" s="2" customFormat="1">
      <c r="A517" s="12"/>
      <c r="B517" s="16"/>
      <c r="C517" s="13"/>
      <c r="E517" s="3"/>
      <c r="F517" s="1"/>
      <c r="G517" s="903"/>
      <c r="H517" s="1"/>
      <c r="I517" s="903"/>
      <c r="J517" s="1"/>
      <c r="K517" s="1"/>
      <c r="L517" s="1"/>
    </row>
    <row r="518" spans="1:12" s="2" customFormat="1">
      <c r="A518" s="12"/>
      <c r="B518" s="16"/>
      <c r="C518" s="13"/>
      <c r="E518" s="3"/>
      <c r="F518" s="1"/>
      <c r="G518" s="903"/>
      <c r="H518" s="1"/>
      <c r="I518" s="903"/>
      <c r="J518" s="1"/>
      <c r="K518" s="1"/>
      <c r="L518" s="1"/>
    </row>
    <row r="519" spans="1:12" s="2" customFormat="1">
      <c r="A519" s="12"/>
      <c r="B519" s="16"/>
      <c r="C519" s="13"/>
      <c r="E519" s="3"/>
      <c r="F519" s="1"/>
      <c r="G519" s="903"/>
      <c r="H519" s="1"/>
      <c r="I519" s="903"/>
      <c r="J519" s="1"/>
      <c r="K519" s="1"/>
      <c r="L519" s="1"/>
    </row>
    <row r="520" spans="1:12" s="2" customFormat="1">
      <c r="A520" s="12"/>
      <c r="B520" s="16"/>
      <c r="C520" s="13"/>
      <c r="E520" s="3"/>
      <c r="F520" s="1"/>
      <c r="G520" s="903"/>
      <c r="H520" s="1"/>
      <c r="I520" s="903"/>
      <c r="J520" s="1"/>
      <c r="K520" s="1"/>
      <c r="L520" s="1"/>
    </row>
    <row r="521" spans="1:12" s="2" customFormat="1">
      <c r="A521" s="12"/>
      <c r="B521" s="16"/>
      <c r="C521" s="13"/>
      <c r="E521" s="3"/>
      <c r="F521" s="1"/>
      <c r="G521" s="903"/>
      <c r="H521" s="1"/>
      <c r="I521" s="903"/>
      <c r="J521" s="1"/>
      <c r="K521" s="1"/>
      <c r="L521" s="1"/>
    </row>
    <row r="522" spans="1:12" s="2" customFormat="1">
      <c r="A522" s="12"/>
      <c r="B522" s="16"/>
      <c r="C522" s="13"/>
      <c r="E522" s="3"/>
      <c r="F522" s="1"/>
      <c r="G522" s="903"/>
      <c r="H522" s="1"/>
      <c r="I522" s="903"/>
      <c r="J522" s="1"/>
      <c r="K522" s="1"/>
      <c r="L522" s="1"/>
    </row>
    <row r="523" spans="1:12" s="2" customFormat="1">
      <c r="A523" s="12"/>
      <c r="B523" s="17"/>
      <c r="C523" s="13"/>
      <c r="E523" s="3"/>
      <c r="F523" s="1"/>
      <c r="G523" s="903"/>
      <c r="H523" s="1"/>
      <c r="I523" s="903"/>
      <c r="J523" s="1"/>
      <c r="K523" s="1"/>
      <c r="L523" s="1"/>
    </row>
    <row r="524" spans="1:12" s="2" customFormat="1">
      <c r="A524" s="12"/>
      <c r="B524" s="17"/>
      <c r="C524" s="13"/>
      <c r="E524" s="3"/>
      <c r="F524" s="1"/>
      <c r="G524" s="903"/>
      <c r="H524" s="1"/>
      <c r="I524" s="903"/>
      <c r="J524" s="1"/>
      <c r="K524" s="1"/>
      <c r="L524" s="1"/>
    </row>
    <row r="525" spans="1:12" s="2" customFormat="1">
      <c r="A525" s="12"/>
      <c r="B525" s="17"/>
      <c r="C525" s="13"/>
      <c r="E525" s="3"/>
      <c r="F525" s="1"/>
      <c r="G525" s="903"/>
      <c r="H525" s="1"/>
      <c r="I525" s="903"/>
      <c r="J525" s="1"/>
      <c r="K525" s="1"/>
      <c r="L525" s="1"/>
    </row>
    <row r="526" spans="1:12" s="2" customFormat="1">
      <c r="A526" s="12"/>
      <c r="B526" s="17"/>
      <c r="C526" s="13"/>
      <c r="E526" s="3"/>
      <c r="F526" s="1"/>
      <c r="G526" s="903"/>
      <c r="H526" s="1"/>
      <c r="I526" s="903"/>
      <c r="J526" s="1"/>
      <c r="K526" s="1"/>
      <c r="L526" s="1"/>
    </row>
    <row r="527" spans="1:12" s="2" customFormat="1">
      <c r="A527" s="12"/>
      <c r="B527" s="17"/>
      <c r="C527" s="13"/>
      <c r="E527" s="3"/>
      <c r="F527" s="1"/>
      <c r="G527" s="903"/>
      <c r="H527" s="1"/>
      <c r="I527" s="903"/>
      <c r="J527" s="1"/>
      <c r="K527" s="1"/>
      <c r="L527" s="1"/>
    </row>
    <row r="528" spans="1:12" s="2" customFormat="1">
      <c r="A528" s="12"/>
      <c r="B528" s="17"/>
      <c r="C528" s="13"/>
      <c r="E528" s="3"/>
      <c r="F528" s="1"/>
      <c r="G528" s="903"/>
      <c r="H528" s="1"/>
      <c r="I528" s="903"/>
      <c r="J528" s="1"/>
      <c r="K528" s="1"/>
      <c r="L528" s="1"/>
    </row>
    <row r="529" spans="1:12" s="2" customFormat="1">
      <c r="A529" s="12"/>
      <c r="B529" s="17"/>
      <c r="C529" s="13"/>
      <c r="E529" s="3"/>
      <c r="F529" s="1"/>
      <c r="G529" s="903"/>
      <c r="H529" s="1"/>
      <c r="I529" s="903"/>
      <c r="J529" s="1"/>
      <c r="K529" s="1"/>
      <c r="L529" s="1"/>
    </row>
    <row r="530" spans="1:12" s="2" customFormat="1">
      <c r="A530" s="12"/>
      <c r="B530" s="17"/>
      <c r="C530" s="13"/>
      <c r="E530" s="3"/>
      <c r="F530" s="1"/>
      <c r="G530" s="903"/>
      <c r="H530" s="1"/>
      <c r="I530" s="903"/>
      <c r="J530" s="1"/>
      <c r="K530" s="1"/>
      <c r="L530" s="1"/>
    </row>
    <row r="531" spans="1:12" s="2" customFormat="1">
      <c r="A531" s="12"/>
      <c r="B531" s="17"/>
      <c r="C531" s="13"/>
      <c r="E531" s="3"/>
      <c r="F531" s="1"/>
      <c r="G531" s="903"/>
      <c r="H531" s="1"/>
      <c r="I531" s="903"/>
      <c r="J531" s="1"/>
      <c r="K531" s="1"/>
      <c r="L531" s="1"/>
    </row>
    <row r="532" spans="1:12" s="2" customFormat="1">
      <c r="A532" s="12"/>
      <c r="B532" s="17"/>
      <c r="C532" s="13"/>
      <c r="E532" s="3"/>
      <c r="F532" s="1"/>
      <c r="G532" s="903"/>
      <c r="H532" s="1"/>
      <c r="I532" s="903"/>
      <c r="J532" s="1"/>
      <c r="K532" s="1"/>
      <c r="L532" s="1"/>
    </row>
    <row r="533" spans="1:12" s="2" customFormat="1">
      <c r="A533" s="12"/>
      <c r="B533" s="17"/>
      <c r="C533" s="13"/>
      <c r="E533" s="3"/>
      <c r="F533" s="1"/>
      <c r="G533" s="903"/>
      <c r="H533" s="1"/>
      <c r="I533" s="903"/>
      <c r="J533" s="1"/>
      <c r="K533" s="1"/>
      <c r="L533" s="1"/>
    </row>
    <row r="534" spans="1:12" s="2" customFormat="1">
      <c r="A534" s="12"/>
      <c r="B534" s="17"/>
      <c r="C534" s="13"/>
      <c r="E534" s="3"/>
      <c r="F534" s="1"/>
      <c r="G534" s="903"/>
      <c r="H534" s="1"/>
      <c r="I534" s="903"/>
      <c r="J534" s="1"/>
      <c r="K534" s="1"/>
      <c r="L534" s="1"/>
    </row>
    <row r="535" spans="1:12" s="2" customFormat="1">
      <c r="A535" s="12"/>
      <c r="B535" s="17"/>
      <c r="C535" s="13"/>
      <c r="E535" s="3"/>
      <c r="F535" s="1"/>
      <c r="G535" s="903"/>
      <c r="H535" s="1"/>
      <c r="I535" s="903"/>
      <c r="J535" s="1"/>
      <c r="K535" s="1"/>
      <c r="L535" s="1"/>
    </row>
    <row r="536" spans="1:12" s="2" customFormat="1">
      <c r="A536" s="12"/>
      <c r="B536" s="17"/>
      <c r="C536" s="13"/>
      <c r="E536" s="3"/>
      <c r="F536" s="1"/>
      <c r="G536" s="903"/>
      <c r="H536" s="1"/>
      <c r="I536" s="903"/>
      <c r="J536" s="1"/>
      <c r="K536" s="1"/>
      <c r="L536" s="1"/>
    </row>
    <row r="537" spans="1:12" s="2" customFormat="1">
      <c r="A537" s="12"/>
      <c r="B537" s="17"/>
      <c r="C537" s="13"/>
      <c r="E537" s="3"/>
      <c r="F537" s="1"/>
      <c r="G537" s="903"/>
      <c r="H537" s="1"/>
      <c r="I537" s="903"/>
      <c r="J537" s="1"/>
      <c r="K537" s="1"/>
      <c r="L537" s="1"/>
    </row>
    <row r="538" spans="1:12" s="2" customFormat="1">
      <c r="A538" s="12"/>
      <c r="B538" s="17"/>
      <c r="C538" s="13"/>
      <c r="E538" s="3"/>
      <c r="F538" s="1"/>
      <c r="G538" s="903"/>
      <c r="H538" s="1"/>
      <c r="I538" s="903"/>
      <c r="J538" s="1"/>
      <c r="K538" s="1"/>
      <c r="L538" s="1"/>
    </row>
    <row r="539" spans="1:12" s="2" customFormat="1">
      <c r="A539" s="12"/>
      <c r="B539" s="17"/>
      <c r="C539" s="13"/>
      <c r="E539" s="3"/>
      <c r="F539" s="1"/>
      <c r="G539" s="903"/>
      <c r="H539" s="1"/>
      <c r="I539" s="903"/>
      <c r="J539" s="1"/>
      <c r="K539" s="1"/>
      <c r="L539" s="1"/>
    </row>
    <row r="540" spans="1:12" s="2" customFormat="1">
      <c r="A540" s="12"/>
      <c r="B540" s="17"/>
      <c r="C540" s="13"/>
      <c r="E540" s="3"/>
      <c r="F540" s="1"/>
      <c r="G540" s="903"/>
      <c r="H540" s="1"/>
      <c r="I540" s="903"/>
      <c r="J540" s="1"/>
      <c r="K540" s="1"/>
      <c r="L540" s="1"/>
    </row>
    <row r="541" spans="1:12" s="2" customFormat="1">
      <c r="A541" s="12"/>
      <c r="B541" s="17"/>
      <c r="C541" s="13"/>
      <c r="E541" s="3"/>
      <c r="F541" s="1"/>
      <c r="G541" s="903"/>
      <c r="H541" s="1"/>
      <c r="I541" s="903"/>
      <c r="J541" s="1"/>
      <c r="K541" s="1"/>
      <c r="L541" s="1"/>
    </row>
    <row r="542" spans="1:12" s="2" customFormat="1">
      <c r="A542" s="12"/>
      <c r="B542" s="17"/>
      <c r="C542" s="13"/>
      <c r="E542" s="3"/>
      <c r="F542" s="1"/>
      <c r="G542" s="903"/>
      <c r="H542" s="1"/>
      <c r="I542" s="903"/>
      <c r="J542" s="1"/>
      <c r="K542" s="1"/>
      <c r="L542" s="1"/>
    </row>
    <row r="543" spans="1:12" s="2" customFormat="1">
      <c r="A543" s="12"/>
      <c r="B543" s="17"/>
      <c r="C543" s="13"/>
      <c r="E543" s="3"/>
      <c r="F543" s="1"/>
      <c r="G543" s="903"/>
      <c r="H543" s="1"/>
      <c r="I543" s="903"/>
      <c r="J543" s="1"/>
      <c r="K543" s="1"/>
      <c r="L543" s="1"/>
    </row>
    <row r="544" spans="1:12" s="2" customFormat="1">
      <c r="A544" s="12"/>
      <c r="B544" s="17"/>
      <c r="C544" s="13"/>
      <c r="E544" s="3"/>
      <c r="F544" s="1"/>
      <c r="G544" s="903"/>
      <c r="H544" s="1"/>
      <c r="I544" s="903"/>
      <c r="J544" s="1"/>
      <c r="K544" s="1"/>
      <c r="L544" s="1"/>
    </row>
    <row r="545" spans="1:12" s="2" customFormat="1">
      <c r="A545" s="12"/>
      <c r="B545" s="17"/>
      <c r="C545" s="13"/>
      <c r="E545" s="3"/>
      <c r="F545" s="1"/>
      <c r="G545" s="903"/>
      <c r="H545" s="1"/>
      <c r="I545" s="903"/>
      <c r="J545" s="1"/>
      <c r="K545" s="1"/>
      <c r="L545" s="1"/>
    </row>
    <row r="546" spans="1:12" s="2" customFormat="1">
      <c r="A546" s="12"/>
      <c r="B546" s="17"/>
      <c r="C546" s="13"/>
      <c r="E546" s="3"/>
      <c r="F546" s="1"/>
      <c r="G546" s="903"/>
      <c r="H546" s="1"/>
      <c r="I546" s="903"/>
      <c r="J546" s="1"/>
      <c r="K546" s="1"/>
      <c r="L546" s="1"/>
    </row>
    <row r="547" spans="1:12" s="2" customFormat="1">
      <c r="A547" s="12"/>
      <c r="B547" s="17"/>
      <c r="C547" s="13"/>
      <c r="E547" s="3"/>
      <c r="F547" s="1"/>
      <c r="G547" s="903"/>
      <c r="H547" s="1"/>
      <c r="I547" s="903"/>
      <c r="J547" s="1"/>
      <c r="K547" s="1"/>
      <c r="L547" s="1"/>
    </row>
    <row r="548" spans="1:12" s="2" customFormat="1">
      <c r="A548" s="12"/>
      <c r="B548" s="17"/>
      <c r="C548" s="13"/>
      <c r="E548" s="3"/>
      <c r="F548" s="1"/>
      <c r="G548" s="903"/>
      <c r="H548" s="1"/>
      <c r="I548" s="903"/>
      <c r="J548" s="1"/>
      <c r="K548" s="1"/>
      <c r="L548" s="1"/>
    </row>
    <row r="549" spans="1:12" s="2" customFormat="1">
      <c r="A549" s="12"/>
      <c r="B549" s="17"/>
      <c r="C549" s="13"/>
      <c r="E549" s="3"/>
      <c r="F549" s="1"/>
      <c r="G549" s="903"/>
      <c r="H549" s="1"/>
      <c r="I549" s="903"/>
      <c r="J549" s="1"/>
      <c r="K549" s="1"/>
      <c r="L549" s="1"/>
    </row>
    <row r="550" spans="1:12" s="2" customFormat="1">
      <c r="A550" s="12"/>
      <c r="B550" s="17"/>
      <c r="C550" s="13"/>
      <c r="E550" s="3"/>
      <c r="F550" s="1"/>
      <c r="G550" s="903"/>
      <c r="H550" s="1"/>
      <c r="I550" s="903"/>
      <c r="J550" s="1"/>
      <c r="K550" s="1"/>
      <c r="L550" s="1"/>
    </row>
    <row r="551" spans="1:12" s="2" customFormat="1">
      <c r="A551" s="12"/>
      <c r="B551" s="17"/>
      <c r="C551" s="13"/>
      <c r="E551" s="3"/>
      <c r="F551" s="1"/>
      <c r="G551" s="903"/>
      <c r="H551" s="1"/>
      <c r="I551" s="903"/>
      <c r="J551" s="1"/>
      <c r="K551" s="1"/>
      <c r="L551" s="1"/>
    </row>
    <row r="552" spans="1:12" s="2" customFormat="1">
      <c r="A552" s="12"/>
      <c r="B552" s="17"/>
      <c r="C552" s="13"/>
      <c r="E552" s="3"/>
      <c r="F552" s="1"/>
      <c r="G552" s="903"/>
      <c r="H552" s="1"/>
      <c r="I552" s="903"/>
      <c r="J552" s="1"/>
      <c r="K552" s="1"/>
      <c r="L552" s="1"/>
    </row>
    <row r="553" spans="1:12" s="2" customFormat="1">
      <c r="A553" s="12"/>
      <c r="B553" s="17"/>
      <c r="C553" s="13"/>
      <c r="E553" s="3"/>
      <c r="F553" s="1"/>
      <c r="G553" s="903"/>
      <c r="H553" s="1"/>
      <c r="I553" s="903"/>
      <c r="J553" s="1"/>
      <c r="K553" s="1"/>
      <c r="L553" s="1"/>
    </row>
    <row r="554" spans="1:12" s="2" customFormat="1">
      <c r="A554" s="12"/>
      <c r="B554" s="17"/>
      <c r="C554" s="13"/>
      <c r="E554" s="3"/>
      <c r="F554" s="1"/>
      <c r="G554" s="903"/>
      <c r="H554" s="1"/>
      <c r="I554" s="903"/>
      <c r="J554" s="1"/>
      <c r="K554" s="1"/>
      <c r="L554" s="1"/>
    </row>
    <row r="555" spans="1:12" s="2" customFormat="1">
      <c r="A555" s="12"/>
      <c r="B555" s="17"/>
      <c r="C555" s="13"/>
      <c r="E555" s="3"/>
      <c r="F555" s="1"/>
      <c r="G555" s="903"/>
      <c r="H555" s="1"/>
      <c r="I555" s="903"/>
      <c r="J555" s="1"/>
      <c r="K555" s="1"/>
      <c r="L555" s="1"/>
    </row>
    <row r="556" spans="1:12" s="2" customFormat="1">
      <c r="A556" s="12"/>
      <c r="B556" s="17"/>
      <c r="C556" s="13"/>
      <c r="E556" s="3"/>
      <c r="F556" s="1"/>
      <c r="G556" s="903"/>
      <c r="H556" s="1"/>
      <c r="I556" s="903"/>
      <c r="J556" s="1"/>
      <c r="K556" s="1"/>
      <c r="L556" s="1"/>
    </row>
    <row r="557" spans="1:12" s="2" customFormat="1">
      <c r="A557" s="12"/>
      <c r="B557" s="17"/>
      <c r="C557" s="13"/>
      <c r="E557" s="3"/>
      <c r="F557" s="1"/>
      <c r="G557" s="903"/>
      <c r="H557" s="1"/>
      <c r="I557" s="903"/>
      <c r="J557" s="1"/>
      <c r="K557" s="1"/>
      <c r="L557" s="1"/>
    </row>
    <row r="558" spans="1:12" s="2" customFormat="1">
      <c r="A558" s="12"/>
      <c r="B558" s="17"/>
      <c r="C558" s="13"/>
      <c r="E558" s="3"/>
      <c r="F558" s="1"/>
      <c r="G558" s="903"/>
      <c r="H558" s="1"/>
      <c r="I558" s="903"/>
      <c r="J558" s="1"/>
      <c r="K558" s="1"/>
      <c r="L558" s="1"/>
    </row>
    <row r="559" spans="1:12" s="2" customFormat="1">
      <c r="A559" s="12"/>
      <c r="B559" s="17"/>
      <c r="C559" s="13"/>
      <c r="E559" s="3"/>
      <c r="F559" s="1"/>
      <c r="G559" s="903"/>
      <c r="H559" s="1"/>
      <c r="I559" s="903"/>
      <c r="J559" s="1"/>
      <c r="K559" s="1"/>
      <c r="L559" s="1"/>
    </row>
    <row r="560" spans="1:12">
      <c r="A560" s="12"/>
      <c r="B560" s="17"/>
      <c r="C560" s="13"/>
    </row>
    <row r="561" spans="1:9">
      <c r="A561" s="12"/>
      <c r="B561" s="17"/>
      <c r="C561" s="13"/>
    </row>
    <row r="562" spans="1:9">
      <c r="A562" s="12"/>
      <c r="B562" s="17"/>
      <c r="C562" s="13"/>
    </row>
    <row r="563" spans="1:9">
      <c r="A563" s="12"/>
      <c r="B563" s="17"/>
      <c r="C563" s="13"/>
    </row>
    <row r="564" spans="1:9">
      <c r="A564" s="12"/>
      <c r="B564" s="17"/>
      <c r="C564" s="13"/>
    </row>
    <row r="565" spans="1:9">
      <c r="A565" s="12"/>
      <c r="B565" s="17"/>
      <c r="C565" s="13"/>
    </row>
    <row r="566" spans="1:9">
      <c r="A566" s="12"/>
      <c r="B566" s="17"/>
      <c r="C566" s="13"/>
    </row>
    <row r="567" spans="1:9">
      <c r="A567" s="12"/>
      <c r="B567" s="17"/>
      <c r="C567" s="13"/>
    </row>
    <row r="568" spans="1:9">
      <c r="A568" s="12"/>
      <c r="B568" s="17"/>
      <c r="C568" s="13"/>
    </row>
    <row r="569" spans="1:9">
      <c r="A569" s="12"/>
      <c r="B569" s="17"/>
      <c r="C569" s="13"/>
    </row>
    <row r="570" spans="1:9">
      <c r="A570" s="12"/>
      <c r="B570" s="17"/>
      <c r="C570" s="13"/>
    </row>
    <row r="571" spans="1:9">
      <c r="A571" s="12"/>
      <c r="B571" s="17"/>
      <c r="C571" s="13"/>
    </row>
    <row r="572" spans="1:9">
      <c r="A572" s="12"/>
      <c r="B572" s="17"/>
      <c r="C572" s="13"/>
    </row>
    <row r="573" spans="1:9" s="14" customFormat="1">
      <c r="A573" s="12"/>
      <c r="B573" s="17"/>
      <c r="C573" s="13"/>
      <c r="D573" s="2"/>
      <c r="E573" s="3"/>
      <c r="G573" s="902"/>
      <c r="I573" s="902"/>
    </row>
    <row r="574" spans="1:9" s="14" customFormat="1">
      <c r="A574" s="12"/>
      <c r="B574" s="17"/>
      <c r="C574" s="13"/>
      <c r="D574" s="2"/>
      <c r="E574" s="3"/>
      <c r="G574" s="902"/>
      <c r="I574" s="902"/>
    </row>
    <row r="575" spans="1:9">
      <c r="A575" s="12"/>
      <c r="B575" s="17"/>
      <c r="C575" s="13"/>
    </row>
    <row r="576" spans="1:9">
      <c r="A576" s="12"/>
      <c r="B576" s="19"/>
      <c r="C576" s="13"/>
      <c r="D576" s="13"/>
    </row>
    <row r="577" spans="1:5">
      <c r="A577" s="12"/>
      <c r="B577" s="19"/>
      <c r="C577" s="13"/>
      <c r="D577" s="13"/>
    </row>
    <row r="578" spans="1:5">
      <c r="A578" s="1"/>
      <c r="B578" s="1"/>
      <c r="C578" s="18"/>
      <c r="D578" s="1"/>
      <c r="E578" s="1"/>
    </row>
    <row r="579" spans="1:5">
      <c r="C579" s="18"/>
    </row>
    <row r="580" spans="1:5">
      <c r="C580" s="1"/>
    </row>
  </sheetData>
  <sheetProtection algorithmName="SHA-512" hashValue="aahUQqAkMmS6x/Lq0q5wi/mJd04ct2dYKGWVyY6kLJCoXEcGJwD+n/zcJJNc+mHCGPmqLT5+dE9F62h5jFzRTA==" saltValue="t/yRzAEtBhmt0bgHoxcnug==" spinCount="100000" sheet="1" objects="1" scenarios="1" formatColumns="0" formatRows="0"/>
  <protectedRanges>
    <protectedRange sqref="D1 D229:D65536" name="Obseg3"/>
    <protectedRange sqref="D2" name="Obseg3_9"/>
    <protectedRange sqref="D60 D63:D66 D69 D72:D73" name="Obseg3_1_1"/>
    <protectedRange sqref="D3:D12" name="Obseg3_2"/>
    <protectedRange sqref="D156 D51 D67 D114 D111 D126 D70 D221 D106 D165:D166 D99 D133 D56 D223 D61 D74 D138 D210 D177" name="Obseg3_1_1_3"/>
    <protectedRange sqref="D42:D43" name="Obseg3_1_1_1_1"/>
    <protectedRange sqref="D203:D204 D201 D206" name="Obseg3_3"/>
    <protectedRange sqref="D202 D174 D205 D190 D199" name="Obseg3_1_1_1_1_1"/>
    <protectedRange sqref="D175" name="Obseg3_6"/>
    <protectedRange sqref="D197 D188" name="Obseg3_3_1"/>
    <protectedRange sqref="D214:D216" name="Obseg3_5"/>
    <protectedRange sqref="D217:D218" name="Obseg3_1_1_1_3"/>
    <protectedRange sqref="D219" name="Obseg3_7_1"/>
    <protectedRange sqref="D220" name="Obseg3_1_1_1_4"/>
    <protectedRange sqref="D41" name="Obseg3_1_1_4"/>
  </protectedRanges>
  <mergeCells count="9">
    <mergeCell ref="C37:E37"/>
    <mergeCell ref="F1:G1"/>
    <mergeCell ref="H1:I1"/>
    <mergeCell ref="B23:C23"/>
    <mergeCell ref="F30:G30"/>
    <mergeCell ref="H30:I30"/>
    <mergeCell ref="C31:E31"/>
    <mergeCell ref="F36:G36"/>
    <mergeCell ref="H36:I36"/>
  </mergeCells>
  <conditionalFormatting sqref="D60:E60 D166:E166 D156:E156 E175 E197 D221:E221">
    <cfRule type="cellIs" dxfId="955" priority="33" stopIfTrue="1" operator="equal">
      <formula>0</formula>
    </cfRule>
  </conditionalFormatting>
  <conditionalFormatting sqref="D51:E51">
    <cfRule type="cellIs" dxfId="954" priority="32" stopIfTrue="1" operator="equal">
      <formula>0</formula>
    </cfRule>
  </conditionalFormatting>
  <conditionalFormatting sqref="D61:E61">
    <cfRule type="cellIs" dxfId="953" priority="31" stopIfTrue="1" operator="equal">
      <formula>0</formula>
    </cfRule>
  </conditionalFormatting>
  <conditionalFormatting sqref="D126:E126">
    <cfRule type="cellIs" dxfId="952" priority="30" stopIfTrue="1" operator="equal">
      <formula>0</formula>
    </cfRule>
  </conditionalFormatting>
  <conditionalFormatting sqref="D133:E133">
    <cfRule type="cellIs" dxfId="951" priority="29" stopIfTrue="1" operator="equal">
      <formula>0</formula>
    </cfRule>
  </conditionalFormatting>
  <conditionalFormatting sqref="D99:E99">
    <cfRule type="cellIs" dxfId="950" priority="28" stopIfTrue="1" operator="equal">
      <formula>0</formula>
    </cfRule>
  </conditionalFormatting>
  <conditionalFormatting sqref="D165:E165">
    <cfRule type="cellIs" dxfId="949" priority="27" stopIfTrue="1" operator="equal">
      <formula>0</formula>
    </cfRule>
  </conditionalFormatting>
  <conditionalFormatting sqref="D223:E223">
    <cfRule type="cellIs" dxfId="948" priority="26" stopIfTrue="1" operator="equal">
      <formula>0</formula>
    </cfRule>
  </conditionalFormatting>
  <conditionalFormatting sqref="D63:E66">
    <cfRule type="cellIs" dxfId="947" priority="25" stopIfTrue="1" operator="equal">
      <formula>0</formula>
    </cfRule>
  </conditionalFormatting>
  <conditionalFormatting sqref="D67:E67">
    <cfRule type="cellIs" dxfId="946" priority="24" stopIfTrue="1" operator="equal">
      <formula>0</formula>
    </cfRule>
  </conditionalFormatting>
  <conditionalFormatting sqref="D42:E43">
    <cfRule type="cellIs" dxfId="945" priority="23" stopIfTrue="1" operator="equal">
      <formula>0</formula>
    </cfRule>
  </conditionalFormatting>
  <conditionalFormatting sqref="D56:E56">
    <cfRule type="cellIs" dxfId="944" priority="22" stopIfTrue="1" operator="equal">
      <formula>0</formula>
    </cfRule>
  </conditionalFormatting>
  <conditionalFormatting sqref="D69:E69">
    <cfRule type="cellIs" dxfId="943" priority="21" stopIfTrue="1" operator="equal">
      <formula>0</formula>
    </cfRule>
  </conditionalFormatting>
  <conditionalFormatting sqref="D70:E70">
    <cfRule type="cellIs" dxfId="942" priority="20" stopIfTrue="1" operator="equal">
      <formula>0</formula>
    </cfRule>
  </conditionalFormatting>
  <conditionalFormatting sqref="D72:E73">
    <cfRule type="cellIs" dxfId="941" priority="19" stopIfTrue="1" operator="equal">
      <formula>0</formula>
    </cfRule>
  </conditionalFormatting>
  <conditionalFormatting sqref="D74:E74">
    <cfRule type="cellIs" dxfId="940" priority="18" stopIfTrue="1" operator="equal">
      <formula>0</formula>
    </cfRule>
  </conditionalFormatting>
  <conditionalFormatting sqref="D106:E106">
    <cfRule type="cellIs" dxfId="939" priority="17" stopIfTrue="1" operator="equal">
      <formula>0</formula>
    </cfRule>
  </conditionalFormatting>
  <conditionalFormatting sqref="D111:E111">
    <cfRule type="cellIs" dxfId="938" priority="16" stopIfTrue="1" operator="equal">
      <formula>0</formula>
    </cfRule>
  </conditionalFormatting>
  <conditionalFormatting sqref="D114:E114">
    <cfRule type="cellIs" dxfId="937" priority="15" stopIfTrue="1" operator="equal">
      <formula>0</formula>
    </cfRule>
  </conditionalFormatting>
  <conditionalFormatting sqref="D138:E138">
    <cfRule type="cellIs" dxfId="936" priority="14" stopIfTrue="1" operator="equal">
      <formula>0</formula>
    </cfRule>
  </conditionalFormatting>
  <conditionalFormatting sqref="E206 E203:E204 E201">
    <cfRule type="cellIs" dxfId="935" priority="13" stopIfTrue="1" operator="equal">
      <formula>0</formula>
    </cfRule>
  </conditionalFormatting>
  <conditionalFormatting sqref="D205:E205">
    <cfRule type="cellIs" dxfId="934" priority="12" stopIfTrue="1" operator="equal">
      <formula>0</formula>
    </cfRule>
  </conditionalFormatting>
  <conditionalFormatting sqref="D202:E202">
    <cfRule type="cellIs" dxfId="933" priority="11" stopIfTrue="1" operator="equal">
      <formula>0</formula>
    </cfRule>
  </conditionalFormatting>
  <conditionalFormatting sqref="D174:E174">
    <cfRule type="cellIs" dxfId="932" priority="10" stopIfTrue="1" operator="equal">
      <formula>0</formula>
    </cfRule>
  </conditionalFormatting>
  <conditionalFormatting sqref="D217:E218">
    <cfRule type="cellIs" dxfId="931" priority="9" stopIfTrue="1" operator="equal">
      <formula>0</formula>
    </cfRule>
  </conditionalFormatting>
  <conditionalFormatting sqref="E219">
    <cfRule type="cellIs" dxfId="930" priority="8" stopIfTrue="1" operator="equal">
      <formula>0</formula>
    </cfRule>
  </conditionalFormatting>
  <conditionalFormatting sqref="D220:E220">
    <cfRule type="cellIs" dxfId="929" priority="7" stopIfTrue="1" operator="equal">
      <formula>0</formula>
    </cfRule>
  </conditionalFormatting>
  <conditionalFormatting sqref="D210:E210">
    <cfRule type="cellIs" dxfId="928" priority="6" stopIfTrue="1" operator="equal">
      <formula>0</formula>
    </cfRule>
  </conditionalFormatting>
  <conditionalFormatting sqref="D190:E190">
    <cfRule type="cellIs" dxfId="927" priority="5" stopIfTrue="1" operator="equal">
      <formula>0</formula>
    </cfRule>
  </conditionalFormatting>
  <conditionalFormatting sqref="D177:E177">
    <cfRule type="cellIs" dxfId="926" priority="4" stopIfTrue="1" operator="equal">
      <formula>0</formula>
    </cfRule>
  </conditionalFormatting>
  <conditionalFormatting sqref="D199:E199">
    <cfRule type="cellIs" dxfId="925" priority="3" stopIfTrue="1" operator="equal">
      <formula>0</formula>
    </cfRule>
  </conditionalFormatting>
  <conditionalFormatting sqref="E188">
    <cfRule type="cellIs" dxfId="924" priority="2" stopIfTrue="1" operator="equal">
      <formula>0</formula>
    </cfRule>
  </conditionalFormatting>
  <conditionalFormatting sqref="D41:E41">
    <cfRule type="cellIs" dxfId="923"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3.c - ENERG. SAN. FASADE  MOSTOVŽA &amp;R&amp;9KVINTA doo</oddHeader>
    <oddFooter>&amp;L&amp;8              November  2016&amp;C&amp;P/20&amp;R&amp;8 fasaderska dela</oddFooter>
  </headerFooter>
  <rowBreaks count="4" manualBreakCount="4">
    <brk id="27" max="8" man="1"/>
    <brk id="68" max="8" man="1"/>
    <brk id="91" max="8" man="1"/>
    <brk id="1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3"/>
  <sheetViews>
    <sheetView workbookViewId="0"/>
    <sheetView workbookViewId="1"/>
    <sheetView view="pageBreakPreview" zoomScaleNormal="100" zoomScaleSheetLayoutView="100" workbookViewId="2"/>
  </sheetViews>
  <sheetFormatPr defaultRowHeight="12.75"/>
  <cols>
    <col min="1" max="1" width="6.7109375" customWidth="1"/>
    <col min="2" max="2" width="23.140625" customWidth="1"/>
    <col min="3" max="3" width="66.5703125" customWidth="1"/>
  </cols>
  <sheetData>
    <row r="1" spans="2:3" s="42" customFormat="1" ht="15">
      <c r="B1" s="1547" t="s">
        <v>23</v>
      </c>
      <c r="C1" s="1547"/>
    </row>
    <row r="2" spans="2:3" s="42" customFormat="1" ht="13.5" customHeight="1">
      <c r="B2" s="84"/>
      <c r="C2" s="84"/>
    </row>
    <row r="3" spans="2:3" s="42" customFormat="1" ht="15">
      <c r="B3" s="61" t="s">
        <v>24</v>
      </c>
    </row>
    <row r="4" spans="2:3" s="42" customFormat="1" ht="15">
      <c r="B4" s="61" t="s">
        <v>25</v>
      </c>
      <c r="C4" s="84" t="s">
        <v>1489</v>
      </c>
    </row>
    <row r="5" spans="2:3" s="42" customFormat="1" ht="15">
      <c r="B5" s="61"/>
      <c r="C5" s="84"/>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64</v>
      </c>
      <c r="C20" s="84" t="s">
        <v>1491</v>
      </c>
    </row>
    <row r="21" spans="2:3" s="42" customFormat="1" ht="13.5" customHeight="1">
      <c r="B21" s="61"/>
      <c r="C21" s="103" t="s">
        <v>1490</v>
      </c>
    </row>
    <row r="22" spans="2:3" s="42" customFormat="1" ht="13.5" customHeight="1">
      <c r="B22" s="61"/>
      <c r="C22" s="103"/>
    </row>
    <row r="23" spans="2:3" s="42" customFormat="1" ht="13.5" customHeight="1">
      <c r="B23" s="61" t="s">
        <v>169</v>
      </c>
      <c r="C23" s="84" t="s">
        <v>179</v>
      </c>
    </row>
    <row r="24" spans="2:3" s="42" customFormat="1" ht="13.5" customHeight="1">
      <c r="B24" s="61"/>
      <c r="C24" s="103" t="s">
        <v>177</v>
      </c>
    </row>
    <row r="25" spans="2:3" s="42" customFormat="1" ht="13.5" customHeight="1">
      <c r="B25" s="61"/>
      <c r="C25" s="103" t="s">
        <v>178</v>
      </c>
    </row>
    <row r="26" spans="2:3" s="42" customFormat="1" ht="13.5" customHeight="1">
      <c r="B26" s="61"/>
      <c r="C26" s="103"/>
    </row>
    <row r="27" spans="2:3" s="42" customFormat="1" ht="13.5" customHeight="1">
      <c r="B27" s="61" t="s">
        <v>174</v>
      </c>
      <c r="C27" s="84" t="s">
        <v>1445</v>
      </c>
    </row>
    <row r="28" spans="2:3" s="42" customFormat="1" ht="13.5" customHeight="1">
      <c r="B28" s="61"/>
      <c r="C28" s="112" t="s">
        <v>1607</v>
      </c>
    </row>
    <row r="29" spans="2:3" s="42" customFormat="1" ht="13.5" customHeight="1">
      <c r="B29" s="61"/>
      <c r="C29" s="112" t="s">
        <v>1608</v>
      </c>
    </row>
    <row r="30" spans="2:3" s="42" customFormat="1" ht="13.5" customHeight="1">
      <c r="B30" s="61"/>
      <c r="C30" s="103"/>
    </row>
    <row r="31" spans="2:3" s="42" customFormat="1" ht="13.5" customHeight="1">
      <c r="B31" s="61" t="s">
        <v>54</v>
      </c>
      <c r="C31" s="84"/>
    </row>
    <row r="32" spans="2:3" s="42" customFormat="1" ht="13.5" customHeight="1">
      <c r="B32" s="61" t="s">
        <v>55</v>
      </c>
      <c r="C32" s="84" t="s">
        <v>56</v>
      </c>
    </row>
    <row r="33" spans="2:3" s="42" customFormat="1" ht="13.5" customHeight="1">
      <c r="B33" s="61"/>
      <c r="C33" s="84" t="s">
        <v>57</v>
      </c>
    </row>
    <row r="34" spans="2:3" s="42" customFormat="1" ht="13.5" customHeight="1">
      <c r="B34" s="61"/>
      <c r="C34" s="84"/>
    </row>
    <row r="35" spans="2:3" s="42" customFormat="1" ht="13.5" customHeight="1">
      <c r="B35" s="61" t="s">
        <v>113</v>
      </c>
      <c r="C35" s="84" t="s">
        <v>93</v>
      </c>
    </row>
    <row r="36" spans="2:3" s="42" customFormat="1" ht="13.5" customHeight="1">
      <c r="B36" s="61"/>
      <c r="C36" s="84"/>
    </row>
    <row r="37" spans="2:3" s="42" customFormat="1" ht="13.5" customHeight="1">
      <c r="B37" s="61" t="s">
        <v>58</v>
      </c>
      <c r="C37" s="84" t="s">
        <v>1343</v>
      </c>
    </row>
    <row r="38" spans="2:3" s="42" customFormat="1" ht="13.5" customHeight="1">
      <c r="B38" s="61"/>
      <c r="C38" s="84"/>
    </row>
    <row r="39" spans="2:3" s="42" customFormat="1" ht="13.5" customHeight="1">
      <c r="B39" s="61" t="s">
        <v>60</v>
      </c>
      <c r="C39" s="84"/>
    </row>
    <row r="40" spans="2:3" s="42" customFormat="1" ht="13.5" customHeight="1">
      <c r="B40" s="61" t="s">
        <v>61</v>
      </c>
      <c r="C40" s="24" t="s">
        <v>97</v>
      </c>
    </row>
    <row r="41" spans="2:3" s="42" customFormat="1" ht="13.5" customHeight="1">
      <c r="B41" s="61"/>
      <c r="C41" s="24"/>
    </row>
    <row r="42" spans="2:3" s="42" customFormat="1" ht="13.5" customHeight="1">
      <c r="B42" s="61" t="s">
        <v>60</v>
      </c>
      <c r="C42" s="24"/>
    </row>
    <row r="43" spans="2:3" s="42" customFormat="1" ht="13.5" customHeight="1">
      <c r="B43" s="61" t="s">
        <v>42</v>
      </c>
      <c r="C43" s="24" t="s">
        <v>97</v>
      </c>
    </row>
    <row r="44" spans="2:3" s="42" customFormat="1" ht="13.5" customHeight="1">
      <c r="B44" s="61"/>
      <c r="C44" s="84"/>
    </row>
    <row r="45" spans="2:3" s="42" customFormat="1" ht="13.5" customHeight="1">
      <c r="B45" s="61" t="s">
        <v>62</v>
      </c>
      <c r="C45" s="84" t="s">
        <v>63</v>
      </c>
    </row>
    <row r="46" spans="2:3" s="42" customFormat="1" ht="13.5" customHeight="1">
      <c r="B46" s="61"/>
      <c r="C46" s="84"/>
    </row>
    <row r="47" spans="2:3" s="42" customFormat="1" ht="13.5" customHeight="1">
      <c r="B47" s="61" t="s">
        <v>109</v>
      </c>
      <c r="C47" s="84"/>
    </row>
    <row r="48" spans="2:3" s="42" customFormat="1" ht="13.5" customHeight="1">
      <c r="B48" s="61" t="s">
        <v>110</v>
      </c>
      <c r="C48" s="84" t="s">
        <v>170</v>
      </c>
    </row>
    <row r="49" spans="2:3" s="42" customFormat="1" ht="13.5" customHeight="1">
      <c r="B49" s="61"/>
      <c r="C49" s="84"/>
    </row>
    <row r="50" spans="2:3" s="42" customFormat="1" ht="13.5" customHeight="1">
      <c r="B50" s="61" t="s">
        <v>111</v>
      </c>
      <c r="C50" s="84" t="s">
        <v>2270</v>
      </c>
    </row>
    <row r="51" spans="2:3" s="42" customFormat="1" ht="13.5" customHeight="1">
      <c r="B51" s="61"/>
      <c r="C51" s="84"/>
    </row>
    <row r="52" spans="2:3" s="42" customFormat="1" ht="13.5" customHeight="1">
      <c r="B52" s="61" t="s">
        <v>112</v>
      </c>
      <c r="C52" s="84" t="s">
        <v>171</v>
      </c>
    </row>
    <row r="53" spans="2:3" ht="15">
      <c r="B53" s="45"/>
      <c r="C53" s="75"/>
    </row>
  </sheetData>
  <sheetProtection algorithmName="SHA-512" hashValue="ZpdKIpglCvro8vf27XfpH9hjD5JrGXWcr1O/objOr4f9rE0whllmNA9QxFMFHNYjjXqXGmeI0JVr46vECn3Mvg==" saltValue="Rqm5UJXElQWYhxhYdzz8kg==" spinCount="100000" sheet="1" objects="1" scenarios="1" formatColumns="0" formatRows="0"/>
  <mergeCells count="1">
    <mergeCell ref="B1:C1"/>
  </mergeCells>
  <phoneticPr fontId="21" type="noConversion"/>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heetView workbookViewId="1"/>
    <sheetView view="pageBreakPreview" zoomScaleNormal="100" zoomScaleSheetLayoutView="100" workbookViewId="2"/>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247" t="s">
        <v>1497</v>
      </c>
      <c r="F1" s="248" t="s">
        <v>1498</v>
      </c>
      <c r="G1" s="122" t="s">
        <v>1499</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173</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84" t="s">
        <v>2254</v>
      </c>
      <c r="C8" s="90"/>
      <c r="D8" s="91"/>
      <c r="E8" s="88"/>
    </row>
    <row r="9" spans="1:7" s="26" customFormat="1" ht="13.5" customHeight="1">
      <c r="A9" s="111"/>
      <c r="B9" s="124" t="s">
        <v>2255</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23"/>
      <c r="B13" s="47"/>
      <c r="C13" s="43"/>
      <c r="D13" s="6"/>
      <c r="E13" s="44"/>
    </row>
    <row r="14" spans="1:7" s="26" customFormat="1" ht="12.75" customHeight="1">
      <c r="A14" s="111" t="s">
        <v>58</v>
      </c>
      <c r="B14" s="84" t="s">
        <v>1344</v>
      </c>
      <c r="C14" s="43"/>
      <c r="D14" s="6"/>
      <c r="E14" s="44"/>
    </row>
    <row r="15" spans="1:7" s="26" customFormat="1" ht="12.75" customHeight="1">
      <c r="A15" s="111"/>
      <c r="B15" s="84"/>
      <c r="C15" s="43"/>
      <c r="D15" s="6"/>
      <c r="E15" s="44"/>
    </row>
    <row r="16" spans="1:7" s="26" customFormat="1" ht="12.75" customHeight="1">
      <c r="A16" s="111"/>
      <c r="B16" s="84"/>
      <c r="C16" s="43"/>
      <c r="D16" s="6"/>
      <c r="E16" s="44"/>
    </row>
    <row r="17" spans="1:8" s="26" customFormat="1" ht="44.25" customHeight="1">
      <c r="A17" s="23"/>
      <c r="B17" s="45" t="s">
        <v>2256</v>
      </c>
      <c r="C17" s="43"/>
      <c r="D17" s="6"/>
      <c r="E17" s="44"/>
    </row>
    <row r="18" spans="1:8" s="26" customFormat="1" ht="12.75" customHeight="1">
      <c r="A18" s="23"/>
      <c r="B18" s="47"/>
      <c r="C18" s="43"/>
      <c r="D18" s="6"/>
      <c r="E18" s="44"/>
    </row>
    <row r="19" spans="1:8" s="26" customFormat="1" ht="12.75" customHeight="1">
      <c r="A19" s="23"/>
      <c r="B19" s="47"/>
      <c r="C19" s="43"/>
      <c r="D19" s="6"/>
      <c r="E19" s="249" t="s">
        <v>180</v>
      </c>
      <c r="F19" s="249" t="s">
        <v>180</v>
      </c>
      <c r="G19" s="249" t="s">
        <v>180</v>
      </c>
    </row>
    <row r="20" spans="1:8" s="26" customFormat="1" ht="12.75" customHeight="1">
      <c r="A20" s="23"/>
      <c r="B20" s="47"/>
      <c r="C20" s="43"/>
      <c r="D20" s="6"/>
      <c r="E20" s="250" t="s">
        <v>1500</v>
      </c>
      <c r="F20" s="250" t="s">
        <v>1501</v>
      </c>
      <c r="G20" s="250" t="s">
        <v>1502</v>
      </c>
    </row>
    <row r="21" spans="1:8" s="26" customFormat="1" ht="12.75" customHeight="1">
      <c r="A21" s="23"/>
      <c r="B21" s="47"/>
      <c r="C21" s="43"/>
      <c r="D21" s="6"/>
      <c r="E21" s="251" t="s">
        <v>1503</v>
      </c>
      <c r="F21" s="251" t="s">
        <v>1503</v>
      </c>
      <c r="G21" s="251"/>
    </row>
    <row r="22" spans="1:8" s="26" customFormat="1" ht="12.75" customHeight="1">
      <c r="A22" s="261"/>
      <c r="B22" s="265"/>
      <c r="C22" s="266"/>
      <c r="D22" s="266"/>
      <c r="E22" s="260"/>
      <c r="F22" s="261"/>
      <c r="G22" s="261"/>
    </row>
    <row r="23" spans="1:8" s="26" customFormat="1" ht="63.75" customHeight="1">
      <c r="A23" s="263" t="s">
        <v>2257</v>
      </c>
      <c r="B23" s="713" t="s">
        <v>2258</v>
      </c>
      <c r="C23" s="711"/>
      <c r="D23" s="711"/>
      <c r="E23" s="414">
        <f>'rek 4-DEP'!$E$37</f>
        <v>0</v>
      </c>
      <c r="F23" s="414">
        <f>'rek 4-DEP'!$F$37</f>
        <v>0</v>
      </c>
      <c r="G23" s="414">
        <f>'rek 4-DEP'!$G$37</f>
        <v>0</v>
      </c>
    </row>
    <row r="24" spans="1:8" s="26" customFormat="1" ht="13.5" customHeight="1">
      <c r="A24" s="263"/>
      <c r="B24" s="712"/>
      <c r="C24" s="711"/>
      <c r="D24" s="711"/>
      <c r="E24" s="272"/>
      <c r="F24" s="718"/>
      <c r="G24" s="718"/>
    </row>
    <row r="25" spans="1:8" s="2" customFormat="1" ht="15">
      <c r="A25" s="277"/>
      <c r="B25" s="713"/>
      <c r="C25" s="714"/>
      <c r="D25" s="714"/>
      <c r="E25" s="274"/>
      <c r="F25" s="562"/>
      <c r="G25" s="562"/>
      <c r="H25" s="1"/>
    </row>
    <row r="26" spans="1:8" s="26" customFormat="1" ht="48" customHeight="1">
      <c r="A26" s="263" t="s">
        <v>2259</v>
      </c>
      <c r="B26" s="713" t="s">
        <v>2261</v>
      </c>
      <c r="C26" s="711"/>
      <c r="D26" s="711"/>
      <c r="E26" s="414">
        <f>'7.rek PRAL'!$E$32</f>
        <v>0</v>
      </c>
      <c r="F26" s="414">
        <f>'7.rek PRAL'!$F$32</f>
        <v>0</v>
      </c>
      <c r="G26" s="414">
        <f>'7.rek PRAL'!$G$32</f>
        <v>0</v>
      </c>
    </row>
    <row r="27" spans="1:8" s="2" customFormat="1" ht="15">
      <c r="A27" s="277"/>
      <c r="B27" s="713"/>
      <c r="C27" s="714"/>
      <c r="D27" s="714"/>
      <c r="E27" s="274"/>
      <c r="F27" s="562"/>
      <c r="G27" s="562"/>
      <c r="H27" s="1"/>
    </row>
    <row r="28" spans="1:8" s="2" customFormat="1" ht="15">
      <c r="A28" s="277"/>
      <c r="B28" s="713"/>
      <c r="C28" s="714"/>
      <c r="D28" s="714"/>
      <c r="E28" s="274"/>
      <c r="F28" s="562"/>
      <c r="G28" s="562"/>
      <c r="H28" s="1"/>
    </row>
    <row r="29" spans="1:8" s="26" customFormat="1" ht="50.25" customHeight="1">
      <c r="A29" s="263" t="s">
        <v>2260</v>
      </c>
      <c r="B29" s="713" t="s">
        <v>2262</v>
      </c>
      <c r="C29" s="711"/>
      <c r="D29" s="711"/>
      <c r="E29" s="414">
        <f>'8.rek  KUH'!$E$32</f>
        <v>0</v>
      </c>
      <c r="F29" s="414">
        <f>'8.rek  KUH'!$F$32</f>
        <v>0</v>
      </c>
      <c r="G29" s="414">
        <f>'8.rek  KUH'!$G$32</f>
        <v>0</v>
      </c>
    </row>
    <row r="30" spans="1:8" s="2" customFormat="1" ht="15">
      <c r="A30" s="277"/>
      <c r="B30" s="713"/>
      <c r="C30" s="714"/>
      <c r="D30" s="714"/>
      <c r="E30" s="274"/>
      <c r="F30" s="562"/>
      <c r="G30" s="562"/>
      <c r="H30" s="1"/>
    </row>
    <row r="31" spans="1:8" s="2" customFormat="1" ht="15">
      <c r="A31" s="34"/>
      <c r="B31" s="715"/>
      <c r="C31" s="716"/>
      <c r="D31" s="716"/>
      <c r="E31" s="717"/>
      <c r="F31" s="1"/>
      <c r="G31" s="1"/>
      <c r="H31" s="1"/>
    </row>
    <row r="32" spans="1:8" s="26" customFormat="1" ht="12.75" customHeight="1">
      <c r="A32" s="254"/>
      <c r="B32" s="255"/>
      <c r="C32" s="252"/>
      <c r="D32" s="252"/>
      <c r="E32" s="253"/>
      <c r="F32" s="254"/>
      <c r="G32" s="254"/>
    </row>
    <row r="33" spans="1:7" s="26" customFormat="1" ht="12.75" customHeight="1" thickBot="1">
      <c r="A33" s="23"/>
      <c r="B33" s="267"/>
      <c r="C33" s="268"/>
      <c r="D33" s="269"/>
      <c r="E33" s="270"/>
      <c r="F33" s="271"/>
      <c r="G33" s="271"/>
    </row>
    <row r="34" spans="1:7" s="26" customFormat="1" ht="12.75" customHeight="1" thickTop="1">
      <c r="A34" s="49"/>
      <c r="B34" s="50"/>
      <c r="C34" s="51"/>
      <c r="D34" s="6"/>
      <c r="E34" s="44"/>
    </row>
    <row r="35" spans="1:7" s="26" customFormat="1" ht="12.75" customHeight="1">
      <c r="A35" s="49"/>
      <c r="B35" s="50"/>
      <c r="C35" s="51"/>
      <c r="D35" s="6"/>
      <c r="E35" s="44"/>
    </row>
    <row r="36" spans="1:7" s="26" customFormat="1" ht="12.75" customHeight="1">
      <c r="A36" s="23"/>
      <c r="B36" s="45" t="s">
        <v>2263</v>
      </c>
      <c r="C36" s="43"/>
      <c r="D36" s="6"/>
      <c r="E36" s="272">
        <f>SUM(E22:E35)</f>
        <v>0</v>
      </c>
      <c r="F36" s="414">
        <f>SUM(F22:F35)</f>
        <v>0</v>
      </c>
      <c r="G36" s="414">
        <f>SUM(G22:G35)</f>
        <v>0</v>
      </c>
    </row>
    <row r="37" spans="1:7" s="26" customFormat="1" ht="12.75" customHeight="1">
      <c r="A37" s="23"/>
      <c r="B37" s="45"/>
      <c r="C37" s="43"/>
      <c r="D37" s="6"/>
      <c r="E37" s="60"/>
    </row>
    <row r="38" spans="1:7" s="67" customFormat="1" ht="13.5" customHeight="1">
      <c r="A38" s="62"/>
      <c r="B38" s="63"/>
      <c r="C38" s="64"/>
      <c r="D38" s="65"/>
      <c r="E38" s="66"/>
    </row>
  </sheetData>
  <sheetProtection algorithmName="SHA-512" hashValue="NRKhFmk7kOl55oTfOJvoMX0yrRK3CfsBiHoPabqgivxkchSZXMR5u+knRPnLUOAM3TfDXVYGqLRe0ZSsRl1KmQ==" saltValue="hL7hfkgBcywRHpBmRu38HQ==" spinCount="100000" sheet="1" objects="1" scenarios="1" formatColumns="0" formatRows="0"/>
  <protectedRanges>
    <protectedRange sqref="F1" name="Obseg3"/>
    <protectedRange sqref="F19:F21" name="Obseg3_2"/>
    <protectedRange sqref="D23:D31" name="Obseg3_1"/>
  </protectedRanges>
  <conditionalFormatting sqref="F19:G21 D24:E24 E25 E28">
    <cfRule type="cellIs" dxfId="922" priority="36" stopIfTrue="1" operator="equal">
      <formula>0</formula>
    </cfRule>
  </conditionalFormatting>
  <conditionalFormatting sqref="D23">
    <cfRule type="cellIs" dxfId="921" priority="20" stopIfTrue="1" operator="equal">
      <formula>0</formula>
    </cfRule>
  </conditionalFormatting>
  <conditionalFormatting sqref="E27 E31">
    <cfRule type="cellIs" dxfId="920" priority="16" stopIfTrue="1" operator="equal">
      <formula>0</formula>
    </cfRule>
  </conditionalFormatting>
  <conditionalFormatting sqref="D26">
    <cfRule type="cellIs" dxfId="919" priority="14" stopIfTrue="1" operator="equal">
      <formula>0</formula>
    </cfRule>
  </conditionalFormatting>
  <conditionalFormatting sqref="E30">
    <cfRule type="cellIs" dxfId="918" priority="9" stopIfTrue="1" operator="equal">
      <formula>0</formula>
    </cfRule>
  </conditionalFormatting>
  <conditionalFormatting sqref="D29">
    <cfRule type="cellIs" dxfId="917" priority="8" stopIfTrue="1" operator="equal">
      <formula>0</formula>
    </cfRule>
  </conditionalFormatting>
  <pageMargins left="1.1023622047244095" right="0.39370078740157483" top="0.94488188976377963" bottom="0.98425196850393704" header="0.35433070866141736" footer="0"/>
  <pageSetup paperSize="9" orientation="landscape" horizontalDpi="4294967293" r:id="rId1"/>
  <headerFooter alignWithMargins="0">
    <oddHeader>&amp;L            &amp;U"D S O" - BOKALCI&amp;CPRENOVA  DEPANDANS in EN. SAN. PRALNICE in KUHINJE&amp;RKVINTA doo</oddHeader>
    <oddFooter>&amp;C&amp;P</oddFooter>
  </headerFooter>
  <rowBreaks count="1" manualBreakCount="1">
    <brk id="17"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1"/>
  <sheetViews>
    <sheetView workbookViewId="0"/>
    <sheetView workbookViewId="1"/>
    <sheetView view="pageBreakPreview" zoomScaleNormal="100" zoomScaleSheetLayoutView="100" workbookViewId="2"/>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247" t="s">
        <v>1497</v>
      </c>
      <c r="F1" s="248" t="s">
        <v>1498</v>
      </c>
      <c r="G1" s="122" t="s">
        <v>1499</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173</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84" t="s">
        <v>166</v>
      </c>
      <c r="C8" s="90"/>
      <c r="D8" s="91"/>
      <c r="E8" s="88"/>
    </row>
    <row r="9" spans="1:7" s="26" customFormat="1" ht="13.5" customHeight="1">
      <c r="A9" s="111"/>
      <c r="B9" s="124" t="s">
        <v>176</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111" t="s">
        <v>174</v>
      </c>
      <c r="B13" s="84" t="s">
        <v>175</v>
      </c>
      <c r="C13" s="43"/>
      <c r="D13" s="6"/>
      <c r="E13" s="44"/>
    </row>
    <row r="14" spans="1:7" s="26" customFormat="1" ht="12.75" customHeight="1">
      <c r="A14" s="23"/>
      <c r="B14" s="47"/>
      <c r="C14" s="43"/>
      <c r="D14" s="6"/>
      <c r="E14" s="44"/>
    </row>
    <row r="15" spans="1:7" s="26" customFormat="1" ht="12.75" customHeight="1">
      <c r="A15" s="111" t="s">
        <v>58</v>
      </c>
      <c r="B15" s="84" t="s">
        <v>1344</v>
      </c>
      <c r="C15" s="43"/>
      <c r="D15" s="6"/>
      <c r="E15" s="44"/>
    </row>
    <row r="16" spans="1:7" s="26" customFormat="1" ht="12.75" customHeight="1">
      <c r="A16" s="111"/>
      <c r="B16" s="84"/>
      <c r="C16" s="43"/>
      <c r="D16" s="6"/>
      <c r="E16" s="44"/>
    </row>
    <row r="17" spans="1:7" s="26" customFormat="1" ht="12.75" customHeight="1">
      <c r="A17" s="111"/>
      <c r="B17" s="84"/>
      <c r="C17" s="43"/>
      <c r="D17" s="6"/>
      <c r="E17" s="44"/>
    </row>
    <row r="18" spans="1:7" s="26" customFormat="1" ht="12.75" customHeight="1">
      <c r="A18" s="23"/>
      <c r="B18" s="45" t="s">
        <v>82</v>
      </c>
      <c r="C18" s="43"/>
      <c r="D18" s="6"/>
      <c r="E18" s="44"/>
    </row>
    <row r="19" spans="1:7" s="26" customFormat="1" ht="12.75" customHeight="1">
      <c r="A19" s="23"/>
      <c r="B19" s="47"/>
      <c r="C19" s="43"/>
      <c r="D19" s="6"/>
      <c r="E19" s="44"/>
    </row>
    <row r="20" spans="1:7" s="26" customFormat="1" ht="12.75" customHeight="1">
      <c r="A20" s="23"/>
      <c r="B20" s="47"/>
      <c r="C20" s="43"/>
      <c r="D20" s="6"/>
      <c r="E20" s="249" t="s">
        <v>180</v>
      </c>
      <c r="F20" s="249" t="s">
        <v>180</v>
      </c>
      <c r="G20" s="249" t="s">
        <v>180</v>
      </c>
    </row>
    <row r="21" spans="1:7" s="26" customFormat="1" ht="12.75" customHeight="1">
      <c r="A21" s="23"/>
      <c r="B21" s="47"/>
      <c r="C21" s="43"/>
      <c r="D21" s="6"/>
      <c r="E21" s="250" t="s">
        <v>1500</v>
      </c>
      <c r="F21" s="250" t="s">
        <v>1501</v>
      </c>
      <c r="G21" s="250" t="s">
        <v>1502</v>
      </c>
    </row>
    <row r="22" spans="1:7" s="26" customFormat="1" ht="12.75" customHeight="1">
      <c r="A22" s="23"/>
      <c r="B22" s="47"/>
      <c r="C22" s="43"/>
      <c r="D22" s="6"/>
      <c r="E22" s="251" t="s">
        <v>1503</v>
      </c>
      <c r="F22" s="251" t="s">
        <v>1503</v>
      </c>
      <c r="G22" s="251"/>
    </row>
    <row r="23" spans="1:7" s="26" customFormat="1" ht="13.5" customHeight="1">
      <c r="A23" s="256" t="s">
        <v>1492</v>
      </c>
      <c r="B23" s="257" t="s">
        <v>84</v>
      </c>
      <c r="C23" s="258"/>
      <c r="D23" s="259"/>
      <c r="E23" s="260">
        <f>$E$91</f>
        <v>0</v>
      </c>
      <c r="F23" s="414">
        <f>$F$91</f>
        <v>0</v>
      </c>
      <c r="G23" s="414">
        <f>$G$91</f>
        <v>0</v>
      </c>
    </row>
    <row r="24" spans="1:7" s="26" customFormat="1" ht="12.75" customHeight="1">
      <c r="A24" s="256"/>
      <c r="B24" s="262" t="s">
        <v>108</v>
      </c>
      <c r="C24" s="258"/>
      <c r="D24" s="259"/>
      <c r="E24" s="260"/>
      <c r="F24" s="261"/>
      <c r="G24" s="261"/>
    </row>
    <row r="25" spans="1:7" s="26" customFormat="1" ht="12.75" customHeight="1">
      <c r="A25" s="256"/>
      <c r="B25" s="262"/>
      <c r="C25" s="258"/>
      <c r="D25" s="259"/>
      <c r="E25" s="260"/>
      <c r="F25" s="261"/>
      <c r="G25" s="261"/>
    </row>
    <row r="26" spans="1:7" s="26" customFormat="1" ht="13.5" customHeight="1">
      <c r="A26" s="256" t="s">
        <v>1493</v>
      </c>
      <c r="B26" s="257" t="s">
        <v>86</v>
      </c>
      <c r="C26" s="258"/>
      <c r="D26" s="259"/>
      <c r="E26" s="260">
        <f>$E$140</f>
        <v>0</v>
      </c>
      <c r="F26" s="414">
        <f>$F$140</f>
        <v>0</v>
      </c>
      <c r="G26" s="414">
        <f>$G$140</f>
        <v>0</v>
      </c>
    </row>
    <row r="27" spans="1:7" s="26" customFormat="1" ht="12.75" customHeight="1">
      <c r="A27" s="256"/>
      <c r="B27" s="262" t="s">
        <v>27</v>
      </c>
      <c r="C27" s="258"/>
      <c r="D27" s="259"/>
      <c r="E27" s="260"/>
      <c r="F27" s="261"/>
      <c r="G27" s="261"/>
    </row>
    <row r="28" spans="1:7" s="26" customFormat="1" ht="12.75" customHeight="1">
      <c r="A28" s="256"/>
      <c r="B28" s="262"/>
      <c r="C28" s="258"/>
      <c r="D28" s="259"/>
      <c r="E28" s="260"/>
      <c r="F28" s="261"/>
      <c r="G28" s="261"/>
    </row>
    <row r="29" spans="1:7" s="26" customFormat="1" ht="15" customHeight="1">
      <c r="A29" s="263" t="s">
        <v>1494</v>
      </c>
      <c r="B29" s="264" t="s">
        <v>1601</v>
      </c>
      <c r="C29" s="259"/>
      <c r="D29" s="259"/>
      <c r="E29" s="260">
        <f>'5. STR. in. D'!$H$58</f>
        <v>0</v>
      </c>
      <c r="F29" s="414">
        <f>'5. STR. in. D'!$J$58</f>
        <v>0</v>
      </c>
      <c r="G29" s="414">
        <f>'5. STR. in. D'!$F$58</f>
        <v>0</v>
      </c>
    </row>
    <row r="30" spans="1:7" s="26" customFormat="1" ht="12.75" customHeight="1">
      <c r="A30" s="261"/>
      <c r="B30" s="264"/>
      <c r="C30" s="259"/>
      <c r="D30" s="259"/>
      <c r="E30" s="260"/>
      <c r="F30" s="261"/>
      <c r="G30" s="261"/>
    </row>
    <row r="31" spans="1:7" s="26" customFormat="1" ht="15" customHeight="1">
      <c r="A31" s="263" t="s">
        <v>1495</v>
      </c>
      <c r="B31" s="264" t="s">
        <v>1600</v>
      </c>
      <c r="C31" s="259"/>
      <c r="D31" s="259"/>
      <c r="E31" s="260">
        <f>'6. EL in.D'!$H$34</f>
        <v>0</v>
      </c>
      <c r="F31" s="260">
        <f>'6. EL in.D'!$J$34</f>
        <v>0</v>
      </c>
      <c r="G31" s="260">
        <f>'6. EL in.D'!$F$34</f>
        <v>0</v>
      </c>
    </row>
    <row r="32" spans="1:7" s="26" customFormat="1" ht="12.75" customHeight="1">
      <c r="A32" s="261"/>
      <c r="B32" s="265"/>
      <c r="C32" s="266"/>
      <c r="D32" s="266"/>
      <c r="E32" s="260"/>
      <c r="F32" s="261"/>
      <c r="G32" s="261"/>
    </row>
    <row r="33" spans="1:7" s="26" customFormat="1" ht="12.75" customHeight="1">
      <c r="A33" s="254"/>
      <c r="B33" s="255"/>
      <c r="C33" s="252"/>
      <c r="D33" s="252"/>
      <c r="E33" s="253"/>
      <c r="F33" s="254"/>
      <c r="G33" s="254"/>
    </row>
    <row r="34" spans="1:7" s="26" customFormat="1" ht="12.75" customHeight="1" thickBot="1">
      <c r="A34" s="23"/>
      <c r="B34" s="267"/>
      <c r="C34" s="268"/>
      <c r="D34" s="269"/>
      <c r="E34" s="270"/>
      <c r="F34" s="271"/>
      <c r="G34" s="271"/>
    </row>
    <row r="35" spans="1:7" s="26" customFormat="1" ht="12.75" customHeight="1" thickTop="1">
      <c r="A35" s="49"/>
      <c r="B35" s="50"/>
      <c r="C35" s="51"/>
      <c r="D35" s="6"/>
      <c r="E35" s="44"/>
    </row>
    <row r="36" spans="1:7" s="26" customFormat="1" ht="12.75" customHeight="1">
      <c r="A36" s="49"/>
      <c r="B36" s="50"/>
      <c r="C36" s="51"/>
      <c r="D36" s="6"/>
      <c r="E36" s="44"/>
    </row>
    <row r="37" spans="1:7" s="26" customFormat="1" ht="12.75" customHeight="1">
      <c r="A37" s="23"/>
      <c r="B37" s="45" t="s">
        <v>1496</v>
      </c>
      <c r="C37" s="43"/>
      <c r="D37" s="6"/>
      <c r="E37" s="272">
        <f>SUM(E23:E36)</f>
        <v>0</v>
      </c>
      <c r="F37" s="414">
        <f>SUM(F23:F36)</f>
        <v>0</v>
      </c>
      <c r="G37" s="414">
        <f>SUM(G23:G36)</f>
        <v>0</v>
      </c>
    </row>
    <row r="38" spans="1:7" s="26" customFormat="1" ht="12.75" customHeight="1">
      <c r="A38" s="23"/>
      <c r="B38" s="45"/>
      <c r="C38" s="43"/>
      <c r="D38" s="6"/>
      <c r="E38" s="60"/>
    </row>
    <row r="39" spans="1:7" s="67" customFormat="1" ht="13.5" customHeight="1">
      <c r="A39" s="62"/>
      <c r="B39" s="63"/>
      <c r="C39" s="64"/>
      <c r="D39" s="65"/>
      <c r="E39" s="66"/>
    </row>
    <row r="40" spans="1:7" s="26" customFormat="1" ht="12.75" customHeight="1">
      <c r="A40" s="48"/>
      <c r="B40" s="47"/>
      <c r="C40" s="6"/>
      <c r="D40" s="6"/>
      <c r="E40" s="44"/>
    </row>
    <row r="41" spans="1:7" s="26" customFormat="1" ht="12.75" customHeight="1">
      <c r="A41" s="23"/>
      <c r="B41" s="45" t="s">
        <v>3579</v>
      </c>
      <c r="C41" s="43"/>
      <c r="D41" s="6"/>
      <c r="E41" s="44"/>
    </row>
    <row r="42" spans="1:7" s="26" customFormat="1" ht="12.75" customHeight="1">
      <c r="A42" s="23"/>
      <c r="B42" s="47"/>
      <c r="C42" s="43"/>
      <c r="D42" s="6"/>
      <c r="E42" s="44"/>
    </row>
    <row r="43" spans="1:7" s="26" customFormat="1" ht="12.75" customHeight="1">
      <c r="A43" s="23"/>
      <c r="B43" s="47"/>
      <c r="C43" s="43"/>
      <c r="D43" s="6"/>
      <c r="E43" s="249" t="s">
        <v>180</v>
      </c>
      <c r="F43" s="249" t="s">
        <v>180</v>
      </c>
      <c r="G43" s="249" t="s">
        <v>180</v>
      </c>
    </row>
    <row r="44" spans="1:7" s="26" customFormat="1" ht="12.75" customHeight="1">
      <c r="A44" s="23"/>
      <c r="B44" s="47"/>
      <c r="C44" s="43"/>
      <c r="D44" s="6"/>
      <c r="E44" s="250" t="s">
        <v>1500</v>
      </c>
      <c r="F44" s="250" t="s">
        <v>1501</v>
      </c>
      <c r="G44" s="250" t="s">
        <v>1502</v>
      </c>
    </row>
    <row r="45" spans="1:7" s="26" customFormat="1" ht="12.75" customHeight="1">
      <c r="A45" s="23"/>
      <c r="B45" s="47"/>
      <c r="C45" s="43"/>
      <c r="D45" s="6"/>
      <c r="E45" s="251" t="s">
        <v>1503</v>
      </c>
      <c r="F45" s="251" t="s">
        <v>1503</v>
      </c>
      <c r="G45" s="251"/>
    </row>
    <row r="46" spans="1:7" s="26" customFormat="1" ht="13.5" customHeight="1">
      <c r="A46" s="256" t="s">
        <v>1492</v>
      </c>
      <c r="B46" s="257" t="s">
        <v>84</v>
      </c>
      <c r="C46" s="258"/>
      <c r="D46" s="259"/>
      <c r="E46" s="260">
        <f>$E$91</f>
        <v>0</v>
      </c>
      <c r="F46" s="414">
        <f>$F$91</f>
        <v>0</v>
      </c>
      <c r="G46" s="414">
        <f>$G$91</f>
        <v>0</v>
      </c>
    </row>
    <row r="47" spans="1:7" s="26" customFormat="1" ht="12.75" customHeight="1">
      <c r="A47" s="256"/>
      <c r="B47" s="262" t="s">
        <v>108</v>
      </c>
      <c r="C47" s="258"/>
      <c r="D47" s="259"/>
      <c r="E47" s="260"/>
      <c r="F47" s="261"/>
      <c r="G47" s="261"/>
    </row>
    <row r="48" spans="1:7" s="26" customFormat="1" ht="12.75" customHeight="1">
      <c r="A48" s="256"/>
      <c r="B48" s="262"/>
      <c r="C48" s="258"/>
      <c r="D48" s="259"/>
      <c r="E48" s="260"/>
      <c r="F48" s="261"/>
      <c r="G48" s="261"/>
    </row>
    <row r="49" spans="1:7" s="26" customFormat="1" ht="13.5" customHeight="1">
      <c r="A49" s="256" t="s">
        <v>1493</v>
      </c>
      <c r="B49" s="257" t="s">
        <v>86</v>
      </c>
      <c r="C49" s="258"/>
      <c r="D49" s="259"/>
      <c r="E49" s="260">
        <f>$E$140</f>
        <v>0</v>
      </c>
      <c r="F49" s="414">
        <f>$F$140</f>
        <v>0</v>
      </c>
      <c r="G49" s="414">
        <f>$G$140</f>
        <v>0</v>
      </c>
    </row>
    <row r="50" spans="1:7" s="26" customFormat="1" ht="12.75" customHeight="1">
      <c r="A50" s="256"/>
      <c r="B50" s="262" t="s">
        <v>27</v>
      </c>
      <c r="C50" s="258"/>
      <c r="D50" s="259"/>
      <c r="E50" s="260"/>
      <c r="F50" s="261"/>
      <c r="G50" s="261"/>
    </row>
    <row r="51" spans="1:7" s="26" customFormat="1" ht="12.75" customHeight="1">
      <c r="A51" s="256"/>
      <c r="B51" s="262"/>
      <c r="C51" s="258"/>
      <c r="D51" s="259"/>
      <c r="E51" s="260"/>
      <c r="F51" s="261"/>
      <c r="G51" s="261"/>
    </row>
    <row r="52" spans="1:7" s="26" customFormat="1" ht="12.75" customHeight="1">
      <c r="A52" s="254"/>
      <c r="B52" s="255"/>
      <c r="C52" s="252"/>
      <c r="D52" s="252"/>
      <c r="E52" s="253"/>
      <c r="F52" s="254"/>
      <c r="G52" s="254"/>
    </row>
    <row r="53" spans="1:7" s="26" customFormat="1" ht="12.75" customHeight="1" thickBot="1">
      <c r="A53" s="23"/>
      <c r="B53" s="267"/>
      <c r="C53" s="268"/>
      <c r="D53" s="269"/>
      <c r="E53" s="270"/>
      <c r="F53" s="271"/>
      <c r="G53" s="271"/>
    </row>
    <row r="54" spans="1:7" s="26" customFormat="1" ht="12.75" customHeight="1" thickTop="1">
      <c r="A54" s="49"/>
      <c r="B54" s="50"/>
      <c r="C54" s="51"/>
      <c r="D54" s="6"/>
      <c r="E54" s="44"/>
    </row>
    <row r="55" spans="1:7" s="26" customFormat="1" ht="12.75" customHeight="1">
      <c r="A55" s="49"/>
      <c r="B55" s="50"/>
      <c r="C55" s="51"/>
      <c r="D55" s="6"/>
      <c r="E55" s="44"/>
    </row>
    <row r="56" spans="1:7" s="26" customFormat="1" ht="12.75" customHeight="1">
      <c r="A56" s="23"/>
      <c r="B56" s="45" t="s">
        <v>3580</v>
      </c>
      <c r="C56" s="43"/>
      <c r="D56" s="6"/>
      <c r="E56" s="272">
        <f>SUM(E46:E55)</f>
        <v>0</v>
      </c>
      <c r="F56" s="414">
        <f>SUM(F46:F55)</f>
        <v>0</v>
      </c>
      <c r="G56" s="414">
        <f>SUM(G46:G55)</f>
        <v>0</v>
      </c>
    </row>
    <row r="57" spans="1:7" s="26" customFormat="1" ht="12.75" customHeight="1">
      <c r="A57" s="23"/>
      <c r="B57" s="45"/>
      <c r="C57" s="43"/>
      <c r="D57" s="6"/>
      <c r="E57" s="60"/>
    </row>
    <row r="58" spans="1:7" s="67" customFormat="1" ht="13.5" customHeight="1">
      <c r="A58" s="62"/>
      <c r="B58" s="63"/>
      <c r="C58" s="64"/>
      <c r="D58" s="65"/>
      <c r="E58" s="66"/>
    </row>
    <row r="59" spans="1:7" s="26" customFormat="1" ht="12.75" customHeight="1">
      <c r="A59" s="111" t="s">
        <v>98</v>
      </c>
      <c r="B59" s="89" t="s">
        <v>102</v>
      </c>
      <c r="C59" s="6"/>
      <c r="D59" s="6"/>
      <c r="E59" s="44"/>
    </row>
    <row r="60" spans="1:7" s="26" customFormat="1" ht="13.5" customHeight="1">
      <c r="A60" s="111"/>
      <c r="B60" s="100"/>
      <c r="C60" s="43"/>
      <c r="D60" s="6"/>
      <c r="E60" s="44"/>
    </row>
    <row r="61" spans="1:7" s="26" customFormat="1" ht="12.75" customHeight="1">
      <c r="A61" s="111" t="s">
        <v>99</v>
      </c>
      <c r="B61" s="112" t="s">
        <v>173</v>
      </c>
      <c r="C61" s="43"/>
      <c r="D61" s="6"/>
      <c r="E61" s="44"/>
    </row>
    <row r="62" spans="1:7" s="26" customFormat="1" ht="13.5" customHeight="1">
      <c r="A62" s="111"/>
      <c r="B62" s="99"/>
      <c r="C62" s="89"/>
      <c r="D62" s="89"/>
      <c r="E62" s="89"/>
    </row>
    <row r="63" spans="1:7" s="26" customFormat="1" ht="12.75" customHeight="1">
      <c r="A63" s="111" t="s">
        <v>100</v>
      </c>
      <c r="B63" s="89" t="s">
        <v>101</v>
      </c>
      <c r="C63" s="43"/>
      <c r="D63" s="6"/>
      <c r="E63" s="44"/>
    </row>
    <row r="64" spans="1:7" s="92" customFormat="1" ht="13.5" customHeight="1">
      <c r="A64" s="111"/>
      <c r="B64" s="113"/>
      <c r="C64" s="90"/>
      <c r="D64" s="91"/>
      <c r="E64" s="88"/>
    </row>
    <row r="65" spans="1:7" s="26" customFormat="1" ht="12.75" customHeight="1">
      <c r="A65" s="111" t="s">
        <v>64</v>
      </c>
      <c r="B65" s="84" t="s">
        <v>166</v>
      </c>
      <c r="C65" s="43"/>
      <c r="D65" s="6"/>
      <c r="E65" s="44"/>
    </row>
    <row r="66" spans="1:7" s="92" customFormat="1" ht="13.5" customHeight="1">
      <c r="A66" s="111"/>
      <c r="B66" s="124" t="s">
        <v>176</v>
      </c>
      <c r="C66" s="90"/>
      <c r="D66" s="91"/>
      <c r="E66" s="88"/>
    </row>
    <row r="67" spans="1:7" s="26" customFormat="1" ht="13.5" customHeight="1">
      <c r="A67" s="111"/>
      <c r="B67" s="124"/>
      <c r="C67" s="43"/>
      <c r="D67" s="6"/>
      <c r="E67" s="44"/>
    </row>
    <row r="68" spans="1:7" s="26" customFormat="1" ht="12.75" customHeight="1">
      <c r="A68" s="111" t="s">
        <v>169</v>
      </c>
      <c r="B68" s="84" t="s">
        <v>179</v>
      </c>
      <c r="C68" s="43"/>
      <c r="D68" s="6"/>
      <c r="E68" s="44"/>
    </row>
    <row r="69" spans="1:7" s="26" customFormat="1" ht="12.75" customHeight="1">
      <c r="A69" s="23"/>
      <c r="B69" s="47"/>
      <c r="C69" s="43"/>
      <c r="D69" s="6"/>
      <c r="E69" s="44"/>
    </row>
    <row r="70" spans="1:7" s="26" customFormat="1" ht="12.75" customHeight="1">
      <c r="A70" s="111" t="s">
        <v>174</v>
      </c>
      <c r="B70" s="84" t="s">
        <v>175</v>
      </c>
      <c r="C70" s="43"/>
      <c r="D70" s="6"/>
      <c r="E70" s="44"/>
    </row>
    <row r="71" spans="1:7" s="26" customFormat="1" ht="12.75" customHeight="1">
      <c r="A71" s="23"/>
      <c r="B71" s="47"/>
      <c r="C71" s="43"/>
      <c r="D71" s="6"/>
      <c r="E71" s="44"/>
    </row>
    <row r="72" spans="1:7" s="26" customFormat="1" ht="12.75" customHeight="1">
      <c r="A72" s="111" t="s">
        <v>58</v>
      </c>
      <c r="B72" s="84" t="s">
        <v>59</v>
      </c>
      <c r="C72" s="43"/>
      <c r="D72" s="6"/>
      <c r="E72" s="44"/>
    </row>
    <row r="73" spans="1:7" s="26" customFormat="1" ht="12.75" customHeight="1">
      <c r="C73" s="43"/>
      <c r="D73" s="6"/>
      <c r="E73" s="44"/>
    </row>
    <row r="74" spans="1:7" s="26" customFormat="1" ht="12.75" customHeight="1">
      <c r="A74" s="48"/>
      <c r="B74" s="45"/>
      <c r="C74" s="25"/>
      <c r="D74" s="6"/>
      <c r="E74" s="44"/>
    </row>
    <row r="75" spans="1:7" s="26" customFormat="1" ht="12.75" customHeight="1">
      <c r="A75" s="48"/>
      <c r="B75" s="45" t="s">
        <v>1454</v>
      </c>
      <c r="C75" s="25"/>
      <c r="D75" s="6"/>
      <c r="E75" s="44"/>
    </row>
    <row r="76" spans="1:7" s="26" customFormat="1" ht="12.75" customHeight="1">
      <c r="A76" s="48"/>
      <c r="B76" s="47"/>
      <c r="C76" s="25"/>
      <c r="D76" s="6"/>
      <c r="E76" s="249" t="s">
        <v>180</v>
      </c>
      <c r="F76" s="249" t="s">
        <v>180</v>
      </c>
      <c r="G76" s="249" t="s">
        <v>180</v>
      </c>
    </row>
    <row r="77" spans="1:7" s="26" customFormat="1" ht="12.75" customHeight="1">
      <c r="A77" s="48"/>
      <c r="B77" s="47"/>
      <c r="C77" s="25"/>
      <c r="D77" s="6"/>
      <c r="E77" s="250" t="s">
        <v>1500</v>
      </c>
      <c r="F77" s="250" t="s">
        <v>1501</v>
      </c>
      <c r="G77" s="250" t="s">
        <v>1502</v>
      </c>
    </row>
    <row r="78" spans="1:7" s="26" customFormat="1" ht="12.75" customHeight="1">
      <c r="A78" s="48"/>
      <c r="B78" s="47"/>
      <c r="C78" s="25"/>
      <c r="D78" s="6"/>
      <c r="E78" s="251" t="s">
        <v>1503</v>
      </c>
      <c r="F78" s="251" t="s">
        <v>1503</v>
      </c>
      <c r="G78" s="251"/>
    </row>
    <row r="79" spans="1:7" s="92" customFormat="1" ht="12.75" customHeight="1">
      <c r="A79" s="275" t="s">
        <v>1508</v>
      </c>
      <c r="B79" s="276" t="s">
        <v>1682</v>
      </c>
      <c r="C79" s="274"/>
      <c r="D79" s="274"/>
      <c r="E79" s="414">
        <f>'4. G+O DEP'!$G$140</f>
        <v>0</v>
      </c>
      <c r="F79" s="414">
        <f>'4. G+O DEP'!$I$140</f>
        <v>0</v>
      </c>
      <c r="G79" s="414">
        <f>'4. G+O DEP'!$E$140</f>
        <v>0</v>
      </c>
    </row>
    <row r="80" spans="1:7" s="26" customFormat="1" ht="12.75" customHeight="1">
      <c r="A80" s="277"/>
      <c r="B80" s="278"/>
      <c r="C80" s="279"/>
      <c r="D80" s="259"/>
      <c r="E80" s="280"/>
      <c r="F80" s="261"/>
      <c r="G80" s="261"/>
    </row>
    <row r="81" spans="1:7" s="26" customFormat="1" ht="13.5" customHeight="1">
      <c r="A81" s="256" t="s">
        <v>1509</v>
      </c>
      <c r="B81" s="257" t="s">
        <v>3621</v>
      </c>
      <c r="C81" s="279"/>
      <c r="D81" s="259"/>
      <c r="E81" s="260">
        <f>'4. G+O DEP'!$G$575</f>
        <v>0</v>
      </c>
      <c r="F81" s="414">
        <f>'4. G+O DEP'!$I$575</f>
        <v>0</v>
      </c>
      <c r="G81" s="414">
        <f>'4. G+O DEP'!$E$575</f>
        <v>0</v>
      </c>
    </row>
    <row r="82" spans="1:7" s="26" customFormat="1" ht="12.75" customHeight="1">
      <c r="A82" s="261"/>
      <c r="B82" s="257"/>
      <c r="C82" s="279"/>
      <c r="D82" s="259"/>
      <c r="E82" s="260"/>
      <c r="F82" s="261"/>
      <c r="G82" s="261"/>
    </row>
    <row r="83" spans="1:7" s="92" customFormat="1" ht="12.75" customHeight="1">
      <c r="A83" s="281" t="s">
        <v>1510</v>
      </c>
      <c r="B83" s="282" t="s">
        <v>3622</v>
      </c>
      <c r="C83" s="274"/>
      <c r="D83" s="274"/>
      <c r="E83" s="272">
        <f>'4. G+O DEP'!$G$900</f>
        <v>0</v>
      </c>
      <c r="F83" s="414">
        <f>'4. G+O DEP'!$I$900</f>
        <v>0</v>
      </c>
      <c r="G83" s="414">
        <f>'4. G+O DEP'!$E$900</f>
        <v>0</v>
      </c>
    </row>
    <row r="84" spans="1:7" s="26" customFormat="1" ht="12.75" customHeight="1" thickBot="1">
      <c r="A84" s="283"/>
      <c r="B84" s="284"/>
      <c r="C84" s="285"/>
      <c r="D84" s="269"/>
      <c r="E84" s="270"/>
      <c r="F84" s="271"/>
      <c r="G84" s="271"/>
    </row>
    <row r="85" spans="1:7" s="26" customFormat="1" ht="12.75" customHeight="1" thickTop="1">
      <c r="A85" s="48"/>
      <c r="B85" s="24"/>
      <c r="C85" s="25"/>
      <c r="D85" s="6"/>
      <c r="E85" s="44"/>
    </row>
    <row r="86" spans="1:7" s="26" customFormat="1" ht="12.75" customHeight="1">
      <c r="A86" s="48"/>
      <c r="B86" s="24" t="s">
        <v>74</v>
      </c>
      <c r="C86" s="25"/>
      <c r="D86" s="6"/>
      <c r="E86" s="260">
        <f>SUM(E79:E85)</f>
        <v>0</v>
      </c>
      <c r="F86" s="414">
        <f>SUM(F79:F85)</f>
        <v>0</v>
      </c>
      <c r="G86" s="414">
        <f>SUM(G79:G85)</f>
        <v>0</v>
      </c>
    </row>
    <row r="87" spans="1:7" s="26" customFormat="1" ht="12.75" customHeight="1">
      <c r="A87" s="48"/>
      <c r="B87" s="24"/>
      <c r="C87" s="25"/>
      <c r="D87" s="6"/>
      <c r="E87" s="60"/>
    </row>
    <row r="88" spans="1:7" s="1" customFormat="1">
      <c r="A88" s="12"/>
      <c r="B88" s="11" t="s">
        <v>1426</v>
      </c>
      <c r="C88" s="21"/>
      <c r="D88" s="2"/>
      <c r="E88" s="10"/>
    </row>
    <row r="89" spans="1:7" ht="19.5" customHeight="1">
      <c r="B89" s="136" t="s">
        <v>3619</v>
      </c>
      <c r="E89" s="260">
        <f>E86*0.1</f>
        <v>0</v>
      </c>
      <c r="F89" s="260">
        <f>F86*0.1</f>
        <v>0</v>
      </c>
      <c r="G89" s="260">
        <f>G86*0.1</f>
        <v>0</v>
      </c>
    </row>
    <row r="90" spans="1:7">
      <c r="E90" s="296" t="s">
        <v>1504</v>
      </c>
      <c r="F90" s="296" t="s">
        <v>1507</v>
      </c>
      <c r="G90" s="296" t="s">
        <v>1506</v>
      </c>
    </row>
    <row r="91" spans="1:7" s="26" customFormat="1" ht="12.75" customHeight="1">
      <c r="A91" s="23"/>
      <c r="B91" s="286" t="s">
        <v>1425</v>
      </c>
      <c r="C91" s="279"/>
      <c r="D91" s="259"/>
      <c r="E91" s="260">
        <f>SUM(E86:E90)</f>
        <v>0</v>
      </c>
      <c r="F91" s="414">
        <f>SUM(F86:F90)</f>
        <v>0</v>
      </c>
      <c r="G91" s="414">
        <f>SUM(G86:G90)</f>
        <v>0</v>
      </c>
    </row>
    <row r="92" spans="1:7" s="26" customFormat="1" ht="12.75" customHeight="1">
      <c r="A92" s="48"/>
      <c r="B92" s="24"/>
      <c r="C92" s="25"/>
      <c r="D92" s="6"/>
      <c r="E92" s="44"/>
    </row>
    <row r="93" spans="1:7" s="26" customFormat="1" ht="13.5" customHeight="1">
      <c r="A93" s="111" t="s">
        <v>98</v>
      </c>
      <c r="B93" s="89" t="s">
        <v>102</v>
      </c>
      <c r="C93" s="43"/>
      <c r="D93" s="6"/>
      <c r="E93" s="44"/>
    </row>
    <row r="94" spans="1:7" s="26" customFormat="1" ht="12.75" customHeight="1">
      <c r="A94" s="111"/>
      <c r="B94" s="100"/>
      <c r="C94" s="43"/>
      <c r="D94" s="6"/>
      <c r="E94" s="44"/>
    </row>
    <row r="95" spans="1:7" s="26" customFormat="1" ht="13.5" customHeight="1">
      <c r="A95" s="111" t="s">
        <v>99</v>
      </c>
      <c r="B95" s="112" t="s">
        <v>173</v>
      </c>
      <c r="C95" s="89"/>
      <c r="D95" s="89"/>
      <c r="E95" s="89"/>
    </row>
    <row r="96" spans="1:7" s="26" customFormat="1" ht="12.75" customHeight="1">
      <c r="A96" s="111"/>
      <c r="B96" s="99"/>
      <c r="C96" s="43"/>
      <c r="D96" s="6"/>
      <c r="E96" s="44"/>
    </row>
    <row r="97" spans="1:7" s="92" customFormat="1" ht="13.5" customHeight="1">
      <c r="A97" s="111" t="s">
        <v>100</v>
      </c>
      <c r="B97" s="89" t="s">
        <v>101</v>
      </c>
      <c r="C97" s="90"/>
      <c r="D97" s="91"/>
      <c r="E97" s="88"/>
    </row>
    <row r="98" spans="1:7" s="26" customFormat="1" ht="12.75" customHeight="1">
      <c r="A98" s="111"/>
      <c r="B98" s="113"/>
      <c r="C98" s="43"/>
      <c r="D98" s="6"/>
      <c r="E98" s="44"/>
    </row>
    <row r="99" spans="1:7" s="92" customFormat="1" ht="13.5" customHeight="1">
      <c r="A99" s="111" t="s">
        <v>64</v>
      </c>
      <c r="B99" s="84" t="s">
        <v>166</v>
      </c>
      <c r="C99" s="90"/>
      <c r="D99" s="91"/>
      <c r="E99" s="88"/>
    </row>
    <row r="100" spans="1:7" s="26" customFormat="1" ht="13.5" customHeight="1">
      <c r="A100" s="111"/>
      <c r="B100" s="124" t="s">
        <v>176</v>
      </c>
      <c r="C100" s="43"/>
      <c r="D100" s="6"/>
      <c r="E100" s="44"/>
    </row>
    <row r="101" spans="1:7" s="26" customFormat="1" ht="12.75" customHeight="1">
      <c r="A101" s="111"/>
      <c r="B101" s="124"/>
      <c r="C101" s="43"/>
      <c r="D101" s="6"/>
      <c r="E101" s="44"/>
    </row>
    <row r="102" spans="1:7" s="26" customFormat="1" ht="12.75" customHeight="1">
      <c r="A102" s="111" t="s">
        <v>169</v>
      </c>
      <c r="B102" s="84" t="s">
        <v>179</v>
      </c>
      <c r="C102" s="43"/>
      <c r="D102" s="6"/>
      <c r="E102" s="44"/>
    </row>
    <row r="103" spans="1:7" s="26" customFormat="1" ht="12.75" customHeight="1">
      <c r="A103" s="23"/>
      <c r="B103" s="47"/>
      <c r="C103" s="43"/>
      <c r="D103" s="6"/>
      <c r="E103" s="44"/>
    </row>
    <row r="104" spans="1:7" s="26" customFormat="1" ht="12.75" customHeight="1">
      <c r="A104" s="111" t="s">
        <v>174</v>
      </c>
      <c r="B104" s="84" t="s">
        <v>175</v>
      </c>
      <c r="C104" s="43"/>
      <c r="D104" s="6"/>
      <c r="E104" s="44"/>
    </row>
    <row r="105" spans="1:7" s="26" customFormat="1" ht="12.75" customHeight="1">
      <c r="A105" s="23"/>
      <c r="B105" s="47"/>
      <c r="C105" s="43"/>
      <c r="D105" s="6"/>
      <c r="E105" s="44"/>
    </row>
    <row r="106" spans="1:7" s="26" customFormat="1" ht="12.75" customHeight="1">
      <c r="A106" s="111" t="s">
        <v>58</v>
      </c>
      <c r="B106" s="84" t="s">
        <v>59</v>
      </c>
      <c r="C106" s="43"/>
      <c r="D106" s="6"/>
      <c r="E106" s="44"/>
    </row>
    <row r="107" spans="1:7" s="26" customFormat="1" ht="12.75" customHeight="1">
      <c r="A107" s="48"/>
      <c r="C107" s="43"/>
      <c r="D107" s="6"/>
      <c r="E107" s="44"/>
    </row>
    <row r="108" spans="1:7" s="26" customFormat="1" ht="12.75" customHeight="1">
      <c r="A108" s="48"/>
      <c r="C108" s="43"/>
      <c r="D108" s="6"/>
      <c r="E108" s="44"/>
    </row>
    <row r="109" spans="1:7" s="26" customFormat="1" ht="12.75" customHeight="1">
      <c r="A109" s="48"/>
      <c r="B109" s="24" t="s">
        <v>1455</v>
      </c>
      <c r="C109" s="25"/>
      <c r="D109" s="6"/>
      <c r="E109" s="44"/>
    </row>
    <row r="110" spans="1:7" s="26" customFormat="1" ht="12.75" customHeight="1">
      <c r="A110" s="48"/>
      <c r="B110" s="47"/>
      <c r="C110" s="25"/>
      <c r="D110" s="6"/>
      <c r="E110" s="249" t="s">
        <v>180</v>
      </c>
      <c r="F110" s="249" t="s">
        <v>180</v>
      </c>
      <c r="G110" s="249" t="s">
        <v>180</v>
      </c>
    </row>
    <row r="111" spans="1:7" s="26" customFormat="1" ht="12.75" customHeight="1">
      <c r="A111" s="48"/>
      <c r="B111" s="47"/>
      <c r="C111" s="25"/>
      <c r="D111" s="6"/>
      <c r="E111" s="250" t="s">
        <v>1500</v>
      </c>
      <c r="F111" s="250" t="s">
        <v>1501</v>
      </c>
      <c r="G111" s="250" t="s">
        <v>1502</v>
      </c>
    </row>
    <row r="112" spans="1:7" s="26" customFormat="1" ht="12.75" customHeight="1">
      <c r="A112" s="48"/>
      <c r="B112" s="47"/>
      <c r="C112" s="25"/>
      <c r="D112" s="6"/>
      <c r="E112" s="251" t="s">
        <v>1503</v>
      </c>
      <c r="F112" s="251" t="s">
        <v>1503</v>
      </c>
      <c r="G112" s="251"/>
    </row>
    <row r="113" spans="1:7" s="53" customFormat="1" ht="13.5" customHeight="1">
      <c r="A113" s="256" t="s">
        <v>1511</v>
      </c>
      <c r="B113" s="286" t="s">
        <v>3623</v>
      </c>
      <c r="C113" s="279"/>
      <c r="D113" s="279"/>
      <c r="E113" s="260">
        <f>'4. G+O DEP'!$G$1304</f>
        <v>0</v>
      </c>
      <c r="F113" s="260">
        <f>'4. G+O DEP'!$I$1304</f>
        <v>0</v>
      </c>
      <c r="G113" s="260">
        <f>'4. G+O DEP'!$E$1304</f>
        <v>0</v>
      </c>
    </row>
    <row r="114" spans="1:7" s="26" customFormat="1" ht="12.75" customHeight="1">
      <c r="A114" s="256"/>
      <c r="B114" s="288"/>
      <c r="C114" s="256"/>
      <c r="D114" s="286"/>
      <c r="E114" s="279"/>
      <c r="F114" s="259"/>
      <c r="G114" s="260"/>
    </row>
    <row r="115" spans="1:7" s="53" customFormat="1" ht="13.5" customHeight="1">
      <c r="A115" s="256" t="s">
        <v>1512</v>
      </c>
      <c r="B115" s="286" t="s">
        <v>3624</v>
      </c>
      <c r="C115" s="279"/>
      <c r="D115" s="279"/>
      <c r="E115" s="260">
        <f>'4. G+O DEP'!$G$1522</f>
        <v>0</v>
      </c>
      <c r="F115" s="415">
        <f>'4. G+O DEP'!$I$1522</f>
        <v>0</v>
      </c>
      <c r="G115" s="415">
        <f>'4. G+O DEP'!$E$1522</f>
        <v>0</v>
      </c>
    </row>
    <row r="116" spans="1:7" s="53" customFormat="1" ht="12.75" customHeight="1">
      <c r="A116" s="256"/>
      <c r="B116" s="286"/>
      <c r="C116" s="279"/>
      <c r="D116" s="279"/>
      <c r="E116" s="260"/>
      <c r="F116" s="287"/>
      <c r="G116" s="287"/>
    </row>
    <row r="117" spans="1:7" s="53" customFormat="1" ht="13.5" customHeight="1">
      <c r="A117" s="256" t="s">
        <v>1513</v>
      </c>
      <c r="B117" s="286" t="s">
        <v>3625</v>
      </c>
      <c r="C117" s="279"/>
      <c r="D117" s="279"/>
      <c r="E117" s="260">
        <f>'4. G+O DEP'!$G$1755</f>
        <v>0</v>
      </c>
      <c r="F117" s="260">
        <f>'4. G+O DEP'!$I$1755</f>
        <v>0</v>
      </c>
      <c r="G117" s="260">
        <f>'4. G+O DEP'!$E$1755</f>
        <v>0</v>
      </c>
    </row>
    <row r="118" spans="1:7" s="53" customFormat="1" ht="13.5" customHeight="1">
      <c r="A118" s="256"/>
      <c r="B118" s="286"/>
      <c r="C118" s="279"/>
      <c r="D118" s="279"/>
      <c r="E118" s="260"/>
      <c r="F118" s="287"/>
      <c r="G118" s="287"/>
    </row>
    <row r="119" spans="1:7" s="53" customFormat="1" ht="13.5" customHeight="1">
      <c r="A119" s="256" t="s">
        <v>1514</v>
      </c>
      <c r="B119" s="286" t="s">
        <v>3626</v>
      </c>
      <c r="C119" s="279"/>
      <c r="D119" s="279"/>
      <c r="E119" s="260">
        <f>'4. G+O DEP'!$G$1842</f>
        <v>0</v>
      </c>
      <c r="F119" s="415">
        <f>'4. G+O DEP'!$I$1842</f>
        <v>0</v>
      </c>
      <c r="G119" s="415">
        <f>'4. G+O DEP'!$E$1842</f>
        <v>0</v>
      </c>
    </row>
    <row r="120" spans="1:7" s="53" customFormat="1" ht="13.5" customHeight="1">
      <c r="A120" s="256"/>
      <c r="B120" s="286"/>
      <c r="C120" s="279"/>
      <c r="D120" s="279"/>
      <c r="E120" s="260"/>
      <c r="F120" s="287"/>
      <c r="G120" s="287"/>
    </row>
    <row r="121" spans="1:7" s="53" customFormat="1" ht="13.5" customHeight="1">
      <c r="A121" s="256" t="s">
        <v>1515</v>
      </c>
      <c r="B121" s="286" t="s">
        <v>3627</v>
      </c>
      <c r="C121" s="279"/>
      <c r="D121" s="279"/>
      <c r="E121" s="260">
        <f>'4. G+O DEP'!$G$1910</f>
        <v>0</v>
      </c>
      <c r="F121" s="415">
        <f>'4. G+O DEP'!$I$1910</f>
        <v>0</v>
      </c>
      <c r="G121" s="415">
        <f>'4. G+O DEP'!$E$1910</f>
        <v>0</v>
      </c>
    </row>
    <row r="122" spans="1:7" s="53" customFormat="1" ht="12.75" customHeight="1">
      <c r="A122" s="256"/>
      <c r="B122" s="286"/>
      <c r="C122" s="279"/>
      <c r="D122" s="279"/>
      <c r="E122" s="260"/>
      <c r="F122" s="287"/>
      <c r="G122" s="287"/>
    </row>
    <row r="123" spans="1:7" s="53" customFormat="1" ht="13.5" customHeight="1">
      <c r="A123" s="256" t="s">
        <v>1516</v>
      </c>
      <c r="B123" s="286" t="s">
        <v>3628</v>
      </c>
      <c r="C123" s="279"/>
      <c r="D123" s="279"/>
      <c r="E123" s="260">
        <f>'4. G+O DEP'!$G$1935</f>
        <v>0</v>
      </c>
      <c r="F123" s="415">
        <f>'4. G+O DEP'!$I$1935</f>
        <v>0</v>
      </c>
      <c r="G123" s="415">
        <f>'4. G+O DEP'!$E$1935</f>
        <v>0</v>
      </c>
    </row>
    <row r="124" spans="1:7" s="53" customFormat="1" ht="13.5" customHeight="1">
      <c r="A124" s="256"/>
      <c r="B124" s="286"/>
      <c r="C124" s="279"/>
      <c r="D124" s="279"/>
      <c r="E124" s="260"/>
      <c r="F124" s="287"/>
      <c r="G124" s="287"/>
    </row>
    <row r="125" spans="1:7" s="116" customFormat="1" ht="13.5" customHeight="1">
      <c r="A125" s="275" t="s">
        <v>1517</v>
      </c>
      <c r="B125" s="291" t="s">
        <v>3629</v>
      </c>
      <c r="C125" s="274"/>
      <c r="D125" s="292"/>
      <c r="E125" s="272">
        <f>'4. G+O DEP'!$G$1956</f>
        <v>0</v>
      </c>
      <c r="F125" s="414">
        <f>'4. G+O DEP'!$I$1956</f>
        <v>0</v>
      </c>
      <c r="G125" s="414">
        <f>'4. G+O DEP'!$E$1956</f>
        <v>0</v>
      </c>
    </row>
    <row r="126" spans="1:7" s="116" customFormat="1" ht="13.5" customHeight="1">
      <c r="A126" s="275"/>
      <c r="B126" s="294"/>
      <c r="C126" s="274"/>
      <c r="D126" s="292"/>
      <c r="E126" s="272"/>
      <c r="F126" s="293"/>
      <c r="G126" s="293"/>
    </row>
    <row r="127" spans="1:7" s="53" customFormat="1" ht="13.5" customHeight="1">
      <c r="A127" s="256" t="s">
        <v>1520</v>
      </c>
      <c r="B127" s="286" t="s">
        <v>3630</v>
      </c>
      <c r="C127" s="279"/>
      <c r="D127" s="279"/>
      <c r="E127" s="260">
        <f>'4. G+O DEP'!$G$1982</f>
        <v>0</v>
      </c>
      <c r="F127" s="415">
        <f>'4. G+O DEP'!$I$1982</f>
        <v>0</v>
      </c>
      <c r="G127" s="415">
        <f>'4. G+O DEP'!$E$1982</f>
        <v>0</v>
      </c>
    </row>
    <row r="128" spans="1:7" s="53" customFormat="1" ht="12.75" customHeight="1">
      <c r="A128" s="256"/>
      <c r="B128" s="286"/>
      <c r="C128" s="279"/>
      <c r="D128" s="279"/>
      <c r="E128" s="260"/>
      <c r="F128" s="287"/>
      <c r="G128" s="287"/>
    </row>
    <row r="129" spans="1:7" s="53" customFormat="1" ht="13.5" customHeight="1">
      <c r="A129" s="256" t="s">
        <v>1518</v>
      </c>
      <c r="B129" s="286" t="s">
        <v>3631</v>
      </c>
      <c r="C129" s="279"/>
      <c r="D129" s="279"/>
      <c r="E129" s="260">
        <f>'4. G+O DEP'!$G$2099</f>
        <v>0</v>
      </c>
      <c r="F129" s="415">
        <f>'4. G+O DEP'!$I$2099</f>
        <v>0</v>
      </c>
      <c r="G129" s="415">
        <f>'4. G+O DEP'!$E$2099</f>
        <v>0</v>
      </c>
    </row>
    <row r="130" spans="1:7" s="53" customFormat="1" ht="13.5" customHeight="1">
      <c r="A130" s="256"/>
      <c r="B130" s="286"/>
      <c r="C130" s="279"/>
      <c r="D130" s="279"/>
      <c r="E130" s="260"/>
      <c r="F130" s="287"/>
      <c r="G130" s="287"/>
    </row>
    <row r="131" spans="1:7" s="26" customFormat="1" ht="13.5" customHeight="1">
      <c r="A131" s="295" t="s">
        <v>1519</v>
      </c>
      <c r="B131" s="286" t="s">
        <v>3632</v>
      </c>
      <c r="C131" s="289"/>
      <c r="D131" s="290"/>
      <c r="E131" s="279">
        <f>'4. G+O DEP'!$G$2130</f>
        <v>0</v>
      </c>
      <c r="F131" s="414">
        <f>'4. G+O DEP'!$I$2130</f>
        <v>0</v>
      </c>
      <c r="G131" s="414">
        <f>'4. G+O DEP'!$E$2130</f>
        <v>0</v>
      </c>
    </row>
    <row r="132" spans="1:7" s="26" customFormat="1" ht="13.5" customHeight="1">
      <c r="A132" s="295"/>
      <c r="B132" s="286"/>
      <c r="C132" s="289"/>
      <c r="D132" s="290"/>
      <c r="E132" s="279"/>
      <c r="F132" s="261"/>
      <c r="G132" s="261"/>
    </row>
    <row r="133" spans="1:7" s="26" customFormat="1" ht="12.75" customHeight="1">
      <c r="A133" s="23"/>
      <c r="B133" s="24"/>
      <c r="C133" s="25"/>
      <c r="D133" s="6"/>
      <c r="E133" s="44"/>
    </row>
    <row r="134" spans="1:7" s="26" customFormat="1" ht="12.75" customHeight="1">
      <c r="A134" s="23"/>
      <c r="B134" s="24" t="s">
        <v>35</v>
      </c>
      <c r="C134" s="25"/>
      <c r="D134" s="6"/>
      <c r="E134" s="260">
        <f>SUM(E113:E133)</f>
        <v>0</v>
      </c>
      <c r="F134" s="414">
        <f>SUM(F113:F133)</f>
        <v>0</v>
      </c>
      <c r="G134" s="414">
        <f>SUM(G113:G133)</f>
        <v>0</v>
      </c>
    </row>
    <row r="135" spans="1:7" s="26" customFormat="1" ht="12.75" customHeight="1">
      <c r="A135" s="23"/>
      <c r="B135" s="24"/>
      <c r="C135" s="25"/>
      <c r="D135" s="6"/>
      <c r="E135" s="44"/>
    </row>
    <row r="136" spans="1:7" s="1" customFormat="1">
      <c r="A136" s="12"/>
      <c r="B136" s="11" t="s">
        <v>1427</v>
      </c>
      <c r="C136" s="21"/>
      <c r="D136" s="2"/>
      <c r="E136" s="10"/>
    </row>
    <row r="137" spans="1:7" ht="15">
      <c r="B137" s="136" t="s">
        <v>3620</v>
      </c>
      <c r="E137" s="260">
        <f>E134*0.05</f>
        <v>0</v>
      </c>
      <c r="F137" s="260">
        <f>F134*0.05</f>
        <v>0</v>
      </c>
      <c r="G137" s="260">
        <f>G134*0.05</f>
        <v>0</v>
      </c>
    </row>
    <row r="138" spans="1:7" ht="15">
      <c r="B138" s="136"/>
      <c r="E138" s="253"/>
      <c r="F138" s="253"/>
      <c r="G138" s="253"/>
    </row>
    <row r="139" spans="1:7">
      <c r="E139" s="296" t="s">
        <v>1504</v>
      </c>
      <c r="F139" s="296" t="s">
        <v>1507</v>
      </c>
      <c r="G139" s="296" t="s">
        <v>1506</v>
      </c>
    </row>
    <row r="140" spans="1:7" s="26" customFormat="1" ht="12.75" customHeight="1">
      <c r="A140" s="23"/>
      <c r="B140" s="286" t="s">
        <v>1428</v>
      </c>
      <c r="C140" s="279"/>
      <c r="D140" s="259"/>
      <c r="E140" s="260">
        <f>SUM(E134:E139)</f>
        <v>0</v>
      </c>
      <c r="F140" s="414">
        <f>SUM(F134:F139)</f>
        <v>0</v>
      </c>
      <c r="G140" s="414">
        <f>SUM(G134:G139)</f>
        <v>0</v>
      </c>
    </row>
    <row r="141" spans="1:7" s="1" customFormat="1">
      <c r="A141" s="12"/>
      <c r="B141" s="11"/>
      <c r="C141" s="21"/>
      <c r="D141" s="2"/>
      <c r="E141" s="10"/>
    </row>
  </sheetData>
  <sheetProtection algorithmName="SHA-512" hashValue="jK/6n9Z1XqKbsGfInedPJx00e2v79KxQGbHlJEdhdP2+rBP7ty5XaN99J19UhoYL7vVgSBnw7VIn0ivwGIOw/A==" saltValue="qaiJ8ax9/Pg6C1LcHAgO7Q==" spinCount="100000" sheet="1" objects="1" scenarios="1" formatColumns="0" formatRows="0"/>
  <protectedRanges>
    <protectedRange sqref="F1" name="Obseg3"/>
    <protectedRange sqref="F20:F22 F76:F78 F110:F112 F43:F45" name="Obseg3_2"/>
  </protectedRanges>
  <phoneticPr fontId="21" type="noConversion"/>
  <conditionalFormatting sqref="F20:G22">
    <cfRule type="cellIs" dxfId="916" priority="17" stopIfTrue="1" operator="equal">
      <formula>0</formula>
    </cfRule>
  </conditionalFormatting>
  <conditionalFormatting sqref="F76:G78">
    <cfRule type="cellIs" dxfId="915" priority="16" stopIfTrue="1" operator="equal">
      <formula>0</formula>
    </cfRule>
  </conditionalFormatting>
  <conditionalFormatting sqref="F110:G112">
    <cfRule type="cellIs" dxfId="914" priority="15" stopIfTrue="1" operator="equal">
      <formula>0</formula>
    </cfRule>
  </conditionalFormatting>
  <conditionalFormatting sqref="F43:G45">
    <cfRule type="cellIs" dxfId="913" priority="1" stopIfTrue="1" operator="equal">
      <formula>0</formula>
    </cfRule>
  </conditionalFormatting>
  <pageMargins left="1.1023622047244095" right="0.39370078740157483" top="0.94488188976377963" bottom="0.98425196850393704" header="0.35433070866141736" footer="0"/>
  <pageSetup paperSize="9" scale="92" orientation="landscape" horizontalDpi="4294967293" r:id="rId1"/>
  <headerFooter alignWithMargins="0">
    <oddHeader>&amp;L            &amp;U"D S O" - BOKALCI&amp;CPRENOVA NOTR. PROSTOROV DEPANDANS&amp;RKVINTA doo</oddHeader>
    <oddFooter>&amp;C&amp;P</oddFooter>
  </headerFooter>
  <rowBreaks count="4" manualBreakCount="4">
    <brk id="39" max="16383" man="1"/>
    <brk id="58" max="6" man="1"/>
    <brk id="91" max="16383" man="1"/>
    <brk id="108"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IU2499"/>
  <sheetViews>
    <sheetView tabSelected="1" topLeftCell="A726" zoomScaleNormal="85" workbookViewId="0">
      <selection activeCell="C393" sqref="C393"/>
    </sheetView>
    <sheetView tabSelected="1" topLeftCell="A749" workbookViewId="1">
      <selection activeCell="C320" sqref="C320"/>
    </sheetView>
    <sheetView view="pageBreakPreview" zoomScaleNormal="100" zoomScaleSheetLayoutView="100" workbookViewId="2">
      <selection activeCell="D41" sqref="D41"/>
    </sheetView>
  </sheetViews>
  <sheetFormatPr defaultColWidth="0" defaultRowHeight="12.75" outlineLevelRow="1"/>
  <cols>
    <col min="1" max="1" width="8.140625" style="5" customWidth="1"/>
    <col min="2" max="2" width="45.28515625" style="4" customWidth="1"/>
    <col min="3" max="3" width="11" style="2" customWidth="1"/>
    <col min="4" max="4" width="10.5703125" style="2" customWidth="1"/>
    <col min="5" max="5" width="13" style="3" customWidth="1"/>
    <col min="6" max="6" width="10.28515625" style="1" customWidth="1"/>
    <col min="7" max="7" width="12.28515625" style="903" customWidth="1"/>
    <col min="8" max="8" width="10.28515625" style="1" customWidth="1"/>
    <col min="9" max="9" width="11.7109375" style="903" customWidth="1"/>
    <col min="10" max="255" width="11.5703125" style="1" hidden="1" customWidth="1"/>
    <col min="256" max="16384" width="5.7109375" style="1" hidden="1"/>
  </cols>
  <sheetData>
    <row r="1" spans="1:11" s="40" customFormat="1" ht="12.75" customHeight="1">
      <c r="A1" s="46" t="s">
        <v>78</v>
      </c>
      <c r="B1" s="41" t="s">
        <v>66</v>
      </c>
      <c r="C1" s="102" t="s">
        <v>79</v>
      </c>
      <c r="D1" s="102" t="s">
        <v>80</v>
      </c>
      <c r="E1" s="102" t="s">
        <v>1562</v>
      </c>
      <c r="F1" s="1548" t="s">
        <v>1557</v>
      </c>
      <c r="G1" s="1549"/>
      <c r="H1" s="1550" t="s">
        <v>1558</v>
      </c>
      <c r="I1" s="1551"/>
      <c r="J1" s="298" t="s">
        <v>1559</v>
      </c>
      <c r="K1" s="298" t="s">
        <v>1560</v>
      </c>
    </row>
    <row r="2" spans="1:11" s="58" customFormat="1" ht="12.75" customHeight="1">
      <c r="A2" s="54"/>
      <c r="B2" s="55"/>
      <c r="C2" s="56"/>
      <c r="D2" s="56"/>
      <c r="E2" s="57"/>
      <c r="F2" s="898" t="s">
        <v>79</v>
      </c>
      <c r="G2" s="898" t="s">
        <v>1561</v>
      </c>
      <c r="H2" s="897" t="s">
        <v>79</v>
      </c>
      <c r="I2" s="897" t="s">
        <v>1561</v>
      </c>
    </row>
    <row r="3" spans="1:11" s="95" customFormat="1" ht="12.75" customHeight="1">
      <c r="A3" s="105" t="s">
        <v>98</v>
      </c>
      <c r="B3" s="85" t="s">
        <v>102</v>
      </c>
      <c r="C3" s="85"/>
      <c r="D3" s="2"/>
      <c r="E3" s="94"/>
      <c r="G3" s="1043"/>
      <c r="I3" s="1043"/>
    </row>
    <row r="4" spans="1:11" s="95" customFormat="1" ht="12.75" customHeight="1">
      <c r="A4" s="105"/>
      <c r="B4" s="98"/>
      <c r="C4" s="98"/>
      <c r="D4" s="2"/>
      <c r="E4" s="94"/>
      <c r="G4" s="1043"/>
      <c r="I4" s="1043"/>
    </row>
    <row r="5" spans="1:11" s="95" customFormat="1" ht="12.75" customHeight="1">
      <c r="A5" s="105" t="s">
        <v>99</v>
      </c>
      <c r="B5" s="106" t="s">
        <v>173</v>
      </c>
      <c r="C5" s="85"/>
      <c r="D5" s="85"/>
      <c r="E5" s="85"/>
      <c r="G5" s="1043"/>
      <c r="I5" s="1043"/>
    </row>
    <row r="6" spans="1:11" s="95" customFormat="1" ht="12.75" customHeight="1">
      <c r="A6" s="105"/>
      <c r="B6" s="87"/>
      <c r="C6" s="87"/>
      <c r="D6" s="2"/>
      <c r="E6" s="94"/>
      <c r="G6" s="1043"/>
      <c r="I6" s="1043"/>
    </row>
    <row r="7" spans="1:11" s="108" customFormat="1" ht="12.75" customHeight="1">
      <c r="A7" s="105" t="s">
        <v>100</v>
      </c>
      <c r="B7" s="85" t="s">
        <v>101</v>
      </c>
      <c r="C7" s="85"/>
      <c r="D7" s="107"/>
      <c r="E7" s="83"/>
      <c r="G7" s="900"/>
      <c r="I7" s="900"/>
    </row>
    <row r="8" spans="1:11" s="76" customFormat="1" ht="12.75" customHeight="1">
      <c r="A8" s="105"/>
      <c r="B8" s="125"/>
      <c r="C8" s="18"/>
      <c r="D8" s="13"/>
      <c r="E8" s="93"/>
      <c r="G8" s="901"/>
      <c r="I8" s="901"/>
    </row>
    <row r="9" spans="1:11" s="76" customFormat="1" ht="12.75" customHeight="1">
      <c r="A9" s="105" t="s">
        <v>64</v>
      </c>
      <c r="B9" s="106" t="s">
        <v>1446</v>
      </c>
      <c r="C9" s="18"/>
      <c r="D9" s="13"/>
      <c r="E9" s="93"/>
      <c r="G9" s="901"/>
      <c r="I9" s="901"/>
    </row>
    <row r="10" spans="1:11" s="76" customFormat="1" ht="12.75" customHeight="1">
      <c r="A10" s="105"/>
      <c r="B10" s="124" t="s">
        <v>176</v>
      </c>
      <c r="C10" s="18"/>
      <c r="D10" s="13"/>
      <c r="E10" s="93"/>
      <c r="G10" s="901"/>
      <c r="I10" s="901"/>
    </row>
    <row r="11" spans="1:11" s="76" customFormat="1" ht="12.75" customHeight="1">
      <c r="A11" s="105"/>
      <c r="B11" s="87"/>
      <c r="C11" s="18"/>
      <c r="D11" s="13"/>
      <c r="E11" s="93"/>
      <c r="G11" s="901"/>
      <c r="I11" s="901"/>
    </row>
    <row r="12" spans="1:11" s="14" customFormat="1" ht="25.5">
      <c r="A12" s="105" t="s">
        <v>1563</v>
      </c>
      <c r="B12" s="106" t="s">
        <v>179</v>
      </c>
      <c r="C12" s="13"/>
      <c r="D12" s="13"/>
      <c r="E12" s="3"/>
      <c r="G12" s="902"/>
      <c r="I12" s="902"/>
    </row>
    <row r="13" spans="1:11" s="14" customFormat="1">
      <c r="A13" s="96"/>
      <c r="B13" s="87"/>
      <c r="C13" s="13"/>
      <c r="D13" s="13"/>
      <c r="E13" s="3"/>
      <c r="G13" s="902"/>
      <c r="I13" s="902"/>
    </row>
    <row r="14" spans="1:11" s="14" customFormat="1">
      <c r="A14" s="105" t="s">
        <v>182</v>
      </c>
      <c r="B14" s="106" t="s">
        <v>175</v>
      </c>
      <c r="C14" s="13"/>
      <c r="D14" s="13"/>
      <c r="E14" s="3"/>
      <c r="G14" s="902"/>
      <c r="I14" s="902"/>
    </row>
    <row r="15" spans="1:11" s="14" customFormat="1">
      <c r="A15" s="12"/>
      <c r="B15" s="31"/>
      <c r="C15" s="13"/>
      <c r="D15" s="13"/>
      <c r="E15" s="3"/>
      <c r="G15" s="902"/>
      <c r="I15" s="902"/>
    </row>
    <row r="16" spans="1:11" s="76" customFormat="1" ht="12.75" customHeight="1">
      <c r="A16" s="105" t="s">
        <v>58</v>
      </c>
      <c r="B16" s="106" t="s">
        <v>183</v>
      </c>
      <c r="C16" s="18"/>
      <c r="D16" s="13"/>
      <c r="E16" s="93"/>
      <c r="G16" s="901"/>
      <c r="I16" s="901"/>
    </row>
    <row r="17" spans="1:9" s="14" customFormat="1">
      <c r="A17" s="12"/>
      <c r="B17" s="31"/>
      <c r="C17" s="13"/>
      <c r="D17" s="13"/>
      <c r="E17" s="3"/>
      <c r="G17" s="902"/>
      <c r="I17" s="902"/>
    </row>
    <row r="18" spans="1:9" s="14" customFormat="1">
      <c r="A18" s="12"/>
      <c r="B18" s="31"/>
      <c r="C18" s="13"/>
      <c r="D18" s="13"/>
      <c r="E18" s="3"/>
      <c r="G18" s="902"/>
      <c r="I18" s="902"/>
    </row>
    <row r="19" spans="1:9" ht="129" customHeight="1">
      <c r="B19" s="1556" t="s">
        <v>184</v>
      </c>
      <c r="C19" s="1556"/>
      <c r="D19" s="1556"/>
      <c r="E19" s="68"/>
    </row>
    <row r="20" spans="1:9" ht="13.5" customHeight="1">
      <c r="B20" s="97"/>
      <c r="C20" s="97"/>
      <c r="D20" s="97"/>
      <c r="E20" s="68"/>
    </row>
    <row r="21" spans="1:9" ht="116.25" customHeight="1">
      <c r="B21" s="1556" t="s">
        <v>185</v>
      </c>
      <c r="C21" s="1556"/>
      <c r="D21" s="1556"/>
      <c r="E21" s="68"/>
    </row>
    <row r="22" spans="1:9" ht="12.75" customHeight="1">
      <c r="B22" s="97"/>
      <c r="C22" s="97"/>
      <c r="D22" s="97"/>
      <c r="E22" s="68"/>
    </row>
    <row r="23" spans="1:9" ht="24.75" customHeight="1">
      <c r="B23" s="1556" t="s">
        <v>103</v>
      </c>
      <c r="C23" s="1556"/>
      <c r="D23" s="1556"/>
      <c r="E23" s="68"/>
    </row>
    <row r="24" spans="1:9" ht="12.75" customHeight="1">
      <c r="B24" s="16"/>
      <c r="C24" s="16"/>
      <c r="D24" s="16"/>
      <c r="E24" s="81"/>
    </row>
    <row r="25" spans="1:9" ht="78" customHeight="1">
      <c r="B25" s="1556" t="s">
        <v>160</v>
      </c>
      <c r="C25" s="1556"/>
      <c r="D25" s="1556"/>
      <c r="E25" s="68"/>
    </row>
    <row r="26" spans="1:9" ht="12" customHeight="1">
      <c r="B26" s="97"/>
      <c r="C26" s="97"/>
      <c r="D26" s="97"/>
      <c r="E26" s="68"/>
    </row>
    <row r="27" spans="1:9" ht="52.5" customHeight="1">
      <c r="B27" s="1556" t="s">
        <v>189</v>
      </c>
      <c r="C27" s="1556"/>
      <c r="D27" s="1556"/>
      <c r="E27" s="68"/>
    </row>
    <row r="28" spans="1:9">
      <c r="B28" s="28"/>
      <c r="C28" s="79"/>
      <c r="D28" s="79"/>
      <c r="E28" s="80"/>
    </row>
    <row r="29" spans="1:9">
      <c r="B29" s="126" t="s">
        <v>186</v>
      </c>
      <c r="C29" s="79"/>
      <c r="D29" s="79"/>
      <c r="E29" s="80"/>
    </row>
    <row r="30" spans="1:9" ht="129.75" customHeight="1">
      <c r="B30" s="1556" t="s">
        <v>188</v>
      </c>
      <c r="C30" s="1556"/>
      <c r="D30" s="1556"/>
      <c r="E30" s="68"/>
    </row>
    <row r="31" spans="1:9" ht="64.5" customHeight="1">
      <c r="B31" s="1556" t="s">
        <v>187</v>
      </c>
      <c r="C31" s="1556"/>
      <c r="D31" s="1556"/>
      <c r="E31" s="68"/>
    </row>
    <row r="32" spans="1:9" ht="68.25" customHeight="1">
      <c r="B32" s="1556" t="s">
        <v>190</v>
      </c>
      <c r="C32" s="1556"/>
      <c r="D32" s="1556"/>
      <c r="E32" s="68"/>
    </row>
    <row r="33" spans="1:11" s="26" customFormat="1" ht="13.5" customHeight="1">
      <c r="A33" s="48"/>
      <c r="C33" s="25"/>
      <c r="D33" s="25"/>
      <c r="E33" s="44"/>
      <c r="G33" s="904"/>
      <c r="I33" s="904"/>
    </row>
    <row r="34" spans="1:11" ht="15">
      <c r="A34" s="7"/>
      <c r="B34" s="24" t="s">
        <v>1456</v>
      </c>
      <c r="C34" s="21"/>
      <c r="D34" s="21"/>
    </row>
    <row r="35" spans="1:11">
      <c r="A35" s="12"/>
      <c r="B35" s="1"/>
      <c r="C35" s="1"/>
    </row>
    <row r="36" spans="1:11">
      <c r="A36" s="12"/>
      <c r="B36" s="9" t="s">
        <v>1457</v>
      </c>
      <c r="C36" s="13"/>
    </row>
    <row r="37" spans="1:11" s="14" customFormat="1">
      <c r="A37" s="12"/>
      <c r="B37" s="19"/>
      <c r="C37" s="300" t="s">
        <v>79</v>
      </c>
      <c r="D37" s="301" t="s">
        <v>191</v>
      </c>
      <c r="E37" s="302" t="s">
        <v>192</v>
      </c>
      <c r="F37" s="1548" t="s">
        <v>1557</v>
      </c>
      <c r="G37" s="1549"/>
      <c r="H37" s="1550" t="s">
        <v>1558</v>
      </c>
      <c r="I37" s="1551"/>
      <c r="J37" s="298" t="s">
        <v>1559</v>
      </c>
      <c r="K37" s="298" t="s">
        <v>1560</v>
      </c>
    </row>
    <row r="38" spans="1:11" s="14" customFormat="1">
      <c r="A38" s="12"/>
      <c r="B38" s="19"/>
      <c r="C38" s="1581" t="s">
        <v>1502</v>
      </c>
      <c r="D38" s="1581"/>
      <c r="E38" s="1581"/>
      <c r="F38" s="870" t="s">
        <v>79</v>
      </c>
      <c r="G38" s="870" t="s">
        <v>1561</v>
      </c>
      <c r="H38" s="884" t="s">
        <v>79</v>
      </c>
      <c r="I38" s="884" t="s">
        <v>1561</v>
      </c>
      <c r="J38" s="299"/>
      <c r="K38" s="299"/>
    </row>
    <row r="39" spans="1:11" ht="66" customHeight="1">
      <c r="A39" s="277" t="s">
        <v>104</v>
      </c>
      <c r="B39" s="304" t="s">
        <v>193</v>
      </c>
      <c r="C39" s="301"/>
      <c r="D39" s="305"/>
      <c r="E39" s="306"/>
      <c r="F39" s="874"/>
      <c r="G39" s="920"/>
      <c r="H39" s="888"/>
      <c r="I39" s="908"/>
      <c r="J39" s="14"/>
      <c r="K39" s="14"/>
    </row>
    <row r="40" spans="1:11" s="76" customFormat="1" ht="13.5" customHeight="1">
      <c r="A40" s="277"/>
      <c r="B40" s="304" t="s">
        <v>200</v>
      </c>
      <c r="C40" s="301"/>
      <c r="D40" s="305"/>
      <c r="E40" s="302"/>
      <c r="F40" s="872"/>
      <c r="G40" s="918"/>
      <c r="H40" s="886"/>
      <c r="I40" s="906"/>
    </row>
    <row r="41" spans="1:11">
      <c r="A41" s="277"/>
      <c r="B41" s="309" t="s">
        <v>195</v>
      </c>
      <c r="C41" s="310">
        <v>1</v>
      </c>
      <c r="D41" s="1320"/>
      <c r="E41" s="306" t="str">
        <f>IF(OR(ISBLANK(C41),ISBLANK(D41))," ",KOLIC*CENA)</f>
        <v xml:space="preserve"> </v>
      </c>
      <c r="F41" s="873"/>
      <c r="G41" s="919">
        <f>D41*F41</f>
        <v>0</v>
      </c>
      <c r="H41" s="945">
        <v>1</v>
      </c>
      <c r="I41" s="907">
        <f>D41*H41</f>
        <v>0</v>
      </c>
    </row>
    <row r="42" spans="1:11">
      <c r="A42" s="277"/>
      <c r="B42" s="309" t="s">
        <v>196</v>
      </c>
      <c r="C42" s="310">
        <v>1</v>
      </c>
      <c r="D42" s="1309">
        <f>D41</f>
        <v>0</v>
      </c>
      <c r="E42" s="306">
        <f>IF(OR(ISBLANK(C42),ISBLANK(D42))," ",KOLIC*CENA)</f>
        <v>0</v>
      </c>
      <c r="F42" s="873"/>
      <c r="G42" s="919">
        <f>D42*F42</f>
        <v>0</v>
      </c>
      <c r="H42" s="945">
        <v>1</v>
      </c>
      <c r="I42" s="907">
        <f>D42*H42</f>
        <v>0</v>
      </c>
    </row>
    <row r="43" spans="1:11">
      <c r="A43" s="277"/>
      <c r="B43" s="309" t="s">
        <v>197</v>
      </c>
      <c r="C43" s="310">
        <v>1</v>
      </c>
      <c r="D43" s="1309">
        <f>D41</f>
        <v>0</v>
      </c>
      <c r="E43" s="306">
        <f>IF(OR(ISBLANK(C43),ISBLANK(D43))," ",KOLIC*CENA)</f>
        <v>0</v>
      </c>
      <c r="F43" s="873"/>
      <c r="G43" s="919">
        <f>D43*F43</f>
        <v>0</v>
      </c>
      <c r="H43" s="945">
        <v>1</v>
      </c>
      <c r="I43" s="907">
        <f>D43*H43</f>
        <v>0</v>
      </c>
    </row>
    <row r="44" spans="1:11" ht="13.5" thickBot="1">
      <c r="A44" s="277"/>
      <c r="B44" s="407" t="s">
        <v>198</v>
      </c>
      <c r="C44" s="408">
        <v>1</v>
      </c>
      <c r="D44" s="1310">
        <f>D41</f>
        <v>0</v>
      </c>
      <c r="E44" s="410">
        <f>IF(OR(ISBLANK(C44),ISBLANK(D44))," ",KOLIC*CENA)</f>
        <v>0</v>
      </c>
      <c r="F44" s="931"/>
      <c r="G44" s="980">
        <f>D44*F44</f>
        <v>0</v>
      </c>
      <c r="H44" s="946">
        <v>1</v>
      </c>
      <c r="I44" s="986">
        <f>D44*H44</f>
        <v>0</v>
      </c>
    </row>
    <row r="45" spans="1:11" ht="13.5" thickTop="1">
      <c r="A45" s="277"/>
      <c r="B45" s="404" t="s">
        <v>199</v>
      </c>
      <c r="C45" s="405">
        <f>SUM(C41:C44)</f>
        <v>4</v>
      </c>
      <c r="D45" s="391"/>
      <c r="E45" s="406"/>
      <c r="F45" s="932"/>
      <c r="G45" s="981"/>
      <c r="H45" s="948"/>
      <c r="I45" s="987"/>
    </row>
    <row r="46" spans="1:11">
      <c r="A46" s="277"/>
      <c r="B46" s="310"/>
      <c r="C46" s="301"/>
      <c r="D46" s="305"/>
      <c r="E46" s="306"/>
      <c r="F46" s="874"/>
      <c r="G46" s="920"/>
      <c r="H46" s="888"/>
      <c r="I46" s="908"/>
    </row>
    <row r="47" spans="1:11" ht="148.5" customHeight="1">
      <c r="A47" s="277" t="s">
        <v>105</v>
      </c>
      <c r="B47" s="304" t="s">
        <v>13</v>
      </c>
      <c r="C47" s="301"/>
      <c r="D47" s="305"/>
      <c r="E47" s="302" t="str">
        <f>IF(OR(ISBLANK(C47),ISBLANK(D47))," ",KOLIC*CENA)</f>
        <v xml:space="preserve"> </v>
      </c>
      <c r="F47" s="874"/>
      <c r="G47" s="920"/>
      <c r="H47" s="888"/>
      <c r="I47" s="908"/>
    </row>
    <row r="48" spans="1:11" s="76" customFormat="1" ht="13.5" customHeight="1">
      <c r="A48" s="277"/>
      <c r="B48" s="304" t="s">
        <v>200</v>
      </c>
      <c r="C48" s="301"/>
      <c r="D48" s="305"/>
      <c r="E48" s="302"/>
      <c r="F48" s="872"/>
      <c r="G48" s="918"/>
      <c r="H48" s="886"/>
      <c r="I48" s="906"/>
    </row>
    <row r="49" spans="1:9">
      <c r="A49" s="277"/>
      <c r="B49" s="309" t="s">
        <v>201</v>
      </c>
      <c r="C49" s="310">
        <v>1</v>
      </c>
      <c r="D49" s="1320"/>
      <c r="E49" s="306" t="str">
        <f t="shared" ref="E49:E54" si="0">IF(OR(ISBLANK(C49),ISBLANK(D49))," ",KOLIC*CENA)</f>
        <v xml:space="preserve"> </v>
      </c>
      <c r="F49" s="873"/>
      <c r="G49" s="919">
        <f>D49*F49</f>
        <v>0</v>
      </c>
      <c r="H49" s="945">
        <v>1</v>
      </c>
      <c r="I49" s="907">
        <f>D49*H49</f>
        <v>0</v>
      </c>
    </row>
    <row r="50" spans="1:9">
      <c r="A50" s="277"/>
      <c r="B50" s="309" t="s">
        <v>202</v>
      </c>
      <c r="C50" s="310">
        <v>1</v>
      </c>
      <c r="D50" s="1309">
        <f>D49</f>
        <v>0</v>
      </c>
      <c r="E50" s="306">
        <f t="shared" si="0"/>
        <v>0</v>
      </c>
      <c r="F50" s="873"/>
      <c r="G50" s="919">
        <f>D50*F50</f>
        <v>0</v>
      </c>
      <c r="H50" s="945">
        <v>1</v>
      </c>
      <c r="I50" s="907">
        <f>D50*H50</f>
        <v>0</v>
      </c>
    </row>
    <row r="51" spans="1:9">
      <c r="A51" s="277"/>
      <c r="B51" s="309" t="s">
        <v>203</v>
      </c>
      <c r="C51" s="310">
        <v>1</v>
      </c>
      <c r="D51" s="1309">
        <f>D49</f>
        <v>0</v>
      </c>
      <c r="E51" s="306">
        <f t="shared" si="0"/>
        <v>0</v>
      </c>
      <c r="F51" s="873"/>
      <c r="G51" s="919">
        <f>D51*F51</f>
        <v>0</v>
      </c>
      <c r="H51" s="945">
        <v>1</v>
      </c>
      <c r="I51" s="907">
        <f>D51*H51</f>
        <v>0</v>
      </c>
    </row>
    <row r="52" spans="1:9" ht="13.5" thickBot="1">
      <c r="A52" s="277"/>
      <c r="B52" s="407" t="s">
        <v>204</v>
      </c>
      <c r="C52" s="408">
        <v>1</v>
      </c>
      <c r="D52" s="1310">
        <f>D49</f>
        <v>0</v>
      </c>
      <c r="E52" s="410">
        <f t="shared" si="0"/>
        <v>0</v>
      </c>
      <c r="F52" s="931"/>
      <c r="G52" s="980">
        <f>D52*F52</f>
        <v>0</v>
      </c>
      <c r="H52" s="946">
        <v>1</v>
      </c>
      <c r="I52" s="986">
        <f>D52*H52</f>
        <v>0</v>
      </c>
    </row>
    <row r="53" spans="1:9" ht="13.5" thickTop="1">
      <c r="A53" s="277"/>
      <c r="B53" s="404" t="s">
        <v>205</v>
      </c>
      <c r="C53" s="405">
        <f>SUM(C49:C52)</f>
        <v>4</v>
      </c>
      <c r="D53" s="391"/>
      <c r="E53" s="406" t="str">
        <f t="shared" si="0"/>
        <v xml:space="preserve"> </v>
      </c>
      <c r="F53" s="932"/>
      <c r="G53" s="981"/>
      <c r="H53" s="948"/>
      <c r="I53" s="987"/>
    </row>
    <row r="54" spans="1:9">
      <c r="A54" s="307"/>
      <c r="B54" s="309"/>
      <c r="C54" s="310"/>
      <c r="D54" s="305"/>
      <c r="E54" s="302" t="str">
        <f t="shared" si="0"/>
        <v xml:space="preserve"> </v>
      </c>
      <c r="F54" s="874"/>
      <c r="G54" s="920"/>
      <c r="H54" s="888"/>
      <c r="I54" s="908"/>
    </row>
    <row r="55" spans="1:9" ht="103.5" customHeight="1">
      <c r="A55" s="277" t="s">
        <v>106</v>
      </c>
      <c r="B55" s="304" t="s">
        <v>194</v>
      </c>
      <c r="C55" s="301"/>
      <c r="D55" s="305"/>
      <c r="E55" s="302" t="str">
        <f>IF(OR(ISBLANK(C55),ISBLANK(D55))," ",KOLIC*CENA)</f>
        <v xml:space="preserve"> </v>
      </c>
      <c r="F55" s="874"/>
      <c r="G55" s="920"/>
      <c r="H55" s="888"/>
      <c r="I55" s="908"/>
    </row>
    <row r="56" spans="1:9" s="76" customFormat="1" ht="13.5" customHeight="1">
      <c r="A56" s="277"/>
      <c r="B56" s="304" t="s">
        <v>200</v>
      </c>
      <c r="C56" s="301"/>
      <c r="D56" s="305"/>
      <c r="E56" s="302"/>
      <c r="F56" s="872"/>
      <c r="G56" s="918"/>
      <c r="H56" s="886"/>
      <c r="I56" s="906"/>
    </row>
    <row r="57" spans="1:9">
      <c r="A57" s="277"/>
      <c r="B57" s="309" t="s">
        <v>207</v>
      </c>
      <c r="C57" s="310">
        <v>40</v>
      </c>
      <c r="D57" s="1320"/>
      <c r="E57" s="306" t="str">
        <f t="shared" ref="E57:E62" si="1">IF(OR(ISBLANK(C57),ISBLANK(D57))," ",KOLIC*CENA)</f>
        <v xml:space="preserve"> </v>
      </c>
      <c r="F57" s="873"/>
      <c r="G57" s="919">
        <f>D57*F57</f>
        <v>0</v>
      </c>
      <c r="H57" s="945">
        <v>40</v>
      </c>
      <c r="I57" s="907">
        <f>D57*H57</f>
        <v>0</v>
      </c>
    </row>
    <row r="58" spans="1:9">
      <c r="A58" s="277"/>
      <c r="B58" s="309" t="s">
        <v>208</v>
      </c>
      <c r="C58" s="310">
        <v>25</v>
      </c>
      <c r="D58" s="1309">
        <f>D57</f>
        <v>0</v>
      </c>
      <c r="E58" s="306">
        <f t="shared" si="1"/>
        <v>0</v>
      </c>
      <c r="F58" s="873"/>
      <c r="G58" s="919">
        <f>D58*F58</f>
        <v>0</v>
      </c>
      <c r="H58" s="945">
        <v>25</v>
      </c>
      <c r="I58" s="907">
        <f>D58*H58</f>
        <v>0</v>
      </c>
    </row>
    <row r="59" spans="1:9">
      <c r="A59" s="277"/>
      <c r="B59" s="309" t="s">
        <v>270</v>
      </c>
      <c r="C59" s="310">
        <v>25</v>
      </c>
      <c r="D59" s="1309">
        <f>D57</f>
        <v>0</v>
      </c>
      <c r="E59" s="306">
        <f t="shared" si="1"/>
        <v>0</v>
      </c>
      <c r="F59" s="873"/>
      <c r="G59" s="919">
        <f>D59*F59</f>
        <v>0</v>
      </c>
      <c r="H59" s="945">
        <v>25</v>
      </c>
      <c r="I59" s="907">
        <f>D59*H59</f>
        <v>0</v>
      </c>
    </row>
    <row r="60" spans="1:9" ht="13.5" thickBot="1">
      <c r="A60" s="277"/>
      <c r="B60" s="407" t="s">
        <v>209</v>
      </c>
      <c r="C60" s="408">
        <v>40</v>
      </c>
      <c r="D60" s="1310">
        <f>D57</f>
        <v>0</v>
      </c>
      <c r="E60" s="410">
        <f t="shared" si="1"/>
        <v>0</v>
      </c>
      <c r="F60" s="931"/>
      <c r="G60" s="980">
        <f>D60*F60</f>
        <v>0</v>
      </c>
      <c r="H60" s="946">
        <v>40</v>
      </c>
      <c r="I60" s="986">
        <f>D60*H60</f>
        <v>0</v>
      </c>
    </row>
    <row r="61" spans="1:9" ht="13.5" thickTop="1">
      <c r="A61" s="277"/>
      <c r="B61" s="404" t="s">
        <v>206</v>
      </c>
      <c r="C61" s="405">
        <f>SUM(C57:C60)</f>
        <v>130</v>
      </c>
      <c r="D61" s="391"/>
      <c r="E61" s="406" t="str">
        <f t="shared" si="1"/>
        <v xml:space="preserve"> </v>
      </c>
      <c r="F61" s="932"/>
      <c r="G61" s="981"/>
      <c r="H61" s="948"/>
      <c r="I61" s="987"/>
    </row>
    <row r="62" spans="1:9">
      <c r="A62" s="307"/>
      <c r="B62" s="309"/>
      <c r="C62" s="310"/>
      <c r="D62" s="305"/>
      <c r="E62" s="302" t="str">
        <f t="shared" si="1"/>
        <v xml:space="preserve"> </v>
      </c>
      <c r="F62" s="874"/>
      <c r="G62" s="920"/>
      <c r="H62" s="888"/>
      <c r="I62" s="908"/>
    </row>
    <row r="63" spans="1:9" ht="38.25">
      <c r="A63" s="311" t="s">
        <v>161</v>
      </c>
      <c r="B63" s="304" t="s">
        <v>90</v>
      </c>
      <c r="C63" s="310"/>
      <c r="D63" s="305"/>
      <c r="E63" s="302" t="str">
        <f t="shared" ref="E63:E86" si="2">IF(OR(ISBLANK(C63),ISBLANK(D63))," ",KOLIC*CENA)</f>
        <v xml:space="preserve"> </v>
      </c>
      <c r="F63" s="874"/>
      <c r="G63" s="920"/>
      <c r="H63" s="888"/>
      <c r="I63" s="908"/>
    </row>
    <row r="64" spans="1:9">
      <c r="A64" s="307"/>
      <c r="B64" s="309"/>
      <c r="C64" s="310"/>
      <c r="D64" s="305"/>
      <c r="E64" s="302" t="str">
        <f t="shared" si="2"/>
        <v xml:space="preserve"> </v>
      </c>
      <c r="F64" s="874"/>
      <c r="G64" s="920"/>
      <c r="H64" s="888"/>
      <c r="I64" s="908"/>
    </row>
    <row r="65" spans="1:9" ht="12.75" customHeight="1">
      <c r="A65" s="311" t="s">
        <v>67</v>
      </c>
      <c r="B65" s="304" t="s">
        <v>91</v>
      </c>
      <c r="C65" s="310"/>
      <c r="D65" s="305"/>
      <c r="E65" s="302" t="str">
        <f t="shared" si="2"/>
        <v xml:space="preserve"> </v>
      </c>
      <c r="F65" s="874"/>
      <c r="G65" s="920"/>
      <c r="H65" s="888"/>
      <c r="I65" s="908"/>
    </row>
    <row r="66" spans="1:9">
      <c r="A66" s="277"/>
      <c r="B66" s="309" t="s">
        <v>217</v>
      </c>
      <c r="C66" s="310">
        <v>1</v>
      </c>
      <c r="D66" s="1320"/>
      <c r="E66" s="306" t="str">
        <f t="shared" si="2"/>
        <v xml:space="preserve"> </v>
      </c>
      <c r="F66" s="873"/>
      <c r="G66" s="919">
        <f>D66*F66</f>
        <v>0</v>
      </c>
      <c r="H66" s="945">
        <v>1</v>
      </c>
      <c r="I66" s="907">
        <f>D66*H66</f>
        <v>0</v>
      </c>
    </row>
    <row r="67" spans="1:9">
      <c r="A67" s="277"/>
      <c r="B67" s="309" t="s">
        <v>196</v>
      </c>
      <c r="C67" s="310">
        <v>0</v>
      </c>
      <c r="D67" s="1309">
        <f>D66</f>
        <v>0</v>
      </c>
      <c r="E67" s="306">
        <f t="shared" si="2"/>
        <v>0</v>
      </c>
      <c r="F67" s="873"/>
      <c r="G67" s="919">
        <f>D67*F67</f>
        <v>0</v>
      </c>
      <c r="H67" s="945">
        <v>0</v>
      </c>
      <c r="I67" s="907">
        <f>D67*H67</f>
        <v>0</v>
      </c>
    </row>
    <row r="68" spans="1:9">
      <c r="A68" s="277"/>
      <c r="B68" s="309" t="s">
        <v>262</v>
      </c>
      <c r="C68" s="310">
        <v>0</v>
      </c>
      <c r="D68" s="1309">
        <f>D66</f>
        <v>0</v>
      </c>
      <c r="E68" s="306">
        <f t="shared" si="2"/>
        <v>0</v>
      </c>
      <c r="F68" s="873"/>
      <c r="G68" s="919">
        <f>D68*F68</f>
        <v>0</v>
      </c>
      <c r="H68" s="945">
        <v>0</v>
      </c>
      <c r="I68" s="907">
        <f>D68*H68</f>
        <v>0</v>
      </c>
    </row>
    <row r="69" spans="1:9" ht="13.5" thickBot="1">
      <c r="A69" s="277"/>
      <c r="B69" s="407" t="s">
        <v>218</v>
      </c>
      <c r="C69" s="408">
        <v>0</v>
      </c>
      <c r="D69" s="1310">
        <f>D66</f>
        <v>0</v>
      </c>
      <c r="E69" s="410">
        <f t="shared" si="2"/>
        <v>0</v>
      </c>
      <c r="F69" s="931"/>
      <c r="G69" s="980">
        <f>D69*F69</f>
        <v>0</v>
      </c>
      <c r="H69" s="946">
        <v>0</v>
      </c>
      <c r="I69" s="986">
        <f>D69*H69</f>
        <v>0</v>
      </c>
    </row>
    <row r="70" spans="1:9" ht="13.5" thickTop="1">
      <c r="A70" s="277"/>
      <c r="B70" s="404" t="s">
        <v>199</v>
      </c>
      <c r="C70" s="405">
        <f>SUM(C66:C69)</f>
        <v>1</v>
      </c>
      <c r="D70" s="391"/>
      <c r="E70" s="406" t="str">
        <f t="shared" si="2"/>
        <v xml:space="preserve"> </v>
      </c>
      <c r="F70" s="932"/>
      <c r="G70" s="981"/>
      <c r="H70" s="948"/>
      <c r="I70" s="987"/>
    </row>
    <row r="71" spans="1:9">
      <c r="A71" s="311"/>
      <c r="B71" s="309"/>
      <c r="C71" s="310"/>
      <c r="D71" s="305"/>
      <c r="E71" s="302" t="str">
        <f t="shared" si="2"/>
        <v xml:space="preserve"> </v>
      </c>
      <c r="F71" s="874"/>
      <c r="G71" s="920"/>
      <c r="H71" s="888"/>
      <c r="I71" s="908"/>
    </row>
    <row r="72" spans="1:9" ht="26.25" customHeight="1">
      <c r="A72" s="311" t="s">
        <v>68</v>
      </c>
      <c r="B72" s="304" t="s">
        <v>92</v>
      </c>
      <c r="C72" s="310"/>
      <c r="D72" s="305"/>
      <c r="E72" s="302" t="str">
        <f t="shared" si="2"/>
        <v xml:space="preserve"> </v>
      </c>
      <c r="F72" s="874"/>
      <c r="G72" s="920"/>
      <c r="H72" s="888"/>
      <c r="I72" s="908"/>
    </row>
    <row r="73" spans="1:9">
      <c r="A73" s="277"/>
      <c r="B73" s="309" t="s">
        <v>217</v>
      </c>
      <c r="C73" s="310">
        <v>1</v>
      </c>
      <c r="D73" s="1320"/>
      <c r="E73" s="306" t="str">
        <f t="shared" si="2"/>
        <v xml:space="preserve"> </v>
      </c>
      <c r="F73" s="873"/>
      <c r="G73" s="919">
        <f>D73*F73</f>
        <v>0</v>
      </c>
      <c r="H73" s="945">
        <v>1</v>
      </c>
      <c r="I73" s="907">
        <f>D73*H73</f>
        <v>0</v>
      </c>
    </row>
    <row r="74" spans="1:9">
      <c r="A74" s="277"/>
      <c r="B74" s="309" t="s">
        <v>196</v>
      </c>
      <c r="C74" s="310">
        <v>0</v>
      </c>
      <c r="D74" s="1309">
        <f>D73</f>
        <v>0</v>
      </c>
      <c r="E74" s="306">
        <f t="shared" si="2"/>
        <v>0</v>
      </c>
      <c r="F74" s="873"/>
      <c r="G74" s="919">
        <f>D74*F74</f>
        <v>0</v>
      </c>
      <c r="H74" s="945">
        <v>0</v>
      </c>
      <c r="I74" s="907">
        <f>D74*H74</f>
        <v>0</v>
      </c>
    </row>
    <row r="75" spans="1:9">
      <c r="A75" s="277"/>
      <c r="B75" s="309" t="s">
        <v>219</v>
      </c>
      <c r="C75" s="310">
        <v>0</v>
      </c>
      <c r="D75" s="1309">
        <f>D73</f>
        <v>0</v>
      </c>
      <c r="E75" s="306">
        <f t="shared" si="2"/>
        <v>0</v>
      </c>
      <c r="F75" s="873"/>
      <c r="G75" s="919">
        <f>D75*F75</f>
        <v>0</v>
      </c>
      <c r="H75" s="945">
        <v>0</v>
      </c>
      <c r="I75" s="907">
        <f>D75*H75</f>
        <v>0</v>
      </c>
    </row>
    <row r="76" spans="1:9" ht="13.5" thickBot="1">
      <c r="A76" s="277"/>
      <c r="B76" s="407" t="s">
        <v>218</v>
      </c>
      <c r="C76" s="408">
        <v>0</v>
      </c>
      <c r="D76" s="1310">
        <f>D73</f>
        <v>0</v>
      </c>
      <c r="E76" s="410">
        <f t="shared" si="2"/>
        <v>0</v>
      </c>
      <c r="F76" s="931"/>
      <c r="G76" s="980">
        <f>D76*F76</f>
        <v>0</v>
      </c>
      <c r="H76" s="946">
        <v>0</v>
      </c>
      <c r="I76" s="986">
        <f>D76*H76</f>
        <v>0</v>
      </c>
    </row>
    <row r="77" spans="1:9" ht="13.5" thickTop="1">
      <c r="A77" s="277"/>
      <c r="B77" s="404" t="s">
        <v>199</v>
      </c>
      <c r="C77" s="405">
        <f>SUM(C73:C76)</f>
        <v>1</v>
      </c>
      <c r="D77" s="391"/>
      <c r="E77" s="406" t="str">
        <f t="shared" si="2"/>
        <v xml:space="preserve"> </v>
      </c>
      <c r="F77" s="932"/>
      <c r="G77" s="981"/>
      <c r="H77" s="948"/>
      <c r="I77" s="987"/>
    </row>
    <row r="78" spans="1:9">
      <c r="A78" s="311"/>
      <c r="B78" s="309"/>
      <c r="C78" s="310"/>
      <c r="D78" s="305"/>
      <c r="E78" s="302" t="str">
        <f t="shared" si="2"/>
        <v xml:space="preserve"> </v>
      </c>
      <c r="F78" s="874"/>
      <c r="G78" s="920"/>
      <c r="H78" s="888"/>
      <c r="I78" s="908"/>
    </row>
    <row r="79" spans="1:9" ht="12" customHeight="1">
      <c r="A79" s="311" t="s">
        <v>36</v>
      </c>
      <c r="B79" s="304" t="s">
        <v>148</v>
      </c>
      <c r="C79" s="310"/>
      <c r="D79" s="305"/>
      <c r="E79" s="302" t="str">
        <f t="shared" si="2"/>
        <v xml:space="preserve"> </v>
      </c>
      <c r="F79" s="874"/>
      <c r="G79" s="920"/>
      <c r="H79" s="888"/>
      <c r="I79" s="908"/>
    </row>
    <row r="80" spans="1:9">
      <c r="A80" s="277"/>
      <c r="B80" s="309" t="s">
        <v>217</v>
      </c>
      <c r="C80" s="310">
        <v>1</v>
      </c>
      <c r="D80" s="1320"/>
      <c r="E80" s="306" t="str">
        <f t="shared" si="2"/>
        <v xml:space="preserve"> </v>
      </c>
      <c r="F80" s="873"/>
      <c r="G80" s="919">
        <f>D80*F80</f>
        <v>0</v>
      </c>
      <c r="H80" s="945">
        <v>1</v>
      </c>
      <c r="I80" s="907">
        <f>D80*H80</f>
        <v>0</v>
      </c>
    </row>
    <row r="81" spans="1:9">
      <c r="A81" s="277"/>
      <c r="B81" s="309" t="s">
        <v>196</v>
      </c>
      <c r="C81" s="310">
        <v>1</v>
      </c>
      <c r="D81" s="1309">
        <f>D80</f>
        <v>0</v>
      </c>
      <c r="E81" s="306">
        <f t="shared" si="2"/>
        <v>0</v>
      </c>
      <c r="F81" s="873"/>
      <c r="G81" s="919">
        <f>D81*F81</f>
        <v>0</v>
      </c>
      <c r="H81" s="945">
        <v>1</v>
      </c>
      <c r="I81" s="907">
        <f>D81*H81</f>
        <v>0</v>
      </c>
    </row>
    <row r="82" spans="1:9">
      <c r="A82" s="277"/>
      <c r="B82" s="309" t="s">
        <v>219</v>
      </c>
      <c r="C82" s="310">
        <v>1</v>
      </c>
      <c r="D82" s="1309">
        <f>D80</f>
        <v>0</v>
      </c>
      <c r="E82" s="306">
        <f t="shared" si="2"/>
        <v>0</v>
      </c>
      <c r="F82" s="873"/>
      <c r="G82" s="919">
        <f>D82*F82</f>
        <v>0</v>
      </c>
      <c r="H82" s="945">
        <v>1</v>
      </c>
      <c r="I82" s="907">
        <f>D82*H82</f>
        <v>0</v>
      </c>
    </row>
    <row r="83" spans="1:9" ht="13.5" thickBot="1">
      <c r="A83" s="277"/>
      <c r="B83" s="407" t="s">
        <v>218</v>
      </c>
      <c r="C83" s="408">
        <v>1</v>
      </c>
      <c r="D83" s="1310">
        <f>D80</f>
        <v>0</v>
      </c>
      <c r="E83" s="410">
        <f t="shared" si="2"/>
        <v>0</v>
      </c>
      <c r="F83" s="931"/>
      <c r="G83" s="980">
        <f>D83*F83</f>
        <v>0</v>
      </c>
      <c r="H83" s="946">
        <v>1</v>
      </c>
      <c r="I83" s="986">
        <f>D83*H83</f>
        <v>0</v>
      </c>
    </row>
    <row r="84" spans="1:9" ht="13.5" thickTop="1">
      <c r="A84" s="277"/>
      <c r="B84" s="404" t="s">
        <v>199</v>
      </c>
      <c r="C84" s="405">
        <f>SUM(C80:C83)</f>
        <v>4</v>
      </c>
      <c r="D84" s="391"/>
      <c r="E84" s="406" t="str">
        <f t="shared" si="2"/>
        <v xml:space="preserve"> </v>
      </c>
      <c r="F84" s="932"/>
      <c r="G84" s="981"/>
      <c r="H84" s="948"/>
      <c r="I84" s="987"/>
    </row>
    <row r="85" spans="1:9">
      <c r="A85" s="311"/>
      <c r="B85" s="309"/>
      <c r="C85" s="310"/>
      <c r="D85" s="305"/>
      <c r="E85" s="302" t="str">
        <f t="shared" si="2"/>
        <v xml:space="preserve"> </v>
      </c>
      <c r="F85" s="874"/>
      <c r="G85" s="920"/>
      <c r="H85" s="888"/>
      <c r="I85" s="908"/>
    </row>
    <row r="86" spans="1:9" ht="26.25" customHeight="1">
      <c r="A86" s="277" t="s">
        <v>149</v>
      </c>
      <c r="B86" s="304" t="s">
        <v>150</v>
      </c>
      <c r="C86" s="301"/>
      <c r="D86" s="305"/>
      <c r="E86" s="302" t="str">
        <f t="shared" si="2"/>
        <v xml:space="preserve"> </v>
      </c>
      <c r="F86" s="874"/>
      <c r="G86" s="920"/>
      <c r="H86" s="888"/>
      <c r="I86" s="908"/>
    </row>
    <row r="87" spans="1:9">
      <c r="A87" s="277"/>
      <c r="B87" s="309" t="s">
        <v>220</v>
      </c>
      <c r="C87" s="310">
        <v>20</v>
      </c>
      <c r="D87" s="1320"/>
      <c r="E87" s="306" t="str">
        <f t="shared" ref="E87:E92" si="3">IF(OR(ISBLANK(C87),ISBLANK(D87))," ",KOLIC*CENA)</f>
        <v xml:space="preserve"> </v>
      </c>
      <c r="F87" s="873">
        <v>10</v>
      </c>
      <c r="G87" s="919">
        <f>D87*F87</f>
        <v>0</v>
      </c>
      <c r="H87" s="887">
        <v>10</v>
      </c>
      <c r="I87" s="907">
        <f>D87*H87</f>
        <v>0</v>
      </c>
    </row>
    <row r="88" spans="1:9">
      <c r="A88" s="277"/>
      <c r="B88" s="309" t="s">
        <v>221</v>
      </c>
      <c r="C88" s="310">
        <v>10</v>
      </c>
      <c r="D88" s="1309">
        <f>D87</f>
        <v>0</v>
      </c>
      <c r="E88" s="306">
        <f t="shared" si="3"/>
        <v>0</v>
      </c>
      <c r="F88" s="873">
        <v>5</v>
      </c>
      <c r="G88" s="919">
        <f>D88*F88</f>
        <v>0</v>
      </c>
      <c r="H88" s="887">
        <v>5</v>
      </c>
      <c r="I88" s="907">
        <f>D88*H88</f>
        <v>0</v>
      </c>
    </row>
    <row r="89" spans="1:9">
      <c r="A89" s="277"/>
      <c r="B89" s="309" t="s">
        <v>222</v>
      </c>
      <c r="C89" s="310">
        <v>10</v>
      </c>
      <c r="D89" s="1309">
        <f>D87</f>
        <v>0</v>
      </c>
      <c r="E89" s="306">
        <f t="shared" si="3"/>
        <v>0</v>
      </c>
      <c r="F89" s="873">
        <v>5</v>
      </c>
      <c r="G89" s="919">
        <f>D89*F89</f>
        <v>0</v>
      </c>
      <c r="H89" s="887">
        <v>5</v>
      </c>
      <c r="I89" s="907">
        <f>D89*H89</f>
        <v>0</v>
      </c>
    </row>
    <row r="90" spans="1:9" ht="13.5" thickBot="1">
      <c r="A90" s="277"/>
      <c r="B90" s="407" t="s">
        <v>223</v>
      </c>
      <c r="C90" s="408">
        <v>15</v>
      </c>
      <c r="D90" s="1310">
        <f>D87</f>
        <v>0</v>
      </c>
      <c r="E90" s="410">
        <f t="shared" si="3"/>
        <v>0</v>
      </c>
      <c r="F90" s="931">
        <v>7.5</v>
      </c>
      <c r="G90" s="980">
        <f>D90*F90</f>
        <v>0</v>
      </c>
      <c r="H90" s="947">
        <v>7.5</v>
      </c>
      <c r="I90" s="986">
        <f>D90*H90</f>
        <v>0</v>
      </c>
    </row>
    <row r="91" spans="1:9" ht="13.5" thickTop="1">
      <c r="A91" s="277"/>
      <c r="B91" s="404" t="s">
        <v>224</v>
      </c>
      <c r="C91" s="405">
        <f>SUM(C87:C90)</f>
        <v>55</v>
      </c>
      <c r="D91" s="391"/>
      <c r="E91" s="406" t="str">
        <f t="shared" si="3"/>
        <v xml:space="preserve"> </v>
      </c>
      <c r="F91" s="932"/>
      <c r="G91" s="981"/>
      <c r="H91" s="948"/>
      <c r="I91" s="987"/>
    </row>
    <row r="92" spans="1:9">
      <c r="A92" s="311"/>
      <c r="B92" s="309"/>
      <c r="C92" s="310"/>
      <c r="D92" s="305"/>
      <c r="E92" s="302" t="str">
        <f t="shared" si="3"/>
        <v xml:space="preserve"> </v>
      </c>
      <c r="F92" s="874"/>
      <c r="G92" s="920"/>
      <c r="H92" s="888"/>
      <c r="I92" s="908"/>
    </row>
    <row r="93" spans="1:9" s="129" customFormat="1" ht="40.5" customHeight="1">
      <c r="A93" s="311" t="s">
        <v>6</v>
      </c>
      <c r="B93" s="312" t="s">
        <v>210</v>
      </c>
      <c r="C93" s="313"/>
      <c r="D93" s="313"/>
      <c r="E93" s="313" t="str">
        <f>IF(OR(ISBLANK(C93),ISBLANK(D93))," ",KOLIC*CENA)</f>
        <v xml:space="preserve"> </v>
      </c>
      <c r="F93" s="875"/>
      <c r="G93" s="921"/>
      <c r="H93" s="889"/>
      <c r="I93" s="909"/>
    </row>
    <row r="94" spans="1:9" s="76" customFormat="1" ht="53.25" customHeight="1">
      <c r="A94" s="277"/>
      <c r="B94" s="304" t="s">
        <v>3596</v>
      </c>
      <c r="C94" s="301"/>
      <c r="D94" s="305"/>
      <c r="E94" s="302"/>
      <c r="F94" s="872"/>
      <c r="G94" s="918"/>
      <c r="H94" s="886"/>
      <c r="I94" s="906"/>
    </row>
    <row r="95" spans="1:9">
      <c r="A95" s="277"/>
      <c r="B95" s="309" t="s">
        <v>201</v>
      </c>
      <c r="C95" s="310">
        <v>0</v>
      </c>
      <c r="D95" s="1320"/>
      <c r="E95" s="306" t="str">
        <f>IF(OR(ISBLANK(C95),ISBLANK(D95))," ",KOLIC*CENA)</f>
        <v xml:space="preserve"> </v>
      </c>
      <c r="F95" s="873">
        <v>0</v>
      </c>
      <c r="G95" s="919">
        <f>D95*F95</f>
        <v>0</v>
      </c>
      <c r="H95" s="887">
        <v>0</v>
      </c>
      <c r="I95" s="907">
        <f>D95*H95</f>
        <v>0</v>
      </c>
    </row>
    <row r="96" spans="1:9">
      <c r="A96" s="277"/>
      <c r="B96" s="309" t="s">
        <v>202</v>
      </c>
      <c r="C96" s="310">
        <v>0</v>
      </c>
      <c r="D96" s="1309">
        <f>D95</f>
        <v>0</v>
      </c>
      <c r="E96" s="306">
        <f>IF(OR(ISBLANK(C96),ISBLANK(D96))," ",KOLIC*CENA)</f>
        <v>0</v>
      </c>
      <c r="F96" s="873">
        <v>0</v>
      </c>
      <c r="G96" s="919">
        <f>D96*F96</f>
        <v>0</v>
      </c>
      <c r="H96" s="887">
        <v>0</v>
      </c>
      <c r="I96" s="907">
        <f>D96*H96</f>
        <v>0</v>
      </c>
    </row>
    <row r="97" spans="1:9">
      <c r="A97" s="277"/>
      <c r="B97" s="309" t="s">
        <v>203</v>
      </c>
      <c r="C97" s="310">
        <v>0</v>
      </c>
      <c r="D97" s="1309">
        <f>D95</f>
        <v>0</v>
      </c>
      <c r="E97" s="306">
        <f>IF(OR(ISBLANK(C97),ISBLANK(D97))," ",KOLIC*CENA)</f>
        <v>0</v>
      </c>
      <c r="F97" s="873">
        <v>0</v>
      </c>
      <c r="G97" s="919">
        <f>D97*F97</f>
        <v>0</v>
      </c>
      <c r="H97" s="887">
        <v>0</v>
      </c>
      <c r="I97" s="907">
        <f>D97*H97</f>
        <v>0</v>
      </c>
    </row>
    <row r="98" spans="1:9" ht="13.5" thickBot="1">
      <c r="A98" s="277"/>
      <c r="B98" s="407" t="s">
        <v>204</v>
      </c>
      <c r="C98" s="408">
        <v>0</v>
      </c>
      <c r="D98" s="1310">
        <f>D95</f>
        <v>0</v>
      </c>
      <c r="E98" s="410">
        <f>IF(OR(ISBLANK(C98),ISBLANK(D98))," ",KOLIC*CENA)</f>
        <v>0</v>
      </c>
      <c r="F98" s="931">
        <v>0</v>
      </c>
      <c r="G98" s="980">
        <f>D98*F98</f>
        <v>0</v>
      </c>
      <c r="H98" s="947">
        <v>0</v>
      </c>
      <c r="I98" s="986">
        <f>D98*H98</f>
        <v>0</v>
      </c>
    </row>
    <row r="99" spans="1:9" ht="13.5" thickTop="1">
      <c r="A99" s="277"/>
      <c r="B99" s="404" t="s">
        <v>205</v>
      </c>
      <c r="C99" s="405">
        <f>SUM(C95:C98)</f>
        <v>0</v>
      </c>
      <c r="D99" s="391"/>
      <c r="E99" s="406" t="str">
        <f>IF(OR(ISBLANK(C99),ISBLANK(D99))," ",KOLIC*CENA)</f>
        <v xml:space="preserve"> </v>
      </c>
      <c r="F99" s="932"/>
      <c r="G99" s="981"/>
      <c r="H99" s="948"/>
      <c r="I99" s="987"/>
    </row>
    <row r="100" spans="1:9">
      <c r="A100" s="277"/>
      <c r="B100" s="310"/>
      <c r="C100" s="301"/>
      <c r="D100" s="305"/>
      <c r="E100" s="306"/>
      <c r="F100" s="874"/>
      <c r="G100" s="920"/>
      <c r="H100" s="888"/>
      <c r="I100" s="908"/>
    </row>
    <row r="101" spans="1:9" s="129" customFormat="1" ht="12.75" customHeight="1">
      <c r="A101" s="311" t="s">
        <v>1531</v>
      </c>
      <c r="B101" s="312" t="s">
        <v>1530</v>
      </c>
      <c r="C101" s="313"/>
      <c r="D101" s="313"/>
      <c r="E101" s="313" t="str">
        <f>IF(OR(ISBLANK(C101),ISBLANK(D101))," ",KOLIC*CENA)</f>
        <v xml:space="preserve"> </v>
      </c>
      <c r="F101" s="875"/>
      <c r="G101" s="921"/>
      <c r="H101" s="889"/>
      <c r="I101" s="909"/>
    </row>
    <row r="102" spans="1:9" s="76" customFormat="1" ht="38.25" customHeight="1">
      <c r="A102" s="277"/>
      <c r="B102" s="304" t="s">
        <v>3608</v>
      </c>
      <c r="C102" s="301"/>
      <c r="D102" s="305"/>
      <c r="E102" s="302"/>
      <c r="F102" s="872"/>
      <c r="G102" s="918"/>
      <c r="H102" s="886"/>
      <c r="I102" s="906"/>
    </row>
    <row r="103" spans="1:9">
      <c r="A103" s="277"/>
      <c r="B103" s="309" t="s">
        <v>201</v>
      </c>
      <c r="C103" s="310">
        <v>1</v>
      </c>
      <c r="D103" s="1320"/>
      <c r="E103" s="306" t="str">
        <f>IF(OR(ISBLANK(C103),ISBLANK(D103))," ",KOLIC*CENA)</f>
        <v xml:space="preserve"> </v>
      </c>
      <c r="F103" s="873">
        <v>0.5</v>
      </c>
      <c r="G103" s="919">
        <f>D103*F103</f>
        <v>0</v>
      </c>
      <c r="H103" s="887">
        <v>0.5</v>
      </c>
      <c r="I103" s="907">
        <f>D103*H103</f>
        <v>0</v>
      </c>
    </row>
    <row r="104" spans="1:9">
      <c r="A104" s="277"/>
      <c r="B104" s="309" t="s">
        <v>202</v>
      </c>
      <c r="C104" s="310">
        <v>1</v>
      </c>
      <c r="D104" s="1309">
        <f>D103</f>
        <v>0</v>
      </c>
      <c r="E104" s="306">
        <f>IF(OR(ISBLANK(C104),ISBLANK(D104))," ",KOLIC*CENA)</f>
        <v>0</v>
      </c>
      <c r="F104" s="873">
        <v>0.5</v>
      </c>
      <c r="G104" s="919">
        <f>D104*F104</f>
        <v>0</v>
      </c>
      <c r="H104" s="887">
        <v>0.5</v>
      </c>
      <c r="I104" s="907">
        <f>D104*H104</f>
        <v>0</v>
      </c>
    </row>
    <row r="105" spans="1:9">
      <c r="A105" s="277"/>
      <c r="B105" s="309" t="s">
        <v>203</v>
      </c>
      <c r="C105" s="310">
        <v>1</v>
      </c>
      <c r="D105" s="1309">
        <f>D103</f>
        <v>0</v>
      </c>
      <c r="E105" s="306">
        <f>IF(OR(ISBLANK(C105),ISBLANK(D105))," ",KOLIC*CENA)</f>
        <v>0</v>
      </c>
      <c r="F105" s="873">
        <v>0.5</v>
      </c>
      <c r="G105" s="919">
        <f>D105*F105</f>
        <v>0</v>
      </c>
      <c r="H105" s="887">
        <v>0.5</v>
      </c>
      <c r="I105" s="907">
        <f>D105*H105</f>
        <v>0</v>
      </c>
    </row>
    <row r="106" spans="1:9" ht="13.5" thickBot="1">
      <c r="A106" s="277"/>
      <c r="B106" s="407" t="s">
        <v>204</v>
      </c>
      <c r="C106" s="408">
        <v>1</v>
      </c>
      <c r="D106" s="1310">
        <f>D103</f>
        <v>0</v>
      </c>
      <c r="E106" s="410">
        <f>IF(OR(ISBLANK(C106),ISBLANK(D106))," ",KOLIC*CENA)</f>
        <v>0</v>
      </c>
      <c r="F106" s="931">
        <v>0.5</v>
      </c>
      <c r="G106" s="980">
        <f>D106*F106</f>
        <v>0</v>
      </c>
      <c r="H106" s="947">
        <v>0.5</v>
      </c>
      <c r="I106" s="986">
        <f>D106*H106</f>
        <v>0</v>
      </c>
    </row>
    <row r="107" spans="1:9" ht="13.5" thickTop="1">
      <c r="A107" s="277"/>
      <c r="B107" s="404" t="s">
        <v>205</v>
      </c>
      <c r="C107" s="405">
        <f>SUM(C103:C106)</f>
        <v>4</v>
      </c>
      <c r="D107" s="391"/>
      <c r="E107" s="406" t="str">
        <f>IF(OR(ISBLANK(C107),ISBLANK(D107))," ",KOLIC*CENA)</f>
        <v xml:space="preserve"> </v>
      </c>
      <c r="F107" s="932"/>
      <c r="G107" s="981"/>
      <c r="H107" s="948"/>
      <c r="I107" s="987"/>
    </row>
    <row r="108" spans="1:9">
      <c r="A108" s="277"/>
      <c r="B108" s="310"/>
      <c r="C108" s="301"/>
      <c r="D108" s="305"/>
      <c r="E108" s="306"/>
      <c r="F108" s="874"/>
      <c r="G108" s="920"/>
      <c r="H108" s="888"/>
      <c r="I108" s="908"/>
    </row>
    <row r="109" spans="1:9" ht="155.25" customHeight="1">
      <c r="A109" s="311" t="s">
        <v>129</v>
      </c>
      <c r="B109" s="304" t="s">
        <v>257</v>
      </c>
      <c r="C109" s="310"/>
      <c r="D109" s="305"/>
      <c r="E109" s="302" t="str">
        <f t="shared" ref="E109:E114" si="4">IF(OR(ISBLANK(C109),ISBLANK(D109))," ",KOLIC*CENA)</f>
        <v xml:space="preserve"> </v>
      </c>
      <c r="F109" s="874"/>
      <c r="G109" s="920"/>
      <c r="H109" s="888"/>
      <c r="I109" s="908"/>
    </row>
    <row r="110" spans="1:9">
      <c r="A110" s="277"/>
      <c r="B110" s="309" t="s">
        <v>211</v>
      </c>
      <c r="C110" s="310">
        <v>120</v>
      </c>
      <c r="D110" s="1320"/>
      <c r="E110" s="306" t="str">
        <f t="shared" si="4"/>
        <v xml:space="preserve"> </v>
      </c>
      <c r="F110" s="873"/>
      <c r="G110" s="919">
        <f>D110*F110</f>
        <v>0</v>
      </c>
      <c r="H110" s="945">
        <v>120</v>
      </c>
      <c r="I110" s="907">
        <f>D110*H110</f>
        <v>0</v>
      </c>
    </row>
    <row r="111" spans="1:9">
      <c r="A111" s="277"/>
      <c r="B111" s="309" t="s">
        <v>212</v>
      </c>
      <c r="C111" s="310">
        <v>40</v>
      </c>
      <c r="D111" s="1309">
        <f>D110</f>
        <v>0</v>
      </c>
      <c r="E111" s="306">
        <f t="shared" si="4"/>
        <v>0</v>
      </c>
      <c r="F111" s="873"/>
      <c r="G111" s="919">
        <f>D111*F111</f>
        <v>0</v>
      </c>
      <c r="H111" s="945">
        <v>40</v>
      </c>
      <c r="I111" s="907">
        <f>D111*H111</f>
        <v>0</v>
      </c>
    </row>
    <row r="112" spans="1:9">
      <c r="A112" s="277"/>
      <c r="B112" s="309" t="s">
        <v>213</v>
      </c>
      <c r="C112" s="310">
        <v>40</v>
      </c>
      <c r="D112" s="1309">
        <f>D110</f>
        <v>0</v>
      </c>
      <c r="E112" s="306">
        <f t="shared" si="4"/>
        <v>0</v>
      </c>
      <c r="F112" s="873"/>
      <c r="G112" s="919">
        <f>D112*F112</f>
        <v>0</v>
      </c>
      <c r="H112" s="945">
        <v>40</v>
      </c>
      <c r="I112" s="907">
        <f>D112*H112</f>
        <v>0</v>
      </c>
    </row>
    <row r="113" spans="1:9" ht="13.5" thickBot="1">
      <c r="A113" s="277"/>
      <c r="B113" s="407" t="s">
        <v>214</v>
      </c>
      <c r="C113" s="408">
        <v>60</v>
      </c>
      <c r="D113" s="1310">
        <f>D110</f>
        <v>0</v>
      </c>
      <c r="E113" s="410">
        <f t="shared" si="4"/>
        <v>0</v>
      </c>
      <c r="F113" s="931"/>
      <c r="G113" s="980">
        <f>D113*F113</f>
        <v>0</v>
      </c>
      <c r="H113" s="946">
        <v>60</v>
      </c>
      <c r="I113" s="986">
        <f>D113*H113</f>
        <v>0</v>
      </c>
    </row>
    <row r="114" spans="1:9" ht="13.5" thickTop="1">
      <c r="A114" s="277"/>
      <c r="B114" s="404" t="s">
        <v>215</v>
      </c>
      <c r="C114" s="405">
        <f>SUM(C110:C113)</f>
        <v>260</v>
      </c>
      <c r="D114" s="391"/>
      <c r="E114" s="406" t="str">
        <f t="shared" si="4"/>
        <v xml:space="preserve"> </v>
      </c>
      <c r="F114" s="932"/>
      <c r="G114" s="981"/>
      <c r="H114" s="948"/>
      <c r="I114" s="987"/>
    </row>
    <row r="115" spans="1:9" ht="12.75" customHeight="1">
      <c r="A115" s="277"/>
      <c r="B115" s="304"/>
      <c r="C115" s="301"/>
      <c r="D115" s="305"/>
      <c r="E115" s="306"/>
      <c r="F115" s="874"/>
      <c r="G115" s="920"/>
      <c r="H115" s="888"/>
      <c r="I115" s="908"/>
    </row>
    <row r="116" spans="1:9" ht="64.5" customHeight="1">
      <c r="A116" s="311" t="s">
        <v>1532</v>
      </c>
      <c r="B116" s="304" t="s">
        <v>7</v>
      </c>
      <c r="C116" s="310"/>
      <c r="D116" s="305"/>
      <c r="E116" s="302" t="str">
        <f t="shared" ref="E116:E121" si="5">IF(OR(ISBLANK(C116),ISBLANK(D116))," ",KOLIC*CENA)</f>
        <v xml:space="preserve"> </v>
      </c>
      <c r="F116" s="874"/>
      <c r="G116" s="920"/>
      <c r="H116" s="888"/>
      <c r="I116" s="908"/>
    </row>
    <row r="117" spans="1:9">
      <c r="A117" s="277"/>
      <c r="B117" s="309" t="s">
        <v>211</v>
      </c>
      <c r="C117" s="310">
        <v>120</v>
      </c>
      <c r="D117" s="1320"/>
      <c r="E117" s="306" t="str">
        <f t="shared" si="5"/>
        <v xml:space="preserve"> </v>
      </c>
      <c r="F117" s="873"/>
      <c r="G117" s="919">
        <f>D117*F117</f>
        <v>0</v>
      </c>
      <c r="H117" s="945">
        <v>120</v>
      </c>
      <c r="I117" s="907">
        <f>D117*H117</f>
        <v>0</v>
      </c>
    </row>
    <row r="118" spans="1:9">
      <c r="A118" s="277"/>
      <c r="B118" s="309" t="s">
        <v>212</v>
      </c>
      <c r="C118" s="310">
        <v>0</v>
      </c>
      <c r="D118" s="1309">
        <f>D117</f>
        <v>0</v>
      </c>
      <c r="E118" s="306">
        <f t="shared" si="5"/>
        <v>0</v>
      </c>
      <c r="F118" s="873"/>
      <c r="G118" s="919">
        <f>D118*F118</f>
        <v>0</v>
      </c>
      <c r="H118" s="945">
        <v>0</v>
      </c>
      <c r="I118" s="907">
        <f>D118*H118</f>
        <v>0</v>
      </c>
    </row>
    <row r="119" spans="1:9">
      <c r="A119" s="277"/>
      <c r="B119" s="309" t="s">
        <v>213</v>
      </c>
      <c r="C119" s="310">
        <v>0</v>
      </c>
      <c r="D119" s="1309">
        <f>D117</f>
        <v>0</v>
      </c>
      <c r="E119" s="306">
        <f t="shared" si="5"/>
        <v>0</v>
      </c>
      <c r="F119" s="873"/>
      <c r="G119" s="919">
        <f>D119*F119</f>
        <v>0</v>
      </c>
      <c r="H119" s="945">
        <v>0</v>
      </c>
      <c r="I119" s="907">
        <f>D119*H119</f>
        <v>0</v>
      </c>
    </row>
    <row r="120" spans="1:9" ht="13.5" thickBot="1">
      <c r="A120" s="277"/>
      <c r="B120" s="407" t="s">
        <v>214</v>
      </c>
      <c r="C120" s="408">
        <v>60</v>
      </c>
      <c r="D120" s="1310">
        <f>D117</f>
        <v>0</v>
      </c>
      <c r="E120" s="410">
        <f t="shared" si="5"/>
        <v>0</v>
      </c>
      <c r="F120" s="931"/>
      <c r="G120" s="980">
        <f>D120*F120</f>
        <v>0</v>
      </c>
      <c r="H120" s="946">
        <v>60</v>
      </c>
      <c r="I120" s="986">
        <f>D120*H120</f>
        <v>0</v>
      </c>
    </row>
    <row r="121" spans="1:9" ht="13.5" thickTop="1">
      <c r="A121" s="277"/>
      <c r="B121" s="404" t="s">
        <v>215</v>
      </c>
      <c r="C121" s="405">
        <f>SUM(C117:C120)</f>
        <v>180</v>
      </c>
      <c r="D121" s="391"/>
      <c r="E121" s="406" t="str">
        <f t="shared" si="5"/>
        <v xml:space="preserve"> </v>
      </c>
      <c r="F121" s="932"/>
      <c r="G121" s="981"/>
      <c r="H121" s="948"/>
      <c r="I121" s="987"/>
    </row>
    <row r="122" spans="1:9" ht="12.75" customHeight="1">
      <c r="A122" s="277"/>
      <c r="B122" s="304"/>
      <c r="C122" s="301"/>
      <c r="D122" s="305"/>
      <c r="E122" s="306"/>
      <c r="F122" s="874"/>
      <c r="G122" s="920"/>
      <c r="H122" s="888"/>
      <c r="I122" s="908"/>
    </row>
    <row r="123" spans="1:9" ht="84.75" customHeight="1">
      <c r="A123" s="277" t="s">
        <v>130</v>
      </c>
      <c r="B123" s="304" t="s">
        <v>3614</v>
      </c>
      <c r="C123" s="310"/>
      <c r="D123" s="305"/>
      <c r="E123" s="302" t="str">
        <f t="shared" ref="E123:E129" si="6">IF(OR(ISBLANK(C123),ISBLANK(D123))," ",KOLIC*CENA)</f>
        <v xml:space="preserve"> </v>
      </c>
      <c r="F123" s="874"/>
      <c r="G123" s="920"/>
      <c r="H123" s="888"/>
      <c r="I123" s="908"/>
    </row>
    <row r="124" spans="1:9" ht="40.5" customHeight="1">
      <c r="A124" s="277"/>
      <c r="B124" s="304" t="s">
        <v>258</v>
      </c>
      <c r="C124" s="310"/>
      <c r="D124" s="305"/>
      <c r="E124" s="302"/>
      <c r="F124" s="874"/>
      <c r="G124" s="920"/>
      <c r="H124" s="888"/>
      <c r="I124" s="908"/>
    </row>
    <row r="125" spans="1:9">
      <c r="A125" s="277"/>
      <c r="B125" s="309" t="s">
        <v>211</v>
      </c>
      <c r="C125" s="310">
        <v>90</v>
      </c>
      <c r="D125" s="1320"/>
      <c r="E125" s="306" t="str">
        <f t="shared" si="6"/>
        <v xml:space="preserve"> </v>
      </c>
      <c r="F125" s="873"/>
      <c r="G125" s="919">
        <f>D125*F125</f>
        <v>0</v>
      </c>
      <c r="H125" s="945">
        <v>90</v>
      </c>
      <c r="I125" s="907">
        <f>D125*H125</f>
        <v>0</v>
      </c>
    </row>
    <row r="126" spans="1:9">
      <c r="A126" s="277"/>
      <c r="B126" s="309" t="s">
        <v>212</v>
      </c>
      <c r="C126" s="310">
        <v>30</v>
      </c>
      <c r="D126" s="1309">
        <f>D125</f>
        <v>0</v>
      </c>
      <c r="E126" s="306">
        <f t="shared" si="6"/>
        <v>0</v>
      </c>
      <c r="F126" s="873"/>
      <c r="G126" s="919">
        <f>D126*F126</f>
        <v>0</v>
      </c>
      <c r="H126" s="945">
        <v>30</v>
      </c>
      <c r="I126" s="907">
        <f>D126*H126</f>
        <v>0</v>
      </c>
    </row>
    <row r="127" spans="1:9">
      <c r="A127" s="277"/>
      <c r="B127" s="309" t="s">
        <v>213</v>
      </c>
      <c r="C127" s="310">
        <v>30</v>
      </c>
      <c r="D127" s="1309">
        <f>D125</f>
        <v>0</v>
      </c>
      <c r="E127" s="306">
        <f t="shared" si="6"/>
        <v>0</v>
      </c>
      <c r="F127" s="873"/>
      <c r="G127" s="919">
        <f>D127*F127</f>
        <v>0</v>
      </c>
      <c r="H127" s="945">
        <v>30</v>
      </c>
      <c r="I127" s="907">
        <f>D127*H127</f>
        <v>0</v>
      </c>
    </row>
    <row r="128" spans="1:9" ht="13.5" thickBot="1">
      <c r="A128" s="277"/>
      <c r="B128" s="407" t="s">
        <v>214</v>
      </c>
      <c r="C128" s="408">
        <v>60</v>
      </c>
      <c r="D128" s="1310">
        <f>D125</f>
        <v>0</v>
      </c>
      <c r="E128" s="410">
        <f t="shared" si="6"/>
        <v>0</v>
      </c>
      <c r="F128" s="931"/>
      <c r="G128" s="980">
        <f>D128*F128</f>
        <v>0</v>
      </c>
      <c r="H128" s="946">
        <v>60</v>
      </c>
      <c r="I128" s="986">
        <f>D128*H128</f>
        <v>0</v>
      </c>
    </row>
    <row r="129" spans="1:9" ht="13.5" thickTop="1">
      <c r="A129" s="277"/>
      <c r="B129" s="404" t="s">
        <v>215</v>
      </c>
      <c r="C129" s="405">
        <f>SUM(C125:C128)</f>
        <v>210</v>
      </c>
      <c r="D129" s="391"/>
      <c r="E129" s="406" t="str">
        <f t="shared" si="6"/>
        <v xml:space="preserve"> </v>
      </c>
      <c r="F129" s="932"/>
      <c r="G129" s="981"/>
      <c r="H129" s="948"/>
      <c r="I129" s="987"/>
    </row>
    <row r="130" spans="1:9" ht="12.75" customHeight="1">
      <c r="A130" s="277"/>
      <c r="B130" s="304"/>
      <c r="C130" s="301"/>
      <c r="D130" s="305"/>
      <c r="E130" s="306"/>
      <c r="F130" s="874"/>
      <c r="G130" s="920"/>
      <c r="H130" s="888"/>
      <c r="I130" s="908"/>
    </row>
    <row r="131" spans="1:9" ht="103.5" customHeight="1">
      <c r="A131" s="277" t="s">
        <v>1533</v>
      </c>
      <c r="B131" s="304" t="s">
        <v>216</v>
      </c>
      <c r="C131" s="301"/>
      <c r="D131" s="305"/>
      <c r="E131" s="302" t="str">
        <f t="shared" ref="E131:E137" si="7">IF(OR(ISBLANK(C131),ISBLANK(D131))," ",KOLIC*CENA)</f>
        <v xml:space="preserve"> </v>
      </c>
      <c r="F131" s="874"/>
      <c r="G131" s="920"/>
      <c r="H131" s="888"/>
      <c r="I131" s="908"/>
    </row>
    <row r="132" spans="1:9">
      <c r="A132" s="277"/>
      <c r="B132" s="309" t="s">
        <v>201</v>
      </c>
      <c r="C132" s="310">
        <v>1</v>
      </c>
      <c r="D132" s="1320"/>
      <c r="E132" s="306" t="str">
        <f t="shared" si="7"/>
        <v xml:space="preserve"> </v>
      </c>
      <c r="F132" s="873"/>
      <c r="G132" s="919">
        <f>D132*F132</f>
        <v>0</v>
      </c>
      <c r="H132" s="945">
        <v>1</v>
      </c>
      <c r="I132" s="907">
        <f>D132*H132</f>
        <v>0</v>
      </c>
    </row>
    <row r="133" spans="1:9">
      <c r="A133" s="277"/>
      <c r="B133" s="309" t="s">
        <v>202</v>
      </c>
      <c r="C133" s="310">
        <v>1</v>
      </c>
      <c r="D133" s="1309">
        <f>D132</f>
        <v>0</v>
      </c>
      <c r="E133" s="306">
        <f t="shared" si="7"/>
        <v>0</v>
      </c>
      <c r="F133" s="873"/>
      <c r="G133" s="919">
        <f>D133*F133</f>
        <v>0</v>
      </c>
      <c r="H133" s="945">
        <v>1</v>
      </c>
      <c r="I133" s="907">
        <f>D133*H133</f>
        <v>0</v>
      </c>
    </row>
    <row r="134" spans="1:9">
      <c r="A134" s="277"/>
      <c r="B134" s="309" t="s">
        <v>203</v>
      </c>
      <c r="C134" s="310">
        <v>1</v>
      </c>
      <c r="D134" s="1309">
        <f>D132</f>
        <v>0</v>
      </c>
      <c r="E134" s="306">
        <f t="shared" si="7"/>
        <v>0</v>
      </c>
      <c r="F134" s="873"/>
      <c r="G134" s="919">
        <f>D134*F134</f>
        <v>0</v>
      </c>
      <c r="H134" s="945">
        <v>1</v>
      </c>
      <c r="I134" s="907">
        <f>D134*H134</f>
        <v>0</v>
      </c>
    </row>
    <row r="135" spans="1:9" ht="13.5" thickBot="1">
      <c r="A135" s="277"/>
      <c r="B135" s="407" t="s">
        <v>204</v>
      </c>
      <c r="C135" s="408">
        <v>1</v>
      </c>
      <c r="D135" s="1310">
        <f>D132</f>
        <v>0</v>
      </c>
      <c r="E135" s="410">
        <f t="shared" si="7"/>
        <v>0</v>
      </c>
      <c r="F135" s="931"/>
      <c r="G135" s="980">
        <f>D135*F135</f>
        <v>0</v>
      </c>
      <c r="H135" s="946">
        <v>1</v>
      </c>
      <c r="I135" s="986">
        <f>D135*H135</f>
        <v>0</v>
      </c>
    </row>
    <row r="136" spans="1:9" ht="13.5" thickTop="1">
      <c r="A136" s="277"/>
      <c r="B136" s="404" t="s">
        <v>205</v>
      </c>
      <c r="C136" s="405">
        <f>SUM(C132:C135)</f>
        <v>4</v>
      </c>
      <c r="D136" s="391"/>
      <c r="E136" s="406" t="str">
        <f t="shared" si="7"/>
        <v xml:space="preserve"> </v>
      </c>
      <c r="F136" s="932"/>
      <c r="G136" s="981"/>
      <c r="H136" s="948"/>
      <c r="I136" s="987"/>
    </row>
    <row r="137" spans="1:9">
      <c r="A137" s="1"/>
      <c r="B137" s="30"/>
      <c r="C137" s="31"/>
      <c r="E137" s="93" t="str">
        <f t="shared" si="7"/>
        <v xml:space="preserve"> </v>
      </c>
      <c r="H137" s="1040"/>
      <c r="I137" s="1059"/>
    </row>
    <row r="138" spans="1:9" ht="13.5" thickBot="1">
      <c r="A138" s="315"/>
      <c r="B138" s="316"/>
      <c r="C138" s="317"/>
      <c r="D138" s="318"/>
      <c r="E138" s="319"/>
      <c r="F138" s="320"/>
      <c r="G138" s="913"/>
      <c r="H138" s="1041"/>
      <c r="I138" s="1060"/>
    </row>
    <row r="139" spans="1:9" ht="13.5" thickTop="1">
      <c r="A139" s="34"/>
      <c r="B139" s="35"/>
      <c r="C139" s="36"/>
      <c r="D139" s="37"/>
      <c r="E139" s="379" t="s">
        <v>1568</v>
      </c>
      <c r="F139" s="958"/>
      <c r="G139" s="1044" t="s">
        <v>1565</v>
      </c>
      <c r="H139" s="964"/>
      <c r="I139" s="915" t="s">
        <v>1566</v>
      </c>
    </row>
    <row r="140" spans="1:9" ht="15">
      <c r="A140" s="12"/>
      <c r="B140" s="257" t="s">
        <v>151</v>
      </c>
      <c r="C140" s="259"/>
      <c r="D140" s="259"/>
      <c r="E140" s="260">
        <f>SUM(E39:E139)</f>
        <v>0</v>
      </c>
      <c r="F140" s="876"/>
      <c r="G140" s="1024">
        <f>SUM(G39:G139)</f>
        <v>0</v>
      </c>
      <c r="H140" s="890"/>
      <c r="I140" s="1032">
        <f>SUM(I39:I139)</f>
        <v>0</v>
      </c>
    </row>
    <row r="141" spans="1:9">
      <c r="A141" s="12" t="s">
        <v>81</v>
      </c>
      <c r="B141" s="16"/>
      <c r="C141" s="13"/>
      <c r="H141" s="1040"/>
      <c r="I141" s="1059"/>
    </row>
    <row r="142" spans="1:9">
      <c r="A142" s="12"/>
      <c r="B142" s="11" t="s">
        <v>1534</v>
      </c>
      <c r="C142" s="13"/>
      <c r="H142" s="1040"/>
      <c r="I142" s="1059"/>
    </row>
    <row r="143" spans="1:9">
      <c r="A143" s="12"/>
      <c r="B143" s="11"/>
      <c r="C143" s="13"/>
      <c r="H143" s="1040"/>
      <c r="I143" s="1059"/>
    </row>
    <row r="144" spans="1:9">
      <c r="B144" s="74" t="s">
        <v>152</v>
      </c>
      <c r="H144" s="1040"/>
      <c r="I144" s="1059"/>
    </row>
    <row r="145" spans="1:9">
      <c r="B145" s="74"/>
      <c r="H145" s="1040"/>
      <c r="I145" s="1059"/>
    </row>
    <row r="146" spans="1:9" ht="27" customHeight="1">
      <c r="B146" s="1574" t="s">
        <v>153</v>
      </c>
      <c r="C146" s="1574"/>
      <c r="D146" s="1574"/>
      <c r="H146" s="1040"/>
      <c r="I146" s="1059"/>
    </row>
    <row r="147" spans="1:9">
      <c r="B147" s="74"/>
      <c r="C147" s="79"/>
      <c r="D147" s="79"/>
      <c r="H147" s="1040"/>
      <c r="I147" s="1059"/>
    </row>
    <row r="148" spans="1:9" ht="76.5" customHeight="1">
      <c r="A148" s="15"/>
      <c r="B148" s="1578" t="s">
        <v>3615</v>
      </c>
      <c r="C148" s="1574"/>
      <c r="D148" s="1574"/>
      <c r="E148" s="16"/>
      <c r="H148" s="1040"/>
      <c r="I148" s="1059"/>
    </row>
    <row r="149" spans="1:9" ht="12" customHeight="1">
      <c r="A149" s="15"/>
      <c r="B149" s="16"/>
      <c r="C149" s="16"/>
      <c r="D149" s="16"/>
      <c r="E149" s="16"/>
      <c r="H149" s="1040"/>
      <c r="I149" s="1059"/>
    </row>
    <row r="150" spans="1:9" ht="51.75" customHeight="1">
      <c r="A150" s="15"/>
      <c r="B150" s="1574" t="s">
        <v>154</v>
      </c>
      <c r="C150" s="1574"/>
      <c r="D150" s="1574"/>
      <c r="H150" s="1040"/>
      <c r="I150" s="1059"/>
    </row>
    <row r="151" spans="1:9">
      <c r="B151" s="74"/>
      <c r="C151" s="79"/>
      <c r="D151" s="79"/>
      <c r="H151" s="1040"/>
      <c r="I151" s="1059"/>
    </row>
    <row r="152" spans="1:9" ht="27" customHeight="1">
      <c r="B152" s="1575" t="s">
        <v>155</v>
      </c>
      <c r="C152" s="1575"/>
      <c r="D152" s="1575"/>
      <c r="H152" s="1040"/>
      <c r="I152" s="1059"/>
    </row>
    <row r="153" spans="1:9" s="14" customFormat="1">
      <c r="A153" s="12"/>
      <c r="B153" s="31"/>
      <c r="C153" s="13"/>
      <c r="D153" s="13"/>
      <c r="E153" s="3"/>
      <c r="G153" s="902"/>
      <c r="H153" s="1042"/>
      <c r="I153" s="1061"/>
    </row>
    <row r="154" spans="1:9" ht="120" customHeight="1">
      <c r="A154" s="15"/>
      <c r="B154" s="1578" t="s">
        <v>225</v>
      </c>
      <c r="C154" s="1574"/>
      <c r="D154" s="1574"/>
      <c r="E154" s="17"/>
      <c r="H154" s="1040"/>
      <c r="I154" s="1059"/>
    </row>
    <row r="155" spans="1:9" ht="13.5" customHeight="1">
      <c r="A155" s="15"/>
      <c r="B155" s="29"/>
      <c r="C155" s="29"/>
      <c r="D155" s="29"/>
      <c r="E155" s="17"/>
      <c r="H155" s="1040"/>
      <c r="I155" s="1059"/>
    </row>
    <row r="156" spans="1:9" ht="104.25" customHeight="1">
      <c r="B156" s="1565" t="s">
        <v>156</v>
      </c>
      <c r="C156" s="1565"/>
      <c r="D156" s="1565"/>
      <c r="H156" s="1040"/>
      <c r="I156" s="1059"/>
    </row>
    <row r="157" spans="1:9" ht="12.75" customHeight="1">
      <c r="A157" s="15"/>
      <c r="B157" s="17"/>
      <c r="C157" s="17"/>
      <c r="D157" s="17"/>
      <c r="E157" s="17"/>
      <c r="H157" s="1040"/>
      <c r="I157" s="1059"/>
    </row>
    <row r="158" spans="1:9" ht="29.25" customHeight="1">
      <c r="B158" s="1556" t="s">
        <v>14</v>
      </c>
      <c r="C158" s="1556"/>
      <c r="D158" s="1556"/>
      <c r="E158" s="68"/>
      <c r="H158" s="1040"/>
      <c r="I158" s="1059"/>
    </row>
    <row r="159" spans="1:9" ht="12.75" customHeight="1">
      <c r="B159" s="97"/>
      <c r="C159" s="97"/>
      <c r="D159" s="97"/>
      <c r="E159" s="68"/>
      <c r="H159" s="1040"/>
      <c r="I159" s="1059"/>
    </row>
    <row r="160" spans="1:9" ht="88.5" customHeight="1">
      <c r="B160" s="1556" t="s">
        <v>15</v>
      </c>
      <c r="C160" s="1556"/>
      <c r="D160" s="1556"/>
      <c r="E160" s="68"/>
      <c r="H160" s="1040"/>
      <c r="I160" s="1059"/>
    </row>
    <row r="161" spans="1:11" ht="53.25" customHeight="1">
      <c r="B161" s="1565" t="s">
        <v>16</v>
      </c>
      <c r="C161" s="1565"/>
      <c r="D161" s="1565"/>
      <c r="H161" s="1040"/>
      <c r="I161" s="1059"/>
    </row>
    <row r="162" spans="1:11" ht="117" customHeight="1">
      <c r="B162" s="1565" t="s">
        <v>226</v>
      </c>
      <c r="C162" s="1565"/>
      <c r="D162" s="1565"/>
      <c r="H162" s="1040"/>
      <c r="I162" s="1059"/>
    </row>
    <row r="163" spans="1:11" ht="25.5" customHeight="1">
      <c r="A163" s="12"/>
      <c r="B163" s="1575" t="s">
        <v>146</v>
      </c>
      <c r="C163" s="1575"/>
      <c r="D163" s="1575"/>
      <c r="H163" s="1040"/>
      <c r="I163" s="1059"/>
    </row>
    <row r="164" spans="1:11" ht="12.75" customHeight="1">
      <c r="B164" s="16"/>
      <c r="C164" s="16"/>
      <c r="D164" s="16"/>
      <c r="H164" s="1040"/>
      <c r="I164" s="1059"/>
    </row>
    <row r="165" spans="1:11" ht="52.5" customHeight="1">
      <c r="B165" s="1556" t="s">
        <v>142</v>
      </c>
      <c r="C165" s="1556"/>
      <c r="D165" s="1556"/>
      <c r="E165" s="68"/>
      <c r="H165" s="1040"/>
      <c r="I165" s="1059"/>
    </row>
    <row r="166" spans="1:11" ht="66" customHeight="1">
      <c r="A166" s="12"/>
      <c r="B166" s="1565" t="s">
        <v>144</v>
      </c>
      <c r="C166" s="1565"/>
      <c r="D166" s="1565"/>
      <c r="H166" s="1040"/>
      <c r="I166" s="1059"/>
    </row>
    <row r="167" spans="1:11" ht="12.75" customHeight="1">
      <c r="A167" s="15"/>
      <c r="B167" s="17"/>
      <c r="C167" s="17"/>
      <c r="D167" s="17"/>
      <c r="E167" s="17"/>
      <c r="H167" s="1040"/>
      <c r="I167" s="1059"/>
    </row>
    <row r="168" spans="1:11" ht="25.5" customHeight="1">
      <c r="A168" s="12"/>
      <c r="B168" s="1565" t="s">
        <v>143</v>
      </c>
      <c r="C168" s="1565"/>
      <c r="D168" s="1565"/>
      <c r="H168" s="1040"/>
      <c r="I168" s="1059"/>
    </row>
    <row r="169" spans="1:11">
      <c r="A169" s="12"/>
      <c r="B169" s="16"/>
      <c r="C169" s="114"/>
      <c r="D169" s="79"/>
      <c r="H169" s="1040"/>
      <c r="I169" s="1059"/>
    </row>
    <row r="170" spans="1:11" ht="39" customHeight="1">
      <c r="A170" s="12"/>
      <c r="B170" s="1565" t="s">
        <v>145</v>
      </c>
      <c r="C170" s="1565"/>
      <c r="D170" s="1565"/>
      <c r="H170" s="1040"/>
      <c r="I170" s="1059"/>
    </row>
    <row r="171" spans="1:11" s="14" customFormat="1">
      <c r="A171" s="12"/>
      <c r="B171" s="19"/>
      <c r="C171" s="18"/>
      <c r="D171" s="13"/>
      <c r="E171" s="93"/>
      <c r="G171" s="902"/>
      <c r="H171" s="1042"/>
      <c r="I171" s="1061"/>
    </row>
    <row r="172" spans="1:11" s="14" customFormat="1">
      <c r="A172" s="12"/>
      <c r="B172" s="19"/>
      <c r="C172" s="303" t="s">
        <v>79</v>
      </c>
      <c r="D172" s="321" t="s">
        <v>191</v>
      </c>
      <c r="E172" s="322" t="s">
        <v>192</v>
      </c>
      <c r="F172" s="1582" t="s">
        <v>1557</v>
      </c>
      <c r="G172" s="1583"/>
      <c r="H172" s="1584" t="s">
        <v>1558</v>
      </c>
      <c r="I172" s="1585"/>
      <c r="J172" s="298" t="s">
        <v>1559</v>
      </c>
      <c r="K172" s="298" t="s">
        <v>1560</v>
      </c>
    </row>
    <row r="173" spans="1:11" s="14" customFormat="1">
      <c r="A173" s="277"/>
      <c r="B173" s="323"/>
      <c r="C173" s="1577" t="s">
        <v>1502</v>
      </c>
      <c r="D173" s="1577"/>
      <c r="E173" s="1577"/>
      <c r="F173" s="898" t="s">
        <v>79</v>
      </c>
      <c r="G173" s="898" t="s">
        <v>1561</v>
      </c>
      <c r="H173" s="897" t="s">
        <v>79</v>
      </c>
      <c r="I173" s="897" t="s">
        <v>1561</v>
      </c>
      <c r="J173" s="299"/>
      <c r="K173" s="299"/>
    </row>
    <row r="174" spans="1:11" ht="168" customHeight="1">
      <c r="A174" s="277" t="s">
        <v>83</v>
      </c>
      <c r="B174" s="304" t="s">
        <v>227</v>
      </c>
      <c r="C174" s="301"/>
      <c r="D174" s="305"/>
      <c r="E174" s="306"/>
      <c r="F174" s="874"/>
      <c r="G174" s="920"/>
      <c r="H174" s="888"/>
      <c r="I174" s="908"/>
    </row>
    <row r="175" spans="1:11" ht="41.25" customHeight="1">
      <c r="A175" s="277"/>
      <c r="B175" s="304" t="s">
        <v>228</v>
      </c>
      <c r="C175" s="301"/>
      <c r="D175" s="305"/>
      <c r="E175" s="306"/>
      <c r="F175" s="874"/>
      <c r="G175" s="920"/>
      <c r="H175" s="888"/>
      <c r="I175" s="908"/>
    </row>
    <row r="176" spans="1:11" ht="43.5" customHeight="1">
      <c r="A176" s="277"/>
      <c r="B176" s="304" t="s">
        <v>768</v>
      </c>
      <c r="C176" s="301"/>
      <c r="D176" s="305"/>
      <c r="E176" s="306"/>
      <c r="F176" s="874"/>
      <c r="G176" s="920"/>
      <c r="H176" s="888"/>
      <c r="I176" s="908"/>
    </row>
    <row r="177" spans="1:9" ht="12.75" customHeight="1">
      <c r="A177" s="277"/>
      <c r="B177" s="304"/>
      <c r="C177" s="301"/>
      <c r="D177" s="305"/>
      <c r="E177" s="306"/>
      <c r="F177" s="874"/>
      <c r="G177" s="920"/>
      <c r="H177" s="888"/>
      <c r="I177" s="908"/>
    </row>
    <row r="178" spans="1:9" ht="26.25" customHeight="1">
      <c r="A178" s="277" t="s">
        <v>67</v>
      </c>
      <c r="B178" s="304" t="s">
        <v>229</v>
      </c>
      <c r="C178" s="301"/>
      <c r="D178" s="305"/>
      <c r="E178" s="306"/>
      <c r="F178" s="874"/>
      <c r="G178" s="920"/>
      <c r="H178" s="888"/>
      <c r="I178" s="908"/>
    </row>
    <row r="179" spans="1:9">
      <c r="A179" s="277"/>
      <c r="B179" s="309" t="s">
        <v>271</v>
      </c>
      <c r="C179" s="310">
        <v>14</v>
      </c>
      <c r="D179" s="1320"/>
      <c r="E179" s="306" t="str">
        <f>IF(OR(ISBLANK(C179),ISBLANK(D179))," ",KOLIC*CENA)</f>
        <v xml:space="preserve"> </v>
      </c>
      <c r="F179" s="939">
        <v>14</v>
      </c>
      <c r="G179" s="919">
        <f>D179*F179</f>
        <v>0</v>
      </c>
      <c r="H179" s="887"/>
      <c r="I179" s="907">
        <f>D179*H179</f>
        <v>0</v>
      </c>
    </row>
    <row r="180" spans="1:9">
      <c r="A180" s="277"/>
      <c r="B180" s="309" t="s">
        <v>272</v>
      </c>
      <c r="C180" s="310">
        <v>4</v>
      </c>
      <c r="D180" s="1309">
        <f>D179</f>
        <v>0</v>
      </c>
      <c r="E180" s="306">
        <f>IF(OR(ISBLANK(C180),ISBLANK(D180))," ",KOLIC*CENA)</f>
        <v>0</v>
      </c>
      <c r="F180" s="939">
        <v>4</v>
      </c>
      <c r="G180" s="919">
        <f>D180*F180</f>
        <v>0</v>
      </c>
      <c r="H180" s="887"/>
      <c r="I180" s="907">
        <f>D180*H180</f>
        <v>0</v>
      </c>
    </row>
    <row r="181" spans="1:9">
      <c r="A181" s="277"/>
      <c r="B181" s="309" t="s">
        <v>273</v>
      </c>
      <c r="C181" s="310">
        <v>0</v>
      </c>
      <c r="D181" s="1309">
        <f>D179</f>
        <v>0</v>
      </c>
      <c r="E181" s="306">
        <f>IF(OR(ISBLANK(C181),ISBLANK(D181))," ",KOLIC*CENA)</f>
        <v>0</v>
      </c>
      <c r="F181" s="939">
        <v>0</v>
      </c>
      <c r="G181" s="919">
        <f>D181*F181</f>
        <v>0</v>
      </c>
      <c r="H181" s="887"/>
      <c r="I181" s="907">
        <f>D181*H181</f>
        <v>0</v>
      </c>
    </row>
    <row r="182" spans="1:9" ht="13.5" thickBot="1">
      <c r="A182" s="277"/>
      <c r="B182" s="407" t="s">
        <v>274</v>
      </c>
      <c r="C182" s="408">
        <v>7</v>
      </c>
      <c r="D182" s="1310">
        <f>D179</f>
        <v>0</v>
      </c>
      <c r="E182" s="410">
        <f>IF(OR(ISBLANK(C182),ISBLANK(D182))," ",KOLIC*CENA)</f>
        <v>0</v>
      </c>
      <c r="F182" s="940">
        <v>7</v>
      </c>
      <c r="G182" s="980">
        <f>D182*F182</f>
        <v>0</v>
      </c>
      <c r="H182" s="947"/>
      <c r="I182" s="986">
        <f>D182*H182</f>
        <v>0</v>
      </c>
    </row>
    <row r="183" spans="1:9" ht="13.5" thickTop="1">
      <c r="A183" s="277"/>
      <c r="B183" s="404" t="s">
        <v>199</v>
      </c>
      <c r="C183" s="405">
        <f>SUM(C179:C182)</f>
        <v>25</v>
      </c>
      <c r="D183" s="391"/>
      <c r="E183" s="406" t="str">
        <f>IF(OR(ISBLANK(C183),ISBLANK(D183))," ",KOLIC*CENA)</f>
        <v xml:space="preserve"> </v>
      </c>
      <c r="F183" s="932"/>
      <c r="G183" s="981"/>
      <c r="H183" s="948"/>
      <c r="I183" s="987"/>
    </row>
    <row r="184" spans="1:9">
      <c r="A184" s="277"/>
      <c r="B184" s="310"/>
      <c r="C184" s="301"/>
      <c r="D184" s="305"/>
      <c r="E184" s="306"/>
      <c r="F184" s="874"/>
      <c r="G184" s="920"/>
      <c r="H184" s="888"/>
      <c r="I184" s="908"/>
    </row>
    <row r="185" spans="1:9" s="134" customFormat="1" hidden="1" outlineLevel="1">
      <c r="A185" s="324" t="s">
        <v>230</v>
      </c>
      <c r="B185" s="325" t="s">
        <v>253</v>
      </c>
      <c r="C185" s="326">
        <v>14</v>
      </c>
      <c r="D185" s="327"/>
      <c r="E185" s="328"/>
      <c r="F185" s="877"/>
      <c r="G185" s="923"/>
      <c r="H185" s="891"/>
      <c r="I185" s="911"/>
    </row>
    <row r="186" spans="1:9" s="134" customFormat="1" ht="12.75" hidden="1" customHeight="1" outlineLevel="1">
      <c r="A186" s="324" t="s">
        <v>235</v>
      </c>
      <c r="B186" s="325" t="s">
        <v>236</v>
      </c>
      <c r="C186" s="326">
        <v>4</v>
      </c>
      <c r="D186" s="327"/>
      <c r="E186" s="328"/>
      <c r="F186" s="877"/>
      <c r="G186" s="923"/>
      <c r="H186" s="891"/>
      <c r="I186" s="911"/>
    </row>
    <row r="187" spans="1:9" s="134" customFormat="1" ht="12.75" hidden="1" customHeight="1" outlineLevel="1">
      <c r="A187" s="324" t="s">
        <v>240</v>
      </c>
      <c r="B187" s="325" t="s">
        <v>241</v>
      </c>
      <c r="C187" s="326">
        <v>0</v>
      </c>
      <c r="D187" s="327"/>
      <c r="E187" s="328"/>
      <c r="F187" s="877"/>
      <c r="G187" s="923"/>
      <c r="H187" s="891"/>
      <c r="I187" s="911"/>
    </row>
    <row r="188" spans="1:9" s="134" customFormat="1" ht="12.75" hidden="1" customHeight="1" outlineLevel="1">
      <c r="A188" s="324" t="s">
        <v>244</v>
      </c>
      <c r="B188" s="325" t="s">
        <v>245</v>
      </c>
      <c r="C188" s="326">
        <v>7</v>
      </c>
      <c r="D188" s="327"/>
      <c r="E188" s="328"/>
      <c r="F188" s="877"/>
      <c r="G188" s="923"/>
      <c r="H188" s="891"/>
      <c r="I188" s="911"/>
    </row>
    <row r="189" spans="1:9" collapsed="1">
      <c r="A189" s="277"/>
      <c r="B189" s="304"/>
      <c r="C189" s="301"/>
      <c r="D189" s="305"/>
      <c r="E189" s="306"/>
      <c r="F189" s="874"/>
      <c r="G189" s="920"/>
      <c r="H189" s="888"/>
      <c r="I189" s="908"/>
    </row>
    <row r="190" spans="1:9" ht="27" customHeight="1">
      <c r="A190" s="277" t="s">
        <v>68</v>
      </c>
      <c r="B190" s="304" t="s">
        <v>238</v>
      </c>
      <c r="C190" s="301"/>
      <c r="D190" s="305"/>
      <c r="E190" s="302" t="str">
        <f t="shared" ref="E190:E195" si="8">IF(OR(ISBLANK(C190),ISBLANK(D190))," ",KOLIC*CENA)</f>
        <v xml:space="preserve"> </v>
      </c>
      <c r="F190" s="874"/>
      <c r="G190" s="920"/>
      <c r="H190" s="888"/>
      <c r="I190" s="908"/>
    </row>
    <row r="191" spans="1:9">
      <c r="A191" s="277"/>
      <c r="B191" s="309" t="s">
        <v>271</v>
      </c>
      <c r="C191" s="310">
        <v>11</v>
      </c>
      <c r="D191" s="1320"/>
      <c r="E191" s="306" t="str">
        <f t="shared" si="8"/>
        <v xml:space="preserve"> </v>
      </c>
      <c r="F191" s="939">
        <v>11</v>
      </c>
      <c r="G191" s="919">
        <f>D191*F191</f>
        <v>0</v>
      </c>
      <c r="H191" s="887"/>
      <c r="I191" s="907">
        <f>D191*H191</f>
        <v>0</v>
      </c>
    </row>
    <row r="192" spans="1:9">
      <c r="A192" s="277"/>
      <c r="B192" s="309" t="s">
        <v>272</v>
      </c>
      <c r="C192" s="310">
        <v>13</v>
      </c>
      <c r="D192" s="1309">
        <f>D191</f>
        <v>0</v>
      </c>
      <c r="E192" s="306">
        <f t="shared" si="8"/>
        <v>0</v>
      </c>
      <c r="F192" s="939">
        <v>13</v>
      </c>
      <c r="G192" s="919">
        <f>D192*F192</f>
        <v>0</v>
      </c>
      <c r="H192" s="887"/>
      <c r="I192" s="907">
        <f>D192*H192</f>
        <v>0</v>
      </c>
    </row>
    <row r="193" spans="1:9">
      <c r="A193" s="277"/>
      <c r="B193" s="309" t="s">
        <v>273</v>
      </c>
      <c r="C193" s="310">
        <v>8</v>
      </c>
      <c r="D193" s="1309">
        <f>D191</f>
        <v>0</v>
      </c>
      <c r="E193" s="306">
        <f t="shared" si="8"/>
        <v>0</v>
      </c>
      <c r="F193" s="939">
        <v>8</v>
      </c>
      <c r="G193" s="919">
        <f>D193*F193</f>
        <v>0</v>
      </c>
      <c r="H193" s="887"/>
      <c r="I193" s="907">
        <f>D193*H193</f>
        <v>0</v>
      </c>
    </row>
    <row r="194" spans="1:9" ht="13.5" thickBot="1">
      <c r="A194" s="277"/>
      <c r="B194" s="407" t="s">
        <v>274</v>
      </c>
      <c r="C194" s="408">
        <v>26</v>
      </c>
      <c r="D194" s="1310">
        <f>D191</f>
        <v>0</v>
      </c>
      <c r="E194" s="410">
        <f t="shared" si="8"/>
        <v>0</v>
      </c>
      <c r="F194" s="940">
        <v>26</v>
      </c>
      <c r="G194" s="980">
        <f>D194*F194</f>
        <v>0</v>
      </c>
      <c r="H194" s="947"/>
      <c r="I194" s="986">
        <f>D194*H194</f>
        <v>0</v>
      </c>
    </row>
    <row r="195" spans="1:9" ht="13.5" thickTop="1">
      <c r="A195" s="277"/>
      <c r="B195" s="404" t="s">
        <v>199</v>
      </c>
      <c r="C195" s="405">
        <f>SUM(C191:C194)</f>
        <v>58</v>
      </c>
      <c r="D195" s="391"/>
      <c r="E195" s="406" t="str">
        <f t="shared" si="8"/>
        <v xml:space="preserve"> </v>
      </c>
      <c r="F195" s="932"/>
      <c r="G195" s="981"/>
      <c r="H195" s="948"/>
      <c r="I195" s="987"/>
    </row>
    <row r="196" spans="1:9">
      <c r="A196" s="277"/>
      <c r="B196" s="310"/>
      <c r="C196" s="301"/>
      <c r="D196" s="305"/>
      <c r="E196" s="306"/>
      <c r="F196" s="874"/>
      <c r="G196" s="920"/>
      <c r="H196" s="888"/>
      <c r="I196" s="908"/>
    </row>
    <row r="197" spans="1:9" s="134" customFormat="1" hidden="1" outlineLevel="1">
      <c r="A197" s="324" t="s">
        <v>230</v>
      </c>
      <c r="B197" s="325" t="s">
        <v>233</v>
      </c>
      <c r="C197" s="326">
        <v>11</v>
      </c>
      <c r="D197" s="327"/>
      <c r="E197" s="328"/>
      <c r="F197" s="877"/>
      <c r="G197" s="923"/>
      <c r="H197" s="891"/>
      <c r="I197" s="911"/>
    </row>
    <row r="198" spans="1:9" s="134" customFormat="1" hidden="1" outlineLevel="1">
      <c r="A198" s="324" t="s">
        <v>237</v>
      </c>
      <c r="B198" s="325" t="s">
        <v>239</v>
      </c>
      <c r="C198" s="326">
        <v>13</v>
      </c>
      <c r="D198" s="327"/>
      <c r="E198" s="328"/>
      <c r="F198" s="877"/>
      <c r="G198" s="923"/>
      <c r="H198" s="891"/>
      <c r="I198" s="911"/>
    </row>
    <row r="199" spans="1:9" s="134" customFormat="1" ht="12.75" hidden="1" customHeight="1" outlineLevel="1">
      <c r="A199" s="324" t="s">
        <v>240</v>
      </c>
      <c r="B199" s="325" t="s">
        <v>242</v>
      </c>
      <c r="C199" s="326">
        <v>8</v>
      </c>
      <c r="D199" s="327"/>
      <c r="E199" s="328"/>
      <c r="F199" s="877"/>
      <c r="G199" s="923"/>
      <c r="H199" s="891"/>
      <c r="I199" s="911"/>
    </row>
    <row r="200" spans="1:9" s="134" customFormat="1" hidden="1" outlineLevel="1">
      <c r="A200" s="324" t="s">
        <v>244</v>
      </c>
      <c r="B200" s="325" t="s">
        <v>246</v>
      </c>
      <c r="C200" s="326">
        <v>26</v>
      </c>
      <c r="D200" s="327"/>
      <c r="E200" s="328"/>
      <c r="F200" s="877"/>
      <c r="G200" s="923"/>
      <c r="H200" s="891"/>
      <c r="I200" s="911"/>
    </row>
    <row r="201" spans="1:9" collapsed="1">
      <c r="A201" s="311"/>
      <c r="B201" s="309"/>
      <c r="C201" s="310"/>
      <c r="D201" s="305"/>
      <c r="E201" s="302" t="str">
        <f>IF(OR(ISBLANK(C201),ISBLANK(D201))," ",KOLIC*CENA)</f>
        <v xml:space="preserve"> </v>
      </c>
      <c r="F201" s="874"/>
      <c r="G201" s="920"/>
      <c r="H201" s="888"/>
      <c r="I201" s="908"/>
    </row>
    <row r="202" spans="1:9" ht="55.5" customHeight="1">
      <c r="A202" s="277" t="s">
        <v>36</v>
      </c>
      <c r="B202" s="304" t="s">
        <v>232</v>
      </c>
      <c r="C202" s="301"/>
      <c r="D202" s="305"/>
      <c r="E202" s="302" t="str">
        <f t="shared" ref="E202:E213" si="9">IF(OR(ISBLANK(C202),ISBLANK(D202))," ",KOLIC*CENA)</f>
        <v xml:space="preserve"> </v>
      </c>
      <c r="F202" s="874"/>
      <c r="G202" s="920"/>
      <c r="H202" s="888"/>
      <c r="I202" s="908"/>
    </row>
    <row r="203" spans="1:9">
      <c r="A203" s="277"/>
      <c r="B203" s="309" t="s">
        <v>271</v>
      </c>
      <c r="C203" s="310">
        <v>35</v>
      </c>
      <c r="D203" s="1320"/>
      <c r="E203" s="306" t="str">
        <f t="shared" si="9"/>
        <v xml:space="preserve"> </v>
      </c>
      <c r="F203" s="939">
        <v>35</v>
      </c>
      <c r="G203" s="919">
        <f>D203*F203</f>
        <v>0</v>
      </c>
      <c r="H203" s="887"/>
      <c r="I203" s="907">
        <f>D203*H203</f>
        <v>0</v>
      </c>
    </row>
    <row r="204" spans="1:9">
      <c r="A204" s="277"/>
      <c r="B204" s="309" t="s">
        <v>272</v>
      </c>
      <c r="C204" s="310">
        <v>9</v>
      </c>
      <c r="D204" s="1309">
        <f>D203</f>
        <v>0</v>
      </c>
      <c r="E204" s="306">
        <f t="shared" si="9"/>
        <v>0</v>
      </c>
      <c r="F204" s="939">
        <v>9</v>
      </c>
      <c r="G204" s="919">
        <f>D204*F204</f>
        <v>0</v>
      </c>
      <c r="H204" s="887"/>
      <c r="I204" s="907">
        <f>D204*H204</f>
        <v>0</v>
      </c>
    </row>
    <row r="205" spans="1:9">
      <c r="A205" s="277"/>
      <c r="B205" s="309" t="s">
        <v>273</v>
      </c>
      <c r="C205" s="310">
        <v>16</v>
      </c>
      <c r="D205" s="1309">
        <f>D203</f>
        <v>0</v>
      </c>
      <c r="E205" s="306">
        <f t="shared" si="9"/>
        <v>0</v>
      </c>
      <c r="F205" s="939">
        <v>16</v>
      </c>
      <c r="G205" s="919">
        <f>D205*F205</f>
        <v>0</v>
      </c>
      <c r="H205" s="887"/>
      <c r="I205" s="907">
        <f>D205*H205</f>
        <v>0</v>
      </c>
    </row>
    <row r="206" spans="1:9" ht="13.5" thickBot="1">
      <c r="A206" s="277"/>
      <c r="B206" s="407" t="s">
        <v>274</v>
      </c>
      <c r="C206" s="408">
        <v>12</v>
      </c>
      <c r="D206" s="1310">
        <f>D203</f>
        <v>0</v>
      </c>
      <c r="E206" s="410">
        <f t="shared" si="9"/>
        <v>0</v>
      </c>
      <c r="F206" s="940">
        <v>12</v>
      </c>
      <c r="G206" s="980">
        <f>D206*F206</f>
        <v>0</v>
      </c>
      <c r="H206" s="947"/>
      <c r="I206" s="986">
        <f>D206*H206</f>
        <v>0</v>
      </c>
    </row>
    <row r="207" spans="1:9" ht="13.5" thickTop="1">
      <c r="A207" s="277"/>
      <c r="B207" s="404" t="s">
        <v>199</v>
      </c>
      <c r="C207" s="405">
        <f>SUM(C203:C206)</f>
        <v>72</v>
      </c>
      <c r="D207" s="391"/>
      <c r="E207" s="406" t="str">
        <f t="shared" si="9"/>
        <v xml:space="preserve"> </v>
      </c>
      <c r="F207" s="932"/>
      <c r="G207" s="981"/>
      <c r="H207" s="948"/>
      <c r="I207" s="987"/>
    </row>
    <row r="208" spans="1:9">
      <c r="A208" s="277"/>
      <c r="B208" s="310"/>
      <c r="C208" s="301"/>
      <c r="D208" s="305"/>
      <c r="E208" s="306"/>
      <c r="F208" s="874"/>
      <c r="G208" s="920"/>
      <c r="H208" s="888"/>
      <c r="I208" s="908"/>
    </row>
    <row r="209" spans="1:9" s="134" customFormat="1" hidden="1" outlineLevel="1">
      <c r="A209" s="324" t="s">
        <v>230</v>
      </c>
      <c r="B209" s="325" t="s">
        <v>234</v>
      </c>
      <c r="C209" s="326">
        <v>35</v>
      </c>
      <c r="D209" s="327"/>
      <c r="E209" s="328"/>
      <c r="F209" s="877"/>
      <c r="G209" s="923"/>
      <c r="H209" s="891"/>
      <c r="I209" s="911"/>
    </row>
    <row r="210" spans="1:9" s="134" customFormat="1" hidden="1" outlineLevel="1">
      <c r="A210" s="324" t="s">
        <v>237</v>
      </c>
      <c r="B210" s="325" t="s">
        <v>231</v>
      </c>
      <c r="C210" s="326">
        <v>9</v>
      </c>
      <c r="D210" s="327"/>
      <c r="E210" s="328"/>
      <c r="F210" s="877"/>
      <c r="G210" s="923"/>
      <c r="H210" s="891"/>
      <c r="I210" s="911"/>
    </row>
    <row r="211" spans="1:9" s="134" customFormat="1" ht="12.75" hidden="1" customHeight="1" outlineLevel="1">
      <c r="A211" s="324" t="s">
        <v>240</v>
      </c>
      <c r="B211" s="325" t="s">
        <v>243</v>
      </c>
      <c r="C211" s="326">
        <v>16</v>
      </c>
      <c r="D211" s="327"/>
      <c r="E211" s="328"/>
      <c r="F211" s="877"/>
      <c r="G211" s="923"/>
      <c r="H211" s="891"/>
      <c r="I211" s="911"/>
    </row>
    <row r="212" spans="1:9" s="134" customFormat="1" hidden="1" outlineLevel="1">
      <c r="A212" s="324" t="s">
        <v>244</v>
      </c>
      <c r="B212" s="325" t="s">
        <v>247</v>
      </c>
      <c r="C212" s="326">
        <v>12</v>
      </c>
      <c r="D212" s="327"/>
      <c r="E212" s="328"/>
      <c r="F212" s="877"/>
      <c r="G212" s="923"/>
      <c r="H212" s="891"/>
      <c r="I212" s="911"/>
    </row>
    <row r="213" spans="1:9" collapsed="1">
      <c r="A213" s="311"/>
      <c r="B213" s="309"/>
      <c r="C213" s="310"/>
      <c r="D213" s="305"/>
      <c r="E213" s="302" t="str">
        <f t="shared" si="9"/>
        <v xml:space="preserve"> </v>
      </c>
      <c r="F213" s="874"/>
      <c r="G213" s="920"/>
      <c r="H213" s="888"/>
      <c r="I213" s="908"/>
    </row>
    <row r="214" spans="1:9" ht="93" customHeight="1">
      <c r="A214" s="277" t="s">
        <v>37</v>
      </c>
      <c r="B214" s="304" t="s">
        <v>794</v>
      </c>
      <c r="C214" s="301"/>
      <c r="D214" s="305"/>
      <c r="E214" s="302" t="str">
        <f t="shared" ref="E214:E219" si="10">IF(OR(ISBLANK(C214),ISBLANK(D214))," ",KOLIC*CENA)</f>
        <v xml:space="preserve"> </v>
      </c>
      <c r="F214" s="874"/>
      <c r="G214" s="920"/>
      <c r="H214" s="888"/>
      <c r="I214" s="908"/>
    </row>
    <row r="215" spans="1:9">
      <c r="A215" s="277"/>
      <c r="B215" s="309" t="s">
        <v>299</v>
      </c>
      <c r="C215" s="310">
        <v>118</v>
      </c>
      <c r="D215" s="1320"/>
      <c r="E215" s="306" t="str">
        <f t="shared" si="10"/>
        <v xml:space="preserve"> </v>
      </c>
      <c r="F215" s="939">
        <v>118</v>
      </c>
      <c r="G215" s="919">
        <f>D215*F215</f>
        <v>0</v>
      </c>
      <c r="H215" s="887"/>
      <c r="I215" s="907">
        <f>D215*H215</f>
        <v>0</v>
      </c>
    </row>
    <row r="216" spans="1:9">
      <c r="A216" s="277"/>
      <c r="B216" s="309" t="s">
        <v>300</v>
      </c>
      <c r="C216" s="310">
        <v>9</v>
      </c>
      <c r="D216" s="1309">
        <f>D215</f>
        <v>0</v>
      </c>
      <c r="E216" s="306">
        <f t="shared" si="10"/>
        <v>0</v>
      </c>
      <c r="F216" s="939">
        <v>9</v>
      </c>
      <c r="G216" s="919">
        <f>D216*F216</f>
        <v>0</v>
      </c>
      <c r="H216" s="887"/>
      <c r="I216" s="907">
        <f>D216*H216</f>
        <v>0</v>
      </c>
    </row>
    <row r="217" spans="1:9">
      <c r="A217" s="277"/>
      <c r="B217" s="309" t="s">
        <v>301</v>
      </c>
      <c r="C217" s="310">
        <v>16</v>
      </c>
      <c r="D217" s="1309">
        <f>D215</f>
        <v>0</v>
      </c>
      <c r="E217" s="306">
        <f t="shared" si="10"/>
        <v>0</v>
      </c>
      <c r="F217" s="939">
        <v>16</v>
      </c>
      <c r="G217" s="919">
        <f>D217*F217</f>
        <v>0</v>
      </c>
      <c r="H217" s="887"/>
      <c r="I217" s="907">
        <f>D217*H217</f>
        <v>0</v>
      </c>
    </row>
    <row r="218" spans="1:9" ht="13.5" thickBot="1">
      <c r="A218" s="277"/>
      <c r="B218" s="407" t="s">
        <v>302</v>
      </c>
      <c r="C218" s="408">
        <v>12</v>
      </c>
      <c r="D218" s="1310">
        <f>D215</f>
        <v>0</v>
      </c>
      <c r="E218" s="410">
        <f t="shared" si="10"/>
        <v>0</v>
      </c>
      <c r="F218" s="940">
        <v>12</v>
      </c>
      <c r="G218" s="980">
        <f>D218*F218</f>
        <v>0</v>
      </c>
      <c r="H218" s="947"/>
      <c r="I218" s="986">
        <f>D218*H218</f>
        <v>0</v>
      </c>
    </row>
    <row r="219" spans="1:9" ht="13.5" thickTop="1">
      <c r="A219" s="277"/>
      <c r="B219" s="404" t="s">
        <v>215</v>
      </c>
      <c r="C219" s="405">
        <f>SUM(C215:C218)</f>
        <v>155</v>
      </c>
      <c r="D219" s="391"/>
      <c r="E219" s="406" t="str">
        <f t="shared" si="10"/>
        <v xml:space="preserve"> </v>
      </c>
      <c r="F219" s="932"/>
      <c r="G219" s="981"/>
      <c r="H219" s="948"/>
      <c r="I219" s="987"/>
    </row>
    <row r="220" spans="1:9">
      <c r="A220" s="277"/>
      <c r="B220" s="310"/>
      <c r="C220" s="301"/>
      <c r="D220" s="305"/>
      <c r="E220" s="306"/>
      <c r="F220" s="874"/>
      <c r="G220" s="920"/>
      <c r="H220" s="888"/>
      <c r="I220" s="908"/>
    </row>
    <row r="221" spans="1:9" s="134" customFormat="1" hidden="1" outlineLevel="1">
      <c r="A221" s="324" t="s">
        <v>230</v>
      </c>
      <c r="B221" s="325" t="s">
        <v>795</v>
      </c>
      <c r="C221" s="326">
        <v>117.18</v>
      </c>
      <c r="D221" s="327"/>
      <c r="E221" s="328"/>
      <c r="F221" s="877"/>
      <c r="G221" s="923"/>
      <c r="H221" s="891"/>
      <c r="I221" s="911"/>
    </row>
    <row r="222" spans="1:9" collapsed="1">
      <c r="A222" s="311"/>
      <c r="B222" s="309"/>
      <c r="C222" s="310"/>
      <c r="D222" s="305"/>
      <c r="E222" s="302" t="str">
        <f>IF(OR(ISBLANK(C222),ISBLANK(D222))," ",KOLIC*CENA)</f>
        <v xml:space="preserve"> </v>
      </c>
      <c r="F222" s="874"/>
      <c r="G222" s="920"/>
      <c r="H222" s="888"/>
      <c r="I222" s="908"/>
    </row>
    <row r="223" spans="1:9" ht="78.75" customHeight="1">
      <c r="A223" s="277" t="s">
        <v>85</v>
      </c>
      <c r="B223" s="304" t="s">
        <v>1379</v>
      </c>
      <c r="C223" s="301"/>
      <c r="D223" s="305"/>
      <c r="E223" s="302" t="str">
        <f>IF(OR(ISBLANK(C223),ISBLANK(D223))," ",KOLIC*CENA)</f>
        <v xml:space="preserve"> </v>
      </c>
      <c r="F223" s="874"/>
      <c r="G223" s="920"/>
      <c r="H223" s="888"/>
      <c r="I223" s="908"/>
    </row>
    <row r="224" spans="1:9" ht="105.75" customHeight="1">
      <c r="A224" s="277"/>
      <c r="B224" s="304" t="s">
        <v>250</v>
      </c>
      <c r="C224" s="301"/>
      <c r="D224" s="305"/>
      <c r="E224" s="302" t="str">
        <f>IF(OR(ISBLANK(C224),ISBLANK(D224))," ",KOLIC*CENA)</f>
        <v xml:space="preserve"> </v>
      </c>
      <c r="F224" s="874"/>
      <c r="G224" s="920"/>
      <c r="H224" s="888"/>
      <c r="I224" s="908"/>
    </row>
    <row r="225" spans="1:9" ht="12.75" customHeight="1">
      <c r="A225" s="277"/>
      <c r="B225" s="304" t="s">
        <v>251</v>
      </c>
      <c r="C225" s="301"/>
      <c r="D225" s="305"/>
      <c r="E225" s="302"/>
      <c r="F225" s="874"/>
      <c r="G225" s="920"/>
      <c r="H225" s="888"/>
      <c r="I225" s="908"/>
    </row>
    <row r="226" spans="1:9" ht="12.75" customHeight="1">
      <c r="A226" s="277"/>
      <c r="B226" s="304"/>
      <c r="C226" s="301"/>
      <c r="D226" s="305"/>
      <c r="E226" s="302"/>
      <c r="F226" s="874"/>
      <c r="G226" s="920"/>
      <c r="H226" s="888"/>
      <c r="I226" s="908"/>
    </row>
    <row r="227" spans="1:9" ht="26.25" customHeight="1">
      <c r="A227" s="277" t="s">
        <v>67</v>
      </c>
      <c r="B227" s="304" t="s">
        <v>248</v>
      </c>
      <c r="C227" s="301"/>
      <c r="D227" s="305"/>
      <c r="E227" s="306"/>
      <c r="F227" s="874"/>
      <c r="G227" s="920"/>
      <c r="H227" s="888"/>
      <c r="I227" s="908"/>
    </row>
    <row r="228" spans="1:9">
      <c r="A228" s="277"/>
      <c r="B228" s="309" t="s">
        <v>271</v>
      </c>
      <c r="C228" s="310">
        <v>76</v>
      </c>
      <c r="D228" s="1320"/>
      <c r="E228" s="306" t="str">
        <f>IF(OR(ISBLANK(C228),ISBLANK(D228))," ",KOLIC*CENA)</f>
        <v xml:space="preserve"> </v>
      </c>
      <c r="F228" s="873"/>
      <c r="G228" s="919">
        <f>D228*F228</f>
        <v>0</v>
      </c>
      <c r="H228" s="945">
        <v>76</v>
      </c>
      <c r="I228" s="907">
        <f>D228*H228</f>
        <v>0</v>
      </c>
    </row>
    <row r="229" spans="1:9">
      <c r="A229" s="277"/>
      <c r="B229" s="309" t="s">
        <v>272</v>
      </c>
      <c r="C229" s="310">
        <v>44</v>
      </c>
      <c r="D229" s="1309">
        <f>D228</f>
        <v>0</v>
      </c>
      <c r="E229" s="306">
        <f>IF(OR(ISBLANK(C229),ISBLANK(D229))," ",KOLIC*CENA)</f>
        <v>0</v>
      </c>
      <c r="F229" s="873"/>
      <c r="G229" s="919">
        <f>D229*F229</f>
        <v>0</v>
      </c>
      <c r="H229" s="945">
        <v>44</v>
      </c>
      <c r="I229" s="907">
        <f>D229*H229</f>
        <v>0</v>
      </c>
    </row>
    <row r="230" spans="1:9">
      <c r="A230" s="277"/>
      <c r="B230" s="309" t="s">
        <v>273</v>
      </c>
      <c r="C230" s="310">
        <v>40</v>
      </c>
      <c r="D230" s="1309">
        <f>D228</f>
        <v>0</v>
      </c>
      <c r="E230" s="306">
        <f>IF(OR(ISBLANK(C230),ISBLANK(D230))," ",KOLIC*CENA)</f>
        <v>0</v>
      </c>
      <c r="F230" s="873"/>
      <c r="G230" s="919">
        <f>D230*F230</f>
        <v>0</v>
      </c>
      <c r="H230" s="945">
        <v>40</v>
      </c>
      <c r="I230" s="907">
        <f>D230*H230</f>
        <v>0</v>
      </c>
    </row>
    <row r="231" spans="1:9" ht="13.5" thickBot="1">
      <c r="A231" s="277"/>
      <c r="B231" s="407" t="s">
        <v>274</v>
      </c>
      <c r="C231" s="408">
        <v>57</v>
      </c>
      <c r="D231" s="1310">
        <f>D228</f>
        <v>0</v>
      </c>
      <c r="E231" s="410">
        <f>IF(OR(ISBLANK(C231),ISBLANK(D231))," ",KOLIC*CENA)</f>
        <v>0</v>
      </c>
      <c r="F231" s="931"/>
      <c r="G231" s="980">
        <f>D231*F231</f>
        <v>0</v>
      </c>
      <c r="H231" s="946">
        <v>57</v>
      </c>
      <c r="I231" s="986">
        <f>D231*H231</f>
        <v>0</v>
      </c>
    </row>
    <row r="232" spans="1:9" ht="13.5" thickTop="1">
      <c r="A232" s="277"/>
      <c r="B232" s="404" t="s">
        <v>199</v>
      </c>
      <c r="C232" s="405">
        <f>SUM(C228:C231)</f>
        <v>217</v>
      </c>
      <c r="D232" s="391"/>
      <c r="E232" s="406" t="str">
        <f>IF(OR(ISBLANK(C232),ISBLANK(D232))," ",KOLIC*CENA)</f>
        <v xml:space="preserve"> </v>
      </c>
      <c r="F232" s="932"/>
      <c r="G232" s="981"/>
      <c r="H232" s="948"/>
      <c r="I232" s="987"/>
    </row>
    <row r="233" spans="1:9">
      <c r="A233" s="277"/>
      <c r="B233" s="310"/>
      <c r="C233" s="301"/>
      <c r="D233" s="305"/>
      <c r="E233" s="306"/>
      <c r="F233" s="874"/>
      <c r="G233" s="920"/>
      <c r="H233" s="888"/>
      <c r="I233" s="908"/>
    </row>
    <row r="234" spans="1:9" s="134" customFormat="1" hidden="1" outlineLevel="1">
      <c r="A234" s="324" t="s">
        <v>230</v>
      </c>
      <c r="B234" s="325" t="s">
        <v>252</v>
      </c>
      <c r="C234" s="326">
        <v>76</v>
      </c>
      <c r="D234" s="327"/>
      <c r="E234" s="328"/>
      <c r="F234" s="877"/>
      <c r="G234" s="923"/>
      <c r="H234" s="891"/>
      <c r="I234" s="911"/>
    </row>
    <row r="235" spans="1:9" s="134" customFormat="1" ht="12.75" hidden="1" customHeight="1" outlineLevel="1">
      <c r="A235" s="324" t="s">
        <v>235</v>
      </c>
      <c r="B235" s="325" t="s">
        <v>254</v>
      </c>
      <c r="C235" s="326">
        <v>44</v>
      </c>
      <c r="D235" s="327"/>
      <c r="E235" s="328"/>
      <c r="F235" s="877"/>
      <c r="G235" s="923"/>
      <c r="H235" s="891"/>
      <c r="I235" s="911"/>
    </row>
    <row r="236" spans="1:9" s="134" customFormat="1" ht="12.75" hidden="1" customHeight="1" outlineLevel="1">
      <c r="A236" s="324" t="s">
        <v>240</v>
      </c>
      <c r="B236" s="325" t="s">
        <v>255</v>
      </c>
      <c r="C236" s="326">
        <v>40</v>
      </c>
      <c r="D236" s="327"/>
      <c r="E236" s="328"/>
      <c r="F236" s="877"/>
      <c r="G236" s="923"/>
      <c r="H236" s="891"/>
      <c r="I236" s="911"/>
    </row>
    <row r="237" spans="1:9" s="134" customFormat="1" ht="12.75" hidden="1" customHeight="1" outlineLevel="1">
      <c r="A237" s="324" t="s">
        <v>244</v>
      </c>
      <c r="B237" s="325" t="s">
        <v>256</v>
      </c>
      <c r="C237" s="326">
        <v>57</v>
      </c>
      <c r="D237" s="327"/>
      <c r="E237" s="328"/>
      <c r="F237" s="877"/>
      <c r="G237" s="923"/>
      <c r="H237" s="891"/>
      <c r="I237" s="911"/>
    </row>
    <row r="238" spans="1:9" collapsed="1">
      <c r="A238" s="277"/>
      <c r="B238" s="304"/>
      <c r="C238" s="301"/>
      <c r="D238" s="305"/>
      <c r="E238" s="306"/>
      <c r="F238" s="874"/>
      <c r="G238" s="920"/>
      <c r="H238" s="888"/>
      <c r="I238" s="908"/>
    </row>
    <row r="239" spans="1:9" ht="27" customHeight="1">
      <c r="A239" s="277" t="s">
        <v>68</v>
      </c>
      <c r="B239" s="304" t="s">
        <v>249</v>
      </c>
      <c r="C239" s="301"/>
      <c r="D239" s="305"/>
      <c r="E239" s="302" t="str">
        <f t="shared" ref="E239:E244" si="11">IF(OR(ISBLANK(C239),ISBLANK(D239))," ",KOLIC*CENA)</f>
        <v xml:space="preserve"> </v>
      </c>
      <c r="F239" s="874"/>
      <c r="G239" s="920"/>
      <c r="H239" s="888"/>
      <c r="I239" s="908"/>
    </row>
    <row r="240" spans="1:9">
      <c r="A240" s="277"/>
      <c r="B240" s="309" t="s">
        <v>271</v>
      </c>
      <c r="C240" s="310">
        <v>3</v>
      </c>
      <c r="D240" s="1320"/>
      <c r="E240" s="306" t="str">
        <f t="shared" si="11"/>
        <v xml:space="preserve"> </v>
      </c>
      <c r="F240" s="873"/>
      <c r="G240" s="919">
        <f>D240*F240</f>
        <v>0</v>
      </c>
      <c r="H240" s="945">
        <v>3</v>
      </c>
      <c r="I240" s="907">
        <f>D240*H240</f>
        <v>0</v>
      </c>
    </row>
    <row r="241" spans="1:9">
      <c r="A241" s="277"/>
      <c r="B241" s="309" t="s">
        <v>272</v>
      </c>
      <c r="C241" s="310">
        <v>0</v>
      </c>
      <c r="D241" s="1309">
        <f>D240</f>
        <v>0</v>
      </c>
      <c r="E241" s="306">
        <f t="shared" si="11"/>
        <v>0</v>
      </c>
      <c r="F241" s="873"/>
      <c r="G241" s="919">
        <f>D241*F241</f>
        <v>0</v>
      </c>
      <c r="H241" s="945">
        <v>0</v>
      </c>
      <c r="I241" s="907">
        <f>D241*H241</f>
        <v>0</v>
      </c>
    </row>
    <row r="242" spans="1:9">
      <c r="A242" s="277"/>
      <c r="B242" s="309" t="s">
        <v>273</v>
      </c>
      <c r="C242" s="310">
        <v>0</v>
      </c>
      <c r="D242" s="1309">
        <f>D240</f>
        <v>0</v>
      </c>
      <c r="E242" s="306">
        <f t="shared" si="11"/>
        <v>0</v>
      </c>
      <c r="F242" s="873"/>
      <c r="G242" s="919">
        <f>D242*F242</f>
        <v>0</v>
      </c>
      <c r="H242" s="945">
        <v>0</v>
      </c>
      <c r="I242" s="907">
        <f>D242*H242</f>
        <v>0</v>
      </c>
    </row>
    <row r="243" spans="1:9" ht="13.5" thickBot="1">
      <c r="A243" s="277"/>
      <c r="B243" s="407" t="s">
        <v>274</v>
      </c>
      <c r="C243" s="408">
        <v>1</v>
      </c>
      <c r="D243" s="1310">
        <f>D240</f>
        <v>0</v>
      </c>
      <c r="E243" s="410">
        <f t="shared" si="11"/>
        <v>0</v>
      </c>
      <c r="F243" s="931"/>
      <c r="G243" s="980">
        <f>D243*F243</f>
        <v>0</v>
      </c>
      <c r="H243" s="946">
        <v>1</v>
      </c>
      <c r="I243" s="986">
        <f>D243*H243</f>
        <v>0</v>
      </c>
    </row>
    <row r="244" spans="1:9" ht="13.5" thickTop="1">
      <c r="A244" s="277"/>
      <c r="B244" s="404" t="s">
        <v>199</v>
      </c>
      <c r="C244" s="405">
        <f>SUM(C240:C243)</f>
        <v>4</v>
      </c>
      <c r="D244" s="391"/>
      <c r="E244" s="406" t="str">
        <f t="shared" si="11"/>
        <v xml:space="preserve"> </v>
      </c>
      <c r="F244" s="932"/>
      <c r="G244" s="981"/>
      <c r="H244" s="948"/>
      <c r="I244" s="987"/>
    </row>
    <row r="245" spans="1:9">
      <c r="A245" s="277"/>
      <c r="B245" s="310"/>
      <c r="C245" s="301"/>
      <c r="D245" s="305"/>
      <c r="E245" s="306"/>
      <c r="F245" s="874"/>
      <c r="G245" s="920"/>
      <c r="H245" s="888"/>
      <c r="I245" s="908"/>
    </row>
    <row r="246" spans="1:9" s="134" customFormat="1" hidden="1" outlineLevel="1">
      <c r="A246" s="324" t="s">
        <v>230</v>
      </c>
      <c r="B246" s="325" t="s">
        <v>260</v>
      </c>
      <c r="C246" s="326">
        <v>3</v>
      </c>
      <c r="D246" s="327"/>
      <c r="E246" s="328"/>
      <c r="F246" s="877"/>
      <c r="G246" s="923"/>
      <c r="H246" s="891"/>
      <c r="I246" s="911"/>
    </row>
    <row r="247" spans="1:9" s="134" customFormat="1" hidden="1" outlineLevel="1">
      <c r="A247" s="324" t="s">
        <v>237</v>
      </c>
      <c r="B247" s="325" t="s">
        <v>241</v>
      </c>
      <c r="C247" s="326"/>
      <c r="D247" s="327"/>
      <c r="E247" s="328"/>
      <c r="F247" s="877"/>
      <c r="G247" s="923"/>
      <c r="H247" s="891"/>
      <c r="I247" s="911"/>
    </row>
    <row r="248" spans="1:9" s="134" customFormat="1" ht="12.75" hidden="1" customHeight="1" outlineLevel="1">
      <c r="A248" s="324" t="s">
        <v>240</v>
      </c>
      <c r="B248" s="325" t="s">
        <v>241</v>
      </c>
      <c r="C248" s="326"/>
      <c r="D248" s="327"/>
      <c r="E248" s="328"/>
      <c r="F248" s="877"/>
      <c r="G248" s="923"/>
      <c r="H248" s="891"/>
      <c r="I248" s="911"/>
    </row>
    <row r="249" spans="1:9" s="134" customFormat="1" hidden="1" outlineLevel="1">
      <c r="A249" s="324" t="s">
        <v>244</v>
      </c>
      <c r="B249" s="325" t="s">
        <v>259</v>
      </c>
      <c r="C249" s="326">
        <v>1</v>
      </c>
      <c r="D249" s="327"/>
      <c r="E249" s="328"/>
      <c r="F249" s="877"/>
      <c r="G249" s="923"/>
      <c r="H249" s="891"/>
      <c r="I249" s="911"/>
    </row>
    <row r="250" spans="1:9" collapsed="1">
      <c r="A250" s="311"/>
      <c r="B250" s="309"/>
      <c r="C250" s="310"/>
      <c r="D250" s="305"/>
      <c r="E250" s="302" t="str">
        <f t="shared" ref="E250:E260" si="12">IF(OR(ISBLANK(C250),ISBLANK(D250))," ",KOLIC*CENA)</f>
        <v xml:space="preserve"> </v>
      </c>
      <c r="F250" s="874"/>
      <c r="G250" s="920"/>
      <c r="H250" s="888"/>
      <c r="I250" s="908"/>
    </row>
    <row r="251" spans="1:9" ht="141" customHeight="1">
      <c r="A251" s="277" t="s">
        <v>87</v>
      </c>
      <c r="B251" s="304" t="s">
        <v>268</v>
      </c>
      <c r="C251" s="301"/>
      <c r="D251" s="305"/>
      <c r="E251" s="302" t="str">
        <f t="shared" si="12"/>
        <v xml:space="preserve"> </v>
      </c>
      <c r="F251" s="874"/>
      <c r="G251" s="920"/>
      <c r="H251" s="888"/>
      <c r="I251" s="908"/>
    </row>
    <row r="252" spans="1:9" ht="53.25" customHeight="1">
      <c r="A252" s="277"/>
      <c r="B252" s="304" t="s">
        <v>157</v>
      </c>
      <c r="C252" s="301"/>
      <c r="D252" s="305"/>
      <c r="E252" s="302" t="str">
        <f t="shared" si="12"/>
        <v xml:space="preserve"> </v>
      </c>
      <c r="F252" s="874"/>
      <c r="G252" s="920"/>
      <c r="H252" s="888"/>
      <c r="I252" s="908"/>
    </row>
    <row r="253" spans="1:9" ht="105" customHeight="1">
      <c r="A253" s="277"/>
      <c r="B253" s="304" t="s">
        <v>261</v>
      </c>
      <c r="C253" s="301"/>
      <c r="D253" s="305"/>
      <c r="E253" s="302" t="str">
        <f t="shared" si="12"/>
        <v xml:space="preserve"> </v>
      </c>
      <c r="F253" s="874"/>
      <c r="G253" s="920"/>
      <c r="H253" s="888"/>
      <c r="I253" s="908"/>
    </row>
    <row r="254" spans="1:9" ht="12.75" customHeight="1">
      <c r="A254" s="277"/>
      <c r="B254" s="304"/>
      <c r="C254" s="301"/>
      <c r="D254" s="305"/>
      <c r="E254" s="302" t="str">
        <f t="shared" si="12"/>
        <v xml:space="preserve"> </v>
      </c>
      <c r="F254" s="874"/>
      <c r="G254" s="920"/>
      <c r="H254" s="888"/>
      <c r="I254" s="908"/>
    </row>
    <row r="255" spans="1:9" ht="27.75" customHeight="1">
      <c r="A255" s="277" t="s">
        <v>67</v>
      </c>
      <c r="B255" s="304" t="s">
        <v>158</v>
      </c>
      <c r="C255" s="301"/>
      <c r="D255" s="305"/>
      <c r="E255" s="302" t="str">
        <f t="shared" si="12"/>
        <v xml:space="preserve"> </v>
      </c>
      <c r="F255" s="874"/>
      <c r="G255" s="920"/>
      <c r="H255" s="888"/>
      <c r="I255" s="908"/>
    </row>
    <row r="256" spans="1:9">
      <c r="A256" s="277"/>
      <c r="B256" s="309" t="s">
        <v>271</v>
      </c>
      <c r="C256" s="310">
        <v>74</v>
      </c>
      <c r="D256" s="1320"/>
      <c r="E256" s="306" t="str">
        <f t="shared" si="12"/>
        <v xml:space="preserve"> </v>
      </c>
      <c r="F256" s="873"/>
      <c r="G256" s="919">
        <f>D256*F256</f>
        <v>0</v>
      </c>
      <c r="H256" s="945">
        <v>74</v>
      </c>
      <c r="I256" s="907">
        <f>D256*H256</f>
        <v>0</v>
      </c>
    </row>
    <row r="257" spans="1:9">
      <c r="A257" s="277"/>
      <c r="B257" s="309" t="s">
        <v>272</v>
      </c>
      <c r="C257" s="310">
        <v>48</v>
      </c>
      <c r="D257" s="1309">
        <f>D256</f>
        <v>0</v>
      </c>
      <c r="E257" s="306">
        <f t="shared" si="12"/>
        <v>0</v>
      </c>
      <c r="F257" s="873"/>
      <c r="G257" s="919">
        <f>D257*F257</f>
        <v>0</v>
      </c>
      <c r="H257" s="945">
        <v>48</v>
      </c>
      <c r="I257" s="907">
        <f>D257*H257</f>
        <v>0</v>
      </c>
    </row>
    <row r="258" spans="1:9">
      <c r="A258" s="277"/>
      <c r="B258" s="309" t="s">
        <v>273</v>
      </c>
      <c r="C258" s="310">
        <v>66</v>
      </c>
      <c r="D258" s="1309">
        <f>D256</f>
        <v>0</v>
      </c>
      <c r="E258" s="306">
        <f t="shared" si="12"/>
        <v>0</v>
      </c>
      <c r="F258" s="873"/>
      <c r="G258" s="919">
        <f>D258*F258</f>
        <v>0</v>
      </c>
      <c r="H258" s="945">
        <v>66</v>
      </c>
      <c r="I258" s="907">
        <f>D258*H258</f>
        <v>0</v>
      </c>
    </row>
    <row r="259" spans="1:9" ht="13.5" thickBot="1">
      <c r="A259" s="277"/>
      <c r="B259" s="407" t="s">
        <v>274</v>
      </c>
      <c r="C259" s="408">
        <v>60</v>
      </c>
      <c r="D259" s="1310">
        <f>D256</f>
        <v>0</v>
      </c>
      <c r="E259" s="410">
        <f t="shared" si="12"/>
        <v>0</v>
      </c>
      <c r="F259" s="931"/>
      <c r="G259" s="980">
        <f>D259*F259</f>
        <v>0</v>
      </c>
      <c r="H259" s="946">
        <v>60</v>
      </c>
      <c r="I259" s="986">
        <f>D259*H259</f>
        <v>0</v>
      </c>
    </row>
    <row r="260" spans="1:9" ht="13.5" thickTop="1">
      <c r="A260" s="277"/>
      <c r="B260" s="404" t="s">
        <v>199</v>
      </c>
      <c r="C260" s="405">
        <f>SUM(C256:C259)</f>
        <v>248</v>
      </c>
      <c r="D260" s="391"/>
      <c r="E260" s="406" t="str">
        <f t="shared" si="12"/>
        <v xml:space="preserve"> </v>
      </c>
      <c r="F260" s="932"/>
      <c r="G260" s="981"/>
      <c r="H260" s="948"/>
      <c r="I260" s="987"/>
    </row>
    <row r="261" spans="1:9">
      <c r="A261" s="277"/>
      <c r="B261" s="310"/>
      <c r="C261" s="301"/>
      <c r="D261" s="305"/>
      <c r="E261" s="306"/>
      <c r="F261" s="874"/>
      <c r="G261" s="920"/>
      <c r="H261" s="888"/>
      <c r="I261" s="908"/>
    </row>
    <row r="262" spans="1:9" s="134" customFormat="1" hidden="1" outlineLevel="1">
      <c r="A262" s="324" t="s">
        <v>230</v>
      </c>
      <c r="B262" s="325" t="s">
        <v>266</v>
      </c>
      <c r="C262" s="326">
        <v>74</v>
      </c>
      <c r="D262" s="327"/>
      <c r="E262" s="328"/>
      <c r="F262" s="877"/>
      <c r="G262" s="923"/>
      <c r="H262" s="891"/>
      <c r="I262" s="911"/>
    </row>
    <row r="263" spans="1:9" s="134" customFormat="1" hidden="1" outlineLevel="1">
      <c r="A263" s="324" t="s">
        <v>237</v>
      </c>
      <c r="B263" s="325" t="s">
        <v>264</v>
      </c>
      <c r="C263" s="326">
        <v>48</v>
      </c>
      <c r="D263" s="327"/>
      <c r="E263" s="328"/>
      <c r="F263" s="877"/>
      <c r="G263" s="923"/>
      <c r="H263" s="891"/>
      <c r="I263" s="911"/>
    </row>
    <row r="264" spans="1:9" s="134" customFormat="1" ht="12.75" hidden="1" customHeight="1" outlineLevel="1">
      <c r="A264" s="324" t="s">
        <v>240</v>
      </c>
      <c r="B264" s="325" t="s">
        <v>267</v>
      </c>
      <c r="C264" s="326">
        <v>66</v>
      </c>
      <c r="D264" s="327"/>
      <c r="E264" s="328"/>
      <c r="F264" s="877"/>
      <c r="G264" s="923"/>
      <c r="H264" s="891"/>
      <c r="I264" s="911"/>
    </row>
    <row r="265" spans="1:9" s="134" customFormat="1" hidden="1" outlineLevel="1">
      <c r="A265" s="324" t="s">
        <v>244</v>
      </c>
      <c r="B265" s="325" t="s">
        <v>265</v>
      </c>
      <c r="C265" s="326">
        <v>60</v>
      </c>
      <c r="D265" s="327"/>
      <c r="E265" s="328"/>
      <c r="F265" s="877"/>
      <c r="G265" s="923"/>
      <c r="H265" s="891"/>
      <c r="I265" s="911"/>
    </row>
    <row r="266" spans="1:9" collapsed="1">
      <c r="A266" s="277"/>
      <c r="B266" s="304"/>
      <c r="C266" s="300"/>
      <c r="D266" s="305"/>
      <c r="E266" s="302" t="str">
        <f t="shared" ref="E266:E272" si="13">IF(OR(ISBLANK(C266),ISBLANK(D266))," ",KOLIC*CENA)</f>
        <v xml:space="preserve"> </v>
      </c>
      <c r="F266" s="874"/>
      <c r="G266" s="920"/>
      <c r="H266" s="888"/>
      <c r="I266" s="908"/>
    </row>
    <row r="267" spans="1:9" ht="12.75" customHeight="1">
      <c r="A267" s="277" t="s">
        <v>68</v>
      </c>
      <c r="B267" s="304" t="s">
        <v>159</v>
      </c>
      <c r="C267" s="301"/>
      <c r="D267" s="305"/>
      <c r="E267" s="302" t="str">
        <f t="shared" si="13"/>
        <v xml:space="preserve"> </v>
      </c>
      <c r="F267" s="874"/>
      <c r="G267" s="920"/>
      <c r="H267" s="888"/>
      <c r="I267" s="908"/>
    </row>
    <row r="268" spans="1:9">
      <c r="A268" s="277"/>
      <c r="B268" s="309" t="s">
        <v>275</v>
      </c>
      <c r="C268" s="310">
        <v>750</v>
      </c>
      <c r="D268" s="1320"/>
      <c r="E268" s="306" t="str">
        <f t="shared" si="13"/>
        <v xml:space="preserve"> </v>
      </c>
      <c r="F268" s="873"/>
      <c r="G268" s="919">
        <f>D268*F268</f>
        <v>0</v>
      </c>
      <c r="H268" s="945">
        <v>750</v>
      </c>
      <c r="I268" s="907">
        <f>D268*H268</f>
        <v>0</v>
      </c>
    </row>
    <row r="269" spans="1:9">
      <c r="A269" s="277"/>
      <c r="B269" s="309" t="s">
        <v>276</v>
      </c>
      <c r="C269" s="310">
        <v>480</v>
      </c>
      <c r="D269" s="1309">
        <f>D268</f>
        <v>0</v>
      </c>
      <c r="E269" s="306">
        <f t="shared" si="13"/>
        <v>0</v>
      </c>
      <c r="F269" s="873"/>
      <c r="G269" s="919">
        <f>D269*F269</f>
        <v>0</v>
      </c>
      <c r="H269" s="945">
        <v>480</v>
      </c>
      <c r="I269" s="907">
        <f>D269*H269</f>
        <v>0</v>
      </c>
    </row>
    <row r="270" spans="1:9">
      <c r="A270" s="277"/>
      <c r="B270" s="309" t="s">
        <v>277</v>
      </c>
      <c r="C270" s="310">
        <v>660</v>
      </c>
      <c r="D270" s="1309">
        <f>D268</f>
        <v>0</v>
      </c>
      <c r="E270" s="306">
        <f t="shared" si="13"/>
        <v>0</v>
      </c>
      <c r="F270" s="873"/>
      <c r="G270" s="919">
        <f>D270*F270</f>
        <v>0</v>
      </c>
      <c r="H270" s="945">
        <v>660</v>
      </c>
      <c r="I270" s="907">
        <f>D270*H270</f>
        <v>0</v>
      </c>
    </row>
    <row r="271" spans="1:9" ht="13.5" thickBot="1">
      <c r="A271" s="277"/>
      <c r="B271" s="407" t="s">
        <v>278</v>
      </c>
      <c r="C271" s="408">
        <v>600</v>
      </c>
      <c r="D271" s="1310">
        <f>D268</f>
        <v>0</v>
      </c>
      <c r="E271" s="410">
        <f t="shared" si="13"/>
        <v>0</v>
      </c>
      <c r="F271" s="931"/>
      <c r="G271" s="980">
        <f>D271*F271</f>
        <v>0</v>
      </c>
      <c r="H271" s="946">
        <v>600</v>
      </c>
      <c r="I271" s="986">
        <f>D271*H271</f>
        <v>0</v>
      </c>
    </row>
    <row r="272" spans="1:9" ht="13.5" thickTop="1">
      <c r="A272" s="277"/>
      <c r="B272" s="404" t="s">
        <v>263</v>
      </c>
      <c r="C272" s="405">
        <f>SUM(C268:C271)</f>
        <v>2490</v>
      </c>
      <c r="D272" s="391"/>
      <c r="E272" s="406" t="str">
        <f t="shared" si="13"/>
        <v xml:space="preserve"> </v>
      </c>
      <c r="F272" s="932"/>
      <c r="G272" s="981"/>
      <c r="H272" s="948"/>
      <c r="I272" s="987"/>
    </row>
    <row r="273" spans="1:9">
      <c r="A273" s="277"/>
      <c r="B273" s="310"/>
      <c r="C273" s="301"/>
      <c r="D273" s="305"/>
      <c r="E273" s="306"/>
      <c r="F273" s="874"/>
      <c r="G273" s="920"/>
      <c r="H273" s="888"/>
      <c r="I273" s="908"/>
    </row>
    <row r="274" spans="1:9" s="134" customFormat="1" hidden="1" outlineLevel="1">
      <c r="A274" s="324"/>
      <c r="B274" s="325" t="s">
        <v>269</v>
      </c>
      <c r="C274" s="326"/>
      <c r="D274" s="327"/>
      <c r="E274" s="328"/>
      <c r="F274" s="877"/>
      <c r="G274" s="923"/>
      <c r="H274" s="891"/>
      <c r="I274" s="911"/>
    </row>
    <row r="275" spans="1:9" collapsed="1">
      <c r="A275" s="307"/>
      <c r="B275" s="309"/>
      <c r="C275" s="310"/>
      <c r="D275" s="305"/>
      <c r="E275" s="302" t="str">
        <f t="shared" ref="E275:E281" si="14">IF(OR(ISBLANK(C275),ISBLANK(D275))," ",KOLIC*CENA)</f>
        <v xml:space="preserve"> </v>
      </c>
      <c r="F275" s="874"/>
      <c r="G275" s="920"/>
      <c r="H275" s="888"/>
      <c r="I275" s="908"/>
    </row>
    <row r="276" spans="1:9" ht="207" customHeight="1">
      <c r="A276" s="277" t="s">
        <v>88</v>
      </c>
      <c r="B276" s="304" t="s">
        <v>284</v>
      </c>
      <c r="C276" s="301"/>
      <c r="D276" s="305"/>
      <c r="E276" s="302" t="str">
        <f t="shared" si="14"/>
        <v xml:space="preserve"> </v>
      </c>
      <c r="F276" s="874"/>
      <c r="G276" s="920"/>
      <c r="H276" s="888"/>
      <c r="I276" s="908"/>
    </row>
    <row r="277" spans="1:9">
      <c r="A277" s="277"/>
      <c r="B277" s="309" t="s">
        <v>271</v>
      </c>
      <c r="C277" s="310">
        <v>75</v>
      </c>
      <c r="D277" s="1320"/>
      <c r="E277" s="306" t="str">
        <f t="shared" si="14"/>
        <v xml:space="preserve"> </v>
      </c>
      <c r="F277" s="873"/>
      <c r="G277" s="919">
        <f>D277*F277</f>
        <v>0</v>
      </c>
      <c r="H277" s="945">
        <v>75</v>
      </c>
      <c r="I277" s="907">
        <f>D277*H277</f>
        <v>0</v>
      </c>
    </row>
    <row r="278" spans="1:9">
      <c r="A278" s="277"/>
      <c r="B278" s="309" t="s">
        <v>272</v>
      </c>
      <c r="C278" s="310">
        <v>24</v>
      </c>
      <c r="D278" s="1309">
        <f>D277</f>
        <v>0</v>
      </c>
      <c r="E278" s="306">
        <f t="shared" si="14"/>
        <v>0</v>
      </c>
      <c r="F278" s="873"/>
      <c r="G278" s="919">
        <f>D278*F278</f>
        <v>0</v>
      </c>
      <c r="H278" s="945">
        <v>24</v>
      </c>
      <c r="I278" s="907">
        <f>D278*H278</f>
        <v>0</v>
      </c>
    </row>
    <row r="279" spans="1:9">
      <c r="A279" s="277"/>
      <c r="B279" s="309" t="s">
        <v>273</v>
      </c>
      <c r="C279" s="310">
        <v>36</v>
      </c>
      <c r="D279" s="1309">
        <f>D277</f>
        <v>0</v>
      </c>
      <c r="E279" s="306">
        <f t="shared" si="14"/>
        <v>0</v>
      </c>
      <c r="F279" s="873"/>
      <c r="G279" s="919">
        <f>D279*F279</f>
        <v>0</v>
      </c>
      <c r="H279" s="945">
        <v>36</v>
      </c>
      <c r="I279" s="907">
        <f>D279*H279</f>
        <v>0</v>
      </c>
    </row>
    <row r="280" spans="1:9" ht="13.5" thickBot="1">
      <c r="A280" s="277"/>
      <c r="B280" s="407" t="s">
        <v>274</v>
      </c>
      <c r="C280" s="408">
        <v>28</v>
      </c>
      <c r="D280" s="1310">
        <f>D277</f>
        <v>0</v>
      </c>
      <c r="E280" s="410">
        <f t="shared" si="14"/>
        <v>0</v>
      </c>
      <c r="F280" s="931"/>
      <c r="G280" s="980">
        <f>D280*F280</f>
        <v>0</v>
      </c>
      <c r="H280" s="946">
        <v>28</v>
      </c>
      <c r="I280" s="986">
        <f>D280*H280</f>
        <v>0</v>
      </c>
    </row>
    <row r="281" spans="1:9" ht="13.5" thickTop="1">
      <c r="A281" s="277"/>
      <c r="B281" s="404" t="s">
        <v>199</v>
      </c>
      <c r="C281" s="405">
        <f>SUM(C277:C280)</f>
        <v>163</v>
      </c>
      <c r="D281" s="391"/>
      <c r="E281" s="406" t="str">
        <f t="shared" si="14"/>
        <v xml:space="preserve"> </v>
      </c>
      <c r="F281" s="932"/>
      <c r="G281" s="981"/>
      <c r="H281" s="948"/>
      <c r="I281" s="987"/>
    </row>
    <row r="282" spans="1:9">
      <c r="A282" s="307"/>
      <c r="B282" s="309"/>
      <c r="C282" s="310"/>
      <c r="D282" s="305"/>
      <c r="E282" s="302"/>
      <c r="F282" s="874"/>
      <c r="G282" s="920"/>
      <c r="H282" s="888"/>
      <c r="I282" s="908"/>
    </row>
    <row r="283" spans="1:9" s="134" customFormat="1" hidden="1" outlineLevel="1">
      <c r="A283" s="324" t="s">
        <v>230</v>
      </c>
      <c r="B283" s="325" t="s">
        <v>285</v>
      </c>
      <c r="C283" s="326">
        <v>75</v>
      </c>
      <c r="D283" s="327"/>
      <c r="E283" s="328"/>
      <c r="F283" s="877"/>
      <c r="G283" s="923"/>
      <c r="H283" s="891"/>
      <c r="I283" s="911"/>
    </row>
    <row r="284" spans="1:9" s="134" customFormat="1" hidden="1" outlineLevel="1">
      <c r="A284" s="324" t="s">
        <v>237</v>
      </c>
      <c r="B284" s="325" t="s">
        <v>286</v>
      </c>
      <c r="C284" s="326">
        <v>24</v>
      </c>
      <c r="D284" s="327"/>
      <c r="E284" s="328"/>
      <c r="F284" s="877"/>
      <c r="G284" s="923"/>
      <c r="H284" s="891"/>
      <c r="I284" s="911"/>
    </row>
    <row r="285" spans="1:9" s="134" customFormat="1" ht="12.75" hidden="1" customHeight="1" outlineLevel="1">
      <c r="A285" s="324" t="s">
        <v>240</v>
      </c>
      <c r="B285" s="325" t="s">
        <v>287</v>
      </c>
      <c r="C285" s="326">
        <v>36</v>
      </c>
      <c r="D285" s="327"/>
      <c r="E285" s="328"/>
      <c r="F285" s="877"/>
      <c r="G285" s="923"/>
      <c r="H285" s="891"/>
      <c r="I285" s="911"/>
    </row>
    <row r="286" spans="1:9" s="134" customFormat="1" hidden="1" outlineLevel="1">
      <c r="A286" s="324" t="s">
        <v>244</v>
      </c>
      <c r="B286" s="325" t="s">
        <v>288</v>
      </c>
      <c r="C286" s="326">
        <v>28</v>
      </c>
      <c r="D286" s="327"/>
      <c r="E286" s="328"/>
      <c r="F286" s="877"/>
      <c r="G286" s="923"/>
      <c r="H286" s="891"/>
      <c r="I286" s="911"/>
    </row>
    <row r="287" spans="1:9" collapsed="1">
      <c r="A287" s="307"/>
      <c r="B287" s="309"/>
      <c r="C287" s="310"/>
      <c r="D287" s="305"/>
      <c r="E287" s="302" t="str">
        <f>IF(OR(ISBLANK(C287),ISBLANK(D287))," ",KOLIC*CENA)</f>
        <v xml:space="preserve"> </v>
      </c>
      <c r="F287" s="874"/>
      <c r="G287" s="920"/>
      <c r="H287" s="888"/>
      <c r="I287" s="908"/>
    </row>
    <row r="288" spans="1:9" ht="144" customHeight="1">
      <c r="A288" s="277" t="s">
        <v>89</v>
      </c>
      <c r="B288" s="304" t="s">
        <v>147</v>
      </c>
      <c r="C288" s="301"/>
      <c r="D288" s="305"/>
      <c r="E288" s="302" t="str">
        <f>IF(OR(ISBLANK(C288),ISBLANK(D288))," ",KOLIC*CENA)</f>
        <v xml:space="preserve"> </v>
      </c>
      <c r="F288" s="874"/>
      <c r="G288" s="920"/>
      <c r="H288" s="888"/>
      <c r="I288" s="908"/>
    </row>
    <row r="289" spans="1:9" ht="12.75" customHeight="1">
      <c r="A289" s="277"/>
      <c r="B289" s="304" t="s">
        <v>283</v>
      </c>
      <c r="C289" s="301"/>
      <c r="D289" s="305"/>
      <c r="E289" s="302"/>
      <c r="F289" s="874"/>
      <c r="G289" s="920"/>
      <c r="H289" s="888"/>
      <c r="I289" s="908"/>
    </row>
    <row r="290" spans="1:9">
      <c r="A290" s="277"/>
      <c r="B290" s="309" t="s">
        <v>279</v>
      </c>
      <c r="C290" s="310">
        <v>50</v>
      </c>
      <c r="D290" s="1320"/>
      <c r="E290" s="306" t="str">
        <f t="shared" ref="E290:E300" si="15">IF(OR(ISBLANK(C290),ISBLANK(D290))," ",KOLIC*CENA)</f>
        <v xml:space="preserve"> </v>
      </c>
      <c r="F290" s="873"/>
      <c r="G290" s="919">
        <f>D290*F290</f>
        <v>0</v>
      </c>
      <c r="H290" s="945">
        <v>50</v>
      </c>
      <c r="I290" s="907">
        <f>D290*H290</f>
        <v>0</v>
      </c>
    </row>
    <row r="291" spans="1:9">
      <c r="A291" s="277"/>
      <c r="B291" s="309" t="s">
        <v>280</v>
      </c>
      <c r="C291" s="310">
        <v>20</v>
      </c>
      <c r="D291" s="1309">
        <f>D290</f>
        <v>0</v>
      </c>
      <c r="E291" s="306">
        <f t="shared" si="15"/>
        <v>0</v>
      </c>
      <c r="F291" s="873"/>
      <c r="G291" s="919">
        <f>D291*F291</f>
        <v>0</v>
      </c>
      <c r="H291" s="945">
        <v>20</v>
      </c>
      <c r="I291" s="907">
        <f>D291*H291</f>
        <v>0</v>
      </c>
    </row>
    <row r="292" spans="1:9">
      <c r="A292" s="277"/>
      <c r="B292" s="309" t="s">
        <v>281</v>
      </c>
      <c r="C292" s="310">
        <v>20</v>
      </c>
      <c r="D292" s="1309">
        <f>D290</f>
        <v>0</v>
      </c>
      <c r="E292" s="306">
        <f t="shared" si="15"/>
        <v>0</v>
      </c>
      <c r="F292" s="873"/>
      <c r="G292" s="919">
        <f>D292*F292</f>
        <v>0</v>
      </c>
      <c r="H292" s="945">
        <v>20</v>
      </c>
      <c r="I292" s="907">
        <f>D292*H292</f>
        <v>0</v>
      </c>
    </row>
    <row r="293" spans="1:9" ht="13.5" thickBot="1">
      <c r="A293" s="277"/>
      <c r="B293" s="407" t="s">
        <v>282</v>
      </c>
      <c r="C293" s="408">
        <v>30</v>
      </c>
      <c r="D293" s="1310">
        <f>D290</f>
        <v>0</v>
      </c>
      <c r="E293" s="410">
        <f t="shared" si="15"/>
        <v>0</v>
      </c>
      <c r="F293" s="931"/>
      <c r="G293" s="980">
        <f>D293*F293</f>
        <v>0</v>
      </c>
      <c r="H293" s="946">
        <v>30</v>
      </c>
      <c r="I293" s="986">
        <f>D293*H293</f>
        <v>0</v>
      </c>
    </row>
    <row r="294" spans="1:9" ht="13.5" thickTop="1">
      <c r="A294" s="277"/>
      <c r="B294" s="404" t="s">
        <v>224</v>
      </c>
      <c r="C294" s="405">
        <f>SUM(C290:C293)</f>
        <v>120</v>
      </c>
      <c r="D294" s="391"/>
      <c r="E294" s="406" t="str">
        <f t="shared" si="15"/>
        <v xml:space="preserve"> </v>
      </c>
      <c r="F294" s="932"/>
      <c r="G294" s="981"/>
      <c r="H294" s="948"/>
      <c r="I294" s="987"/>
    </row>
    <row r="295" spans="1:9">
      <c r="A295" s="277"/>
      <c r="B295" s="330"/>
      <c r="C295" s="301"/>
      <c r="D295" s="305"/>
      <c r="E295" s="302" t="str">
        <f t="shared" si="15"/>
        <v xml:space="preserve"> </v>
      </c>
      <c r="F295" s="874"/>
      <c r="G295" s="920"/>
      <c r="H295" s="888"/>
      <c r="I295" s="908"/>
    </row>
    <row r="296" spans="1:9" ht="283.5" customHeight="1">
      <c r="A296" s="311" t="s">
        <v>46</v>
      </c>
      <c r="B296" s="304" t="s">
        <v>629</v>
      </c>
      <c r="C296" s="307"/>
      <c r="D296" s="307"/>
      <c r="E296" s="302" t="str">
        <f t="shared" si="15"/>
        <v xml:space="preserve"> </v>
      </c>
      <c r="F296" s="874"/>
      <c r="G296" s="920"/>
      <c r="H296" s="888"/>
      <c r="I296" s="908"/>
    </row>
    <row r="297" spans="1:9" ht="223.5" customHeight="1">
      <c r="A297" s="311"/>
      <c r="B297" s="304" t="s">
        <v>630</v>
      </c>
      <c r="C297" s="307"/>
      <c r="D297" s="307"/>
      <c r="E297" s="302" t="str">
        <f t="shared" si="15"/>
        <v xml:space="preserve"> </v>
      </c>
      <c r="F297" s="874"/>
      <c r="G297" s="920"/>
      <c r="H297" s="888"/>
      <c r="I297" s="908"/>
    </row>
    <row r="298" spans="1:9" ht="27.75" customHeight="1">
      <c r="A298" s="311"/>
      <c r="B298" s="304" t="s">
        <v>289</v>
      </c>
      <c r="C298" s="307"/>
      <c r="D298" s="307"/>
      <c r="E298" s="302" t="str">
        <f t="shared" si="15"/>
        <v xml:space="preserve"> </v>
      </c>
      <c r="F298" s="874"/>
      <c r="G298" s="920"/>
      <c r="H298" s="888"/>
      <c r="I298" s="908"/>
    </row>
    <row r="299" spans="1:9" ht="54" customHeight="1">
      <c r="A299" s="331"/>
      <c r="B299" s="332" t="s">
        <v>134</v>
      </c>
      <c r="C299" s="333"/>
      <c r="D299" s="305"/>
      <c r="E299" s="302" t="str">
        <f t="shared" si="15"/>
        <v xml:space="preserve"> </v>
      </c>
      <c r="F299" s="874"/>
      <c r="G299" s="920"/>
      <c r="H299" s="888"/>
      <c r="I299" s="908"/>
    </row>
    <row r="300" spans="1:9" ht="55.5" customHeight="1">
      <c r="A300" s="277"/>
      <c r="B300" s="304" t="s">
        <v>138</v>
      </c>
      <c r="C300" s="301"/>
      <c r="D300" s="305"/>
      <c r="E300" s="302" t="str">
        <f t="shared" si="15"/>
        <v xml:space="preserve"> </v>
      </c>
      <c r="F300" s="874"/>
      <c r="G300" s="920"/>
      <c r="H300" s="888"/>
      <c r="I300" s="908"/>
    </row>
    <row r="301" spans="1:9">
      <c r="A301" s="277"/>
      <c r="B301" s="309" t="s">
        <v>290</v>
      </c>
      <c r="C301" s="310">
        <v>5.25</v>
      </c>
      <c r="D301" s="1320"/>
      <c r="E301" s="306" t="str">
        <f t="shared" ref="E301:E306" si="16">IF(OR(ISBLANK(C301),ISBLANK(D301))," ",KOLIC*CENA)</f>
        <v xml:space="preserve"> </v>
      </c>
      <c r="F301" s="873">
        <v>2.25</v>
      </c>
      <c r="G301" s="919">
        <f>D301*F301</f>
        <v>0</v>
      </c>
      <c r="H301" s="945">
        <v>3</v>
      </c>
      <c r="I301" s="907">
        <f>D301*H301</f>
        <v>0</v>
      </c>
    </row>
    <row r="302" spans="1:9">
      <c r="A302" s="277"/>
      <c r="B302" s="309" t="s">
        <v>291</v>
      </c>
      <c r="C302" s="310">
        <v>6.5</v>
      </c>
      <c r="D302" s="306">
        <f>D301</f>
        <v>0</v>
      </c>
      <c r="E302" s="306">
        <f t="shared" si="16"/>
        <v>0</v>
      </c>
      <c r="F302" s="873">
        <v>3</v>
      </c>
      <c r="G302" s="919">
        <f>D302*F302</f>
        <v>0</v>
      </c>
      <c r="H302" s="945">
        <v>3.5</v>
      </c>
      <c r="I302" s="907">
        <f>D302*H302</f>
        <v>0</v>
      </c>
    </row>
    <row r="303" spans="1:9">
      <c r="A303" s="277"/>
      <c r="B303" s="309" t="s">
        <v>292</v>
      </c>
      <c r="C303" s="310">
        <v>5.25</v>
      </c>
      <c r="D303" s="306">
        <f>D301</f>
        <v>0</v>
      </c>
      <c r="E303" s="306">
        <f t="shared" si="16"/>
        <v>0</v>
      </c>
      <c r="F303" s="873">
        <v>2.25</v>
      </c>
      <c r="G303" s="919">
        <f>D303*F303</f>
        <v>0</v>
      </c>
      <c r="H303" s="945">
        <v>3</v>
      </c>
      <c r="I303" s="907">
        <f>D303*H303</f>
        <v>0</v>
      </c>
    </row>
    <row r="304" spans="1:9" ht="13.5" thickBot="1">
      <c r="A304" s="277"/>
      <c r="B304" s="407" t="s">
        <v>293</v>
      </c>
      <c r="C304" s="408">
        <v>11</v>
      </c>
      <c r="D304" s="409">
        <f>D301</f>
        <v>0</v>
      </c>
      <c r="E304" s="410">
        <f t="shared" si="16"/>
        <v>0</v>
      </c>
      <c r="F304" s="931">
        <v>4</v>
      </c>
      <c r="G304" s="980">
        <f>D304*F304</f>
        <v>0</v>
      </c>
      <c r="H304" s="946">
        <v>7</v>
      </c>
      <c r="I304" s="986">
        <f>D304*H304</f>
        <v>0</v>
      </c>
    </row>
    <row r="305" spans="1:9" ht="13.5" thickTop="1">
      <c r="A305" s="277"/>
      <c r="B305" s="404" t="s">
        <v>294</v>
      </c>
      <c r="C305" s="405">
        <f>SUM(C301:C304)</f>
        <v>28</v>
      </c>
      <c r="D305" s="391"/>
      <c r="E305" s="406" t="str">
        <f t="shared" si="16"/>
        <v xml:space="preserve"> </v>
      </c>
      <c r="F305" s="932"/>
      <c r="G305" s="981">
        <f>D305*F305</f>
        <v>0</v>
      </c>
      <c r="H305" s="948"/>
      <c r="I305" s="987">
        <f>D305*H305</f>
        <v>0</v>
      </c>
    </row>
    <row r="306" spans="1:9">
      <c r="A306" s="277"/>
      <c r="B306" s="330"/>
      <c r="C306" s="301"/>
      <c r="D306" s="305"/>
      <c r="E306" s="302" t="str">
        <f t="shared" si="16"/>
        <v xml:space="preserve"> </v>
      </c>
      <c r="F306" s="874"/>
      <c r="G306" s="920"/>
      <c r="H306" s="888"/>
      <c r="I306" s="908"/>
    </row>
    <row r="307" spans="1:9" s="134" customFormat="1" hidden="1" outlineLevel="1">
      <c r="A307" s="324" t="s">
        <v>295</v>
      </c>
      <c r="B307" s="325" t="s">
        <v>297</v>
      </c>
      <c r="C307" s="326">
        <v>3.96</v>
      </c>
      <c r="D307" s="327"/>
      <c r="E307" s="328"/>
      <c r="F307" s="877"/>
      <c r="G307" s="923"/>
      <c r="H307" s="891"/>
      <c r="I307" s="911"/>
    </row>
    <row r="308" spans="1:9" s="134" customFormat="1" hidden="1" outlineLevel="1">
      <c r="A308" s="324" t="s">
        <v>631</v>
      </c>
      <c r="B308" s="325" t="s">
        <v>632</v>
      </c>
      <c r="C308" s="326">
        <v>1.27</v>
      </c>
      <c r="D308" s="327"/>
      <c r="E308" s="328"/>
      <c r="F308" s="877"/>
      <c r="G308" s="923"/>
      <c r="H308" s="891"/>
      <c r="I308" s="911"/>
    </row>
    <row r="309" spans="1:9" s="134" customFormat="1" hidden="1" outlineLevel="1">
      <c r="A309" s="324"/>
      <c r="B309" s="325"/>
      <c r="C309" s="326"/>
      <c r="D309" s="327"/>
      <c r="E309" s="328"/>
      <c r="F309" s="877"/>
      <c r="G309" s="923"/>
      <c r="H309" s="891"/>
      <c r="I309" s="911"/>
    </row>
    <row r="310" spans="1:9" s="134" customFormat="1" hidden="1" outlineLevel="1">
      <c r="A310" s="324" t="s">
        <v>237</v>
      </c>
      <c r="B310" s="325" t="s">
        <v>296</v>
      </c>
      <c r="C310" s="326">
        <v>5.47</v>
      </c>
      <c r="D310" s="327"/>
      <c r="E310" s="328"/>
      <c r="F310" s="877"/>
      <c r="G310" s="923"/>
      <c r="H310" s="891"/>
      <c r="I310" s="911"/>
    </row>
    <row r="311" spans="1:9" s="134" customFormat="1" ht="12.75" hidden="1" customHeight="1" outlineLevel="1">
      <c r="A311" s="324" t="s">
        <v>240</v>
      </c>
      <c r="B311" s="325" t="s">
        <v>297</v>
      </c>
      <c r="C311" s="326">
        <v>3.96</v>
      </c>
      <c r="D311" s="327"/>
      <c r="E311" s="328"/>
      <c r="F311" s="877"/>
      <c r="G311" s="923"/>
      <c r="H311" s="891"/>
      <c r="I311" s="911"/>
    </row>
    <row r="312" spans="1:9" s="134" customFormat="1" hidden="1" outlineLevel="1">
      <c r="A312" s="324" t="s">
        <v>244</v>
      </c>
      <c r="B312" s="325" t="s">
        <v>298</v>
      </c>
      <c r="C312" s="326">
        <v>10.9</v>
      </c>
      <c r="D312" s="327"/>
      <c r="E312" s="328"/>
      <c r="F312" s="877"/>
      <c r="G312" s="923"/>
      <c r="H312" s="891"/>
      <c r="I312" s="911"/>
    </row>
    <row r="313" spans="1:9" collapsed="1">
      <c r="A313" s="331"/>
      <c r="B313" s="330"/>
      <c r="C313" s="334"/>
      <c r="D313" s="305"/>
      <c r="E313" s="302" t="str">
        <f>IF(OR(ISBLANK(C313),ISBLANK(D313))," ",KOLIC*CENA)</f>
        <v xml:space="preserve"> </v>
      </c>
      <c r="F313" s="874"/>
      <c r="G313" s="920"/>
      <c r="H313" s="888"/>
      <c r="I313" s="908"/>
    </row>
    <row r="314" spans="1:9" ht="161.25" customHeight="1">
      <c r="A314" s="311" t="s">
        <v>47</v>
      </c>
      <c r="B314" s="304" t="s">
        <v>305</v>
      </c>
      <c r="C314" s="307"/>
      <c r="D314" s="307"/>
      <c r="E314" s="302" t="str">
        <f>IF(OR(ISBLANK(C314),ISBLANK(D314))," ",KOLIC*CENA)</f>
        <v xml:space="preserve"> </v>
      </c>
      <c r="F314" s="874"/>
      <c r="G314" s="920"/>
      <c r="H314" s="888"/>
      <c r="I314" s="908"/>
    </row>
    <row r="315" spans="1:9" ht="133.5" customHeight="1">
      <c r="A315" s="311"/>
      <c r="B315" s="304" t="s">
        <v>303</v>
      </c>
      <c r="C315" s="307"/>
      <c r="D315" s="307"/>
      <c r="E315" s="302"/>
      <c r="F315" s="874"/>
      <c r="G315" s="920"/>
      <c r="H315" s="888"/>
      <c r="I315" s="908"/>
    </row>
    <row r="316" spans="1:9" ht="51.75" customHeight="1">
      <c r="A316" s="311"/>
      <c r="B316" s="304" t="s">
        <v>304</v>
      </c>
      <c r="C316" s="307"/>
      <c r="D316" s="307"/>
      <c r="E316" s="302" t="str">
        <f t="shared" ref="E316:E323" si="17">IF(OR(ISBLANK(C316),ISBLANK(D316))," ",KOLIC*CENA)</f>
        <v xml:space="preserve"> </v>
      </c>
      <c r="F316" s="874"/>
      <c r="G316" s="920"/>
      <c r="H316" s="888"/>
      <c r="I316" s="908"/>
    </row>
    <row r="317" spans="1:9" ht="12.75" customHeight="1">
      <c r="A317" s="311"/>
      <c r="B317" s="304" t="s">
        <v>135</v>
      </c>
      <c r="C317" s="307"/>
      <c r="D317" s="307"/>
      <c r="E317" s="302" t="str">
        <f t="shared" si="17"/>
        <v xml:space="preserve"> </v>
      </c>
      <c r="F317" s="874"/>
      <c r="G317" s="920"/>
      <c r="H317" s="888"/>
      <c r="I317" s="908"/>
    </row>
    <row r="318" spans="1:9">
      <c r="A318" s="277"/>
      <c r="B318" s="309" t="s">
        <v>299</v>
      </c>
      <c r="C318" s="310">
        <v>387</v>
      </c>
      <c r="D318" s="1320"/>
      <c r="E318" s="306" t="str">
        <f t="shared" si="17"/>
        <v xml:space="preserve"> </v>
      </c>
      <c r="F318" s="873"/>
      <c r="G318" s="919">
        <f>D318*F318</f>
        <v>0</v>
      </c>
      <c r="H318" s="945">
        <v>387</v>
      </c>
      <c r="I318" s="907">
        <f>D318*H318</f>
        <v>0</v>
      </c>
    </row>
    <row r="319" spans="1:9">
      <c r="A319" s="277"/>
      <c r="B319" s="309" t="s">
        <v>300</v>
      </c>
      <c r="C319" s="310">
        <v>188</v>
      </c>
      <c r="D319" s="1309">
        <f>D318</f>
        <v>0</v>
      </c>
      <c r="E319" s="306">
        <f t="shared" si="17"/>
        <v>0</v>
      </c>
      <c r="F319" s="873"/>
      <c r="G319" s="919">
        <f>D319*F319</f>
        <v>0</v>
      </c>
      <c r="H319" s="945">
        <v>188</v>
      </c>
      <c r="I319" s="907">
        <f>D319*H319</f>
        <v>0</v>
      </c>
    </row>
    <row r="320" spans="1:9">
      <c r="A320" s="277"/>
      <c r="B320" s="309" t="s">
        <v>301</v>
      </c>
      <c r="C320" s="310">
        <v>302</v>
      </c>
      <c r="D320" s="1309">
        <f>D318</f>
        <v>0</v>
      </c>
      <c r="E320" s="306">
        <f t="shared" si="17"/>
        <v>0</v>
      </c>
      <c r="F320" s="873"/>
      <c r="G320" s="919">
        <f>D320*F320</f>
        <v>0</v>
      </c>
      <c r="H320" s="945">
        <v>302</v>
      </c>
      <c r="I320" s="907">
        <f>D320*H320</f>
        <v>0</v>
      </c>
    </row>
    <row r="321" spans="1:9" ht="13.5" thickBot="1">
      <c r="A321" s="277"/>
      <c r="B321" s="407" t="s">
        <v>302</v>
      </c>
      <c r="C321" s="408">
        <v>270</v>
      </c>
      <c r="D321" s="1310">
        <f>D318</f>
        <v>0</v>
      </c>
      <c r="E321" s="410">
        <f t="shared" si="17"/>
        <v>0</v>
      </c>
      <c r="F321" s="931"/>
      <c r="G321" s="980">
        <f>D321*F321</f>
        <v>0</v>
      </c>
      <c r="H321" s="946">
        <v>270</v>
      </c>
      <c r="I321" s="986">
        <f>D321*H321</f>
        <v>0</v>
      </c>
    </row>
    <row r="322" spans="1:9" ht="13.5" thickTop="1">
      <c r="A322" s="277"/>
      <c r="B322" s="404" t="s">
        <v>215</v>
      </c>
      <c r="C322" s="405">
        <f>SUM(C318:C321)</f>
        <v>1147</v>
      </c>
      <c r="D322" s="391"/>
      <c r="E322" s="406" t="str">
        <f t="shared" si="17"/>
        <v xml:space="preserve"> </v>
      </c>
      <c r="F322" s="932"/>
      <c r="G322" s="981"/>
      <c r="H322" s="948"/>
      <c r="I322" s="987"/>
    </row>
    <row r="323" spans="1:9">
      <c r="A323" s="277"/>
      <c r="B323" s="330"/>
      <c r="C323" s="301"/>
      <c r="D323" s="305"/>
      <c r="E323" s="302" t="str">
        <f t="shared" si="17"/>
        <v xml:space="preserve"> </v>
      </c>
      <c r="F323" s="874"/>
      <c r="G323" s="920"/>
      <c r="H323" s="888"/>
      <c r="I323" s="908"/>
    </row>
    <row r="324" spans="1:9" s="134" customFormat="1" ht="25.5" hidden="1" outlineLevel="1">
      <c r="A324" s="324" t="s">
        <v>307</v>
      </c>
      <c r="B324" s="325" t="s">
        <v>308</v>
      </c>
      <c r="C324" s="326">
        <v>283.8</v>
      </c>
      <c r="D324" s="327"/>
      <c r="E324" s="328"/>
      <c r="F324" s="877"/>
      <c r="G324" s="923"/>
      <c r="H324" s="891"/>
      <c r="I324" s="911"/>
    </row>
    <row r="325" spans="1:9" s="134" customFormat="1" ht="25.5" hidden="1" outlineLevel="1">
      <c r="A325" s="324" t="s">
        <v>306</v>
      </c>
      <c r="B325" s="325" t="s">
        <v>309</v>
      </c>
      <c r="C325" s="326">
        <v>102.44</v>
      </c>
      <c r="D325" s="327"/>
      <c r="E325" s="328"/>
      <c r="F325" s="877"/>
      <c r="G325" s="923"/>
      <c r="H325" s="891"/>
      <c r="I325" s="911"/>
    </row>
    <row r="326" spans="1:9" s="134" customFormat="1" hidden="1" outlineLevel="1">
      <c r="A326" s="324"/>
      <c r="B326" s="325"/>
      <c r="C326" s="326">
        <v>386.24</v>
      </c>
      <c r="D326" s="327"/>
      <c r="E326" s="328"/>
      <c r="F326" s="877"/>
      <c r="G326" s="923"/>
      <c r="H326" s="891"/>
      <c r="I326" s="911"/>
    </row>
    <row r="327" spans="1:9" s="134" customFormat="1" hidden="1" outlineLevel="1">
      <c r="A327" s="324"/>
      <c r="B327" s="325"/>
      <c r="C327" s="326"/>
      <c r="D327" s="327"/>
      <c r="E327" s="328"/>
      <c r="F327" s="877"/>
      <c r="G327" s="923"/>
      <c r="H327" s="891"/>
      <c r="I327" s="911"/>
    </row>
    <row r="328" spans="1:9" s="134" customFormat="1" hidden="1" outlineLevel="1">
      <c r="A328" s="324" t="s">
        <v>310</v>
      </c>
      <c r="B328" s="325" t="s">
        <v>311</v>
      </c>
      <c r="C328" s="326">
        <v>187.2</v>
      </c>
      <c r="D328" s="327"/>
      <c r="E328" s="328"/>
      <c r="F328" s="877"/>
      <c r="G328" s="923"/>
      <c r="H328" s="891"/>
      <c r="I328" s="911"/>
    </row>
    <row r="329" spans="1:9" s="134" customFormat="1" hidden="1" outlineLevel="1">
      <c r="A329" s="324"/>
      <c r="B329" s="325"/>
      <c r="C329" s="326"/>
      <c r="D329" s="327"/>
      <c r="E329" s="328"/>
      <c r="F329" s="877"/>
      <c r="G329" s="923"/>
      <c r="H329" s="891"/>
      <c r="I329" s="911"/>
    </row>
    <row r="330" spans="1:9" s="134" customFormat="1" ht="25.5" hidden="1" outlineLevel="1">
      <c r="A330" s="324" t="s">
        <v>312</v>
      </c>
      <c r="B330" s="325" t="s">
        <v>314</v>
      </c>
      <c r="C330" s="326">
        <v>205.08</v>
      </c>
      <c r="D330" s="327"/>
      <c r="E330" s="328"/>
      <c r="F330" s="877"/>
      <c r="G330" s="923"/>
      <c r="H330" s="891"/>
      <c r="I330" s="911"/>
    </row>
    <row r="331" spans="1:9" s="134" customFormat="1" hidden="1" outlineLevel="1">
      <c r="A331" s="324" t="s">
        <v>313</v>
      </c>
      <c r="B331" s="325" t="s">
        <v>315</v>
      </c>
      <c r="C331" s="326">
        <v>95.31</v>
      </c>
      <c r="D331" s="327"/>
      <c r="E331" s="328"/>
      <c r="F331" s="877"/>
      <c r="G331" s="923"/>
      <c r="H331" s="891"/>
      <c r="I331" s="911"/>
    </row>
    <row r="332" spans="1:9" s="134" customFormat="1" hidden="1" outlineLevel="1">
      <c r="A332" s="324"/>
      <c r="B332" s="325"/>
      <c r="C332" s="326">
        <v>300.39</v>
      </c>
      <c r="D332" s="327"/>
      <c r="E332" s="328"/>
      <c r="F332" s="877"/>
      <c r="G332" s="923"/>
      <c r="H332" s="891"/>
      <c r="I332" s="911"/>
    </row>
    <row r="333" spans="1:9" s="134" customFormat="1" ht="12.75" hidden="1" customHeight="1" outlineLevel="1">
      <c r="A333" s="324"/>
      <c r="B333" s="325"/>
      <c r="C333" s="326"/>
      <c r="D333" s="327"/>
      <c r="E333" s="328"/>
      <c r="F333" s="877"/>
      <c r="G333" s="923"/>
      <c r="H333" s="891"/>
      <c r="I333" s="911"/>
    </row>
    <row r="334" spans="1:9" s="134" customFormat="1" hidden="1" outlineLevel="1">
      <c r="A334" s="324" t="s">
        <v>316</v>
      </c>
      <c r="B334" s="325" t="s">
        <v>317</v>
      </c>
      <c r="C334" s="326">
        <v>268.08</v>
      </c>
      <c r="D334" s="327"/>
      <c r="E334" s="328"/>
      <c r="F334" s="877"/>
      <c r="G334" s="923"/>
      <c r="H334" s="891"/>
      <c r="I334" s="911"/>
    </row>
    <row r="335" spans="1:9" collapsed="1">
      <c r="A335" s="331"/>
      <c r="B335" s="330"/>
      <c r="C335" s="334"/>
      <c r="D335" s="305"/>
      <c r="E335" s="302" t="str">
        <f>IF(OR(ISBLANK(C335),ISBLANK(D335))," ",KOLIC*CENA)</f>
        <v xml:space="preserve"> </v>
      </c>
      <c r="F335" s="874"/>
      <c r="G335" s="920"/>
      <c r="H335" s="888"/>
      <c r="I335" s="908"/>
    </row>
    <row r="336" spans="1:9" ht="169.5" customHeight="1">
      <c r="A336" s="277" t="s">
        <v>69</v>
      </c>
      <c r="B336" s="304" t="s">
        <v>318</v>
      </c>
      <c r="C336" s="301"/>
      <c r="D336" s="305"/>
      <c r="E336" s="302" t="str">
        <f>IF(OR(ISBLANK(C336),ISBLANK(D336))," ",KOLIC*CENA)</f>
        <v xml:space="preserve"> </v>
      </c>
      <c r="F336" s="874"/>
      <c r="G336" s="920"/>
      <c r="H336" s="888"/>
      <c r="I336" s="908"/>
    </row>
    <row r="337" spans="1:9" ht="55.5" customHeight="1">
      <c r="A337" s="277"/>
      <c r="B337" s="304" t="s">
        <v>138</v>
      </c>
      <c r="C337" s="301"/>
      <c r="D337" s="305"/>
      <c r="E337" s="302" t="str">
        <f>IF(OR(ISBLANK(C337),ISBLANK(D337))," ",KOLIC*CENA)</f>
        <v xml:space="preserve"> </v>
      </c>
      <c r="F337" s="874"/>
      <c r="G337" s="920"/>
      <c r="H337" s="888"/>
      <c r="I337" s="908"/>
    </row>
    <row r="338" spans="1:9">
      <c r="A338" s="277"/>
      <c r="B338" s="309" t="s">
        <v>290</v>
      </c>
      <c r="C338" s="310">
        <v>2</v>
      </c>
      <c r="D338" s="1320"/>
      <c r="E338" s="306" t="str">
        <f t="shared" ref="E338:E343" si="18">IF(OR(ISBLANK(C338),ISBLANK(D338))," ",KOLIC*CENA)</f>
        <v xml:space="preserve"> </v>
      </c>
      <c r="F338" s="873"/>
      <c r="G338" s="919">
        <f>D338*F338</f>
        <v>0</v>
      </c>
      <c r="H338" s="945">
        <v>2</v>
      </c>
      <c r="I338" s="907">
        <f>D338*H338</f>
        <v>0</v>
      </c>
    </row>
    <row r="339" spans="1:9">
      <c r="A339" s="277"/>
      <c r="B339" s="309" t="s">
        <v>291</v>
      </c>
      <c r="C339" s="310">
        <v>0.75</v>
      </c>
      <c r="D339" s="1309">
        <f>D338</f>
        <v>0</v>
      </c>
      <c r="E339" s="306">
        <f t="shared" si="18"/>
        <v>0</v>
      </c>
      <c r="F339" s="873"/>
      <c r="G339" s="919">
        <f>D339*F339</f>
        <v>0</v>
      </c>
      <c r="H339" s="945">
        <v>0.75</v>
      </c>
      <c r="I339" s="907">
        <f>D339*H339</f>
        <v>0</v>
      </c>
    </row>
    <row r="340" spans="1:9">
      <c r="A340" s="277"/>
      <c r="B340" s="309" t="s">
        <v>292</v>
      </c>
      <c r="C340" s="310">
        <v>1.25</v>
      </c>
      <c r="D340" s="1309">
        <f>D338</f>
        <v>0</v>
      </c>
      <c r="E340" s="306">
        <f t="shared" si="18"/>
        <v>0</v>
      </c>
      <c r="F340" s="873"/>
      <c r="G340" s="919">
        <f>D340*F340</f>
        <v>0</v>
      </c>
      <c r="H340" s="945">
        <v>1.25</v>
      </c>
      <c r="I340" s="907">
        <f>D340*H340</f>
        <v>0</v>
      </c>
    </row>
    <row r="341" spans="1:9" ht="13.5" thickBot="1">
      <c r="A341" s="277"/>
      <c r="B341" s="407" t="s">
        <v>293</v>
      </c>
      <c r="C341" s="408">
        <v>1.75</v>
      </c>
      <c r="D341" s="1310">
        <f>D338</f>
        <v>0</v>
      </c>
      <c r="E341" s="410">
        <f t="shared" si="18"/>
        <v>0</v>
      </c>
      <c r="F341" s="931"/>
      <c r="G341" s="980">
        <f>D341*F341</f>
        <v>0</v>
      </c>
      <c r="H341" s="946">
        <v>1.75</v>
      </c>
      <c r="I341" s="986">
        <f>D341*H341</f>
        <v>0</v>
      </c>
    </row>
    <row r="342" spans="1:9" ht="13.5" thickTop="1">
      <c r="A342" s="277"/>
      <c r="B342" s="404" t="s">
        <v>294</v>
      </c>
      <c r="C342" s="405">
        <f>SUM(C338:C341)</f>
        <v>5.75</v>
      </c>
      <c r="D342" s="391"/>
      <c r="E342" s="406" t="str">
        <f t="shared" si="18"/>
        <v xml:space="preserve"> </v>
      </c>
      <c r="F342" s="932"/>
      <c r="G342" s="981"/>
      <c r="H342" s="948"/>
      <c r="I342" s="987"/>
    </row>
    <row r="343" spans="1:9">
      <c r="A343" s="277"/>
      <c r="B343" s="330"/>
      <c r="C343" s="301"/>
      <c r="D343" s="305"/>
      <c r="E343" s="302" t="str">
        <f t="shared" si="18"/>
        <v xml:space="preserve"> </v>
      </c>
      <c r="F343" s="874"/>
      <c r="G343" s="920"/>
      <c r="H343" s="888"/>
      <c r="I343" s="908"/>
    </row>
    <row r="344" spans="1:9" s="134" customFormat="1" hidden="1" outlineLevel="1">
      <c r="A344" s="324" t="s">
        <v>320</v>
      </c>
      <c r="B344" s="325" t="s">
        <v>319</v>
      </c>
      <c r="C344" s="326">
        <v>0.96</v>
      </c>
      <c r="D344" s="327"/>
      <c r="E344" s="328"/>
      <c r="F344" s="877"/>
      <c r="G344" s="923"/>
      <c r="H344" s="891"/>
      <c r="I344" s="911"/>
    </row>
    <row r="345" spans="1:9" collapsed="1">
      <c r="A345" s="307"/>
      <c r="B345" s="309"/>
      <c r="C345" s="310"/>
      <c r="D345" s="305"/>
      <c r="E345" s="302" t="str">
        <f>IF(OR(ISBLANK(C345),ISBLANK(D345))," ",KOLIC*CENA)</f>
        <v xml:space="preserve"> </v>
      </c>
      <c r="F345" s="874"/>
      <c r="G345" s="920"/>
      <c r="H345" s="888"/>
      <c r="I345" s="908"/>
    </row>
    <row r="346" spans="1:9">
      <c r="A346" s="307"/>
      <c r="B346" s="304" t="s">
        <v>136</v>
      </c>
      <c r="C346" s="310"/>
      <c r="D346" s="305"/>
      <c r="E346" s="302" t="str">
        <f>IF(OR(ISBLANK(C346),ISBLANK(D346))," ",KOLIC*CENA)</f>
        <v xml:space="preserve"> </v>
      </c>
      <c r="F346" s="874"/>
      <c r="G346" s="920"/>
      <c r="H346" s="888"/>
      <c r="I346" s="908"/>
    </row>
    <row r="347" spans="1:9" ht="178.5">
      <c r="A347" s="307"/>
      <c r="B347" s="304" t="s">
        <v>1535</v>
      </c>
      <c r="C347" s="310"/>
      <c r="D347" s="305"/>
      <c r="E347" s="302" t="str">
        <f>IF(OR(ISBLANK(C347),ISBLANK(D347))," ",KOLIC*CENA)</f>
        <v xml:space="preserve"> </v>
      </c>
      <c r="F347" s="874"/>
      <c r="G347" s="920"/>
      <c r="H347" s="888"/>
      <c r="I347" s="908"/>
    </row>
    <row r="348" spans="1:9" ht="13.5" customHeight="1">
      <c r="A348" s="307"/>
      <c r="B348" s="304" t="s">
        <v>333</v>
      </c>
      <c r="C348" s="310"/>
      <c r="D348" s="305"/>
      <c r="E348" s="302"/>
      <c r="F348" s="874"/>
      <c r="G348" s="920"/>
      <c r="H348" s="888"/>
      <c r="I348" s="908"/>
    </row>
    <row r="349" spans="1:9" ht="197.25" customHeight="1">
      <c r="A349" s="277" t="s">
        <v>71</v>
      </c>
      <c r="B349" s="304" t="s">
        <v>1539</v>
      </c>
      <c r="C349" s="301"/>
      <c r="D349" s="305"/>
      <c r="E349" s="302" t="str">
        <f t="shared" ref="E349:E361" si="19">IF(OR(ISBLANK(C349),ISBLANK(D349))," ",KOLIC*CENA)</f>
        <v xml:space="preserve"> </v>
      </c>
      <c r="F349" s="874"/>
      <c r="G349" s="920"/>
      <c r="H349" s="888"/>
      <c r="I349" s="908"/>
    </row>
    <row r="350" spans="1:9" ht="68.25" customHeight="1">
      <c r="A350" s="277"/>
      <c r="B350" s="304" t="s">
        <v>322</v>
      </c>
      <c r="C350" s="301"/>
      <c r="D350" s="305"/>
      <c r="E350" s="302" t="str">
        <f t="shared" si="19"/>
        <v xml:space="preserve"> </v>
      </c>
      <c r="F350" s="874"/>
      <c r="G350" s="920"/>
      <c r="H350" s="888"/>
      <c r="I350" s="908"/>
    </row>
    <row r="351" spans="1:9" ht="55.5" customHeight="1">
      <c r="A351" s="277"/>
      <c r="B351" s="304" t="s">
        <v>107</v>
      </c>
      <c r="C351" s="301"/>
      <c r="D351" s="305"/>
      <c r="E351" s="302" t="str">
        <f t="shared" si="19"/>
        <v xml:space="preserve"> </v>
      </c>
      <c r="F351" s="874"/>
      <c r="G351" s="920"/>
      <c r="H351" s="888"/>
      <c r="I351" s="908"/>
    </row>
    <row r="352" spans="1:9" ht="40.5" customHeight="1">
      <c r="A352" s="277"/>
      <c r="B352" s="304" t="s">
        <v>321</v>
      </c>
      <c r="C352" s="301"/>
      <c r="D352" s="305"/>
      <c r="E352" s="302" t="str">
        <f t="shared" si="19"/>
        <v xml:space="preserve"> </v>
      </c>
      <c r="F352" s="874"/>
      <c r="G352" s="920"/>
      <c r="H352" s="888"/>
      <c r="I352" s="908"/>
    </row>
    <row r="353" spans="1:9">
      <c r="A353" s="277"/>
      <c r="B353" s="309" t="s">
        <v>299</v>
      </c>
      <c r="C353" s="310">
        <v>224</v>
      </c>
      <c r="D353" s="1320"/>
      <c r="E353" s="306" t="str">
        <f t="shared" si="19"/>
        <v xml:space="preserve"> </v>
      </c>
      <c r="F353" s="939">
        <v>224</v>
      </c>
      <c r="G353" s="919">
        <f>D353*F353</f>
        <v>0</v>
      </c>
      <c r="H353" s="887"/>
      <c r="I353" s="907">
        <f>D353*H353</f>
        <v>0</v>
      </c>
    </row>
    <row r="354" spans="1:9">
      <c r="A354" s="277"/>
      <c r="B354" s="309" t="s">
        <v>300</v>
      </c>
      <c r="C354" s="310">
        <v>110</v>
      </c>
      <c r="D354" s="1309">
        <f>D353</f>
        <v>0</v>
      </c>
      <c r="E354" s="306">
        <f t="shared" si="19"/>
        <v>0</v>
      </c>
      <c r="F354" s="939">
        <v>110</v>
      </c>
      <c r="G354" s="919">
        <f>D354*F354</f>
        <v>0</v>
      </c>
      <c r="H354" s="887"/>
      <c r="I354" s="907">
        <f>D354*H354</f>
        <v>0</v>
      </c>
    </row>
    <row r="355" spans="1:9">
      <c r="A355" s="277"/>
      <c r="B355" s="309" t="s">
        <v>301</v>
      </c>
      <c r="C355" s="310">
        <v>0</v>
      </c>
      <c r="D355" s="1309">
        <f>D353</f>
        <v>0</v>
      </c>
      <c r="E355" s="306">
        <f t="shared" si="19"/>
        <v>0</v>
      </c>
      <c r="F355" s="939">
        <v>0</v>
      </c>
      <c r="G355" s="919">
        <f>D355*F355</f>
        <v>0</v>
      </c>
      <c r="H355" s="887"/>
      <c r="I355" s="907">
        <f>D355*H355</f>
        <v>0</v>
      </c>
    </row>
    <row r="356" spans="1:9" ht="13.5" thickBot="1">
      <c r="A356" s="277"/>
      <c r="B356" s="407" t="s">
        <v>302</v>
      </c>
      <c r="C356" s="408">
        <v>0</v>
      </c>
      <c r="D356" s="1310">
        <f>D353</f>
        <v>0</v>
      </c>
      <c r="E356" s="410">
        <f t="shared" si="19"/>
        <v>0</v>
      </c>
      <c r="F356" s="940">
        <v>0</v>
      </c>
      <c r="G356" s="980">
        <f>D356*F356</f>
        <v>0</v>
      </c>
      <c r="H356" s="947"/>
      <c r="I356" s="986">
        <f>D356*H356</f>
        <v>0</v>
      </c>
    </row>
    <row r="357" spans="1:9" ht="13.5" thickTop="1">
      <c r="A357" s="277"/>
      <c r="B357" s="404" t="s">
        <v>215</v>
      </c>
      <c r="C357" s="405">
        <f>SUM(C353:C356)</f>
        <v>334</v>
      </c>
      <c r="D357" s="391"/>
      <c r="E357" s="406" t="str">
        <f t="shared" si="19"/>
        <v xml:space="preserve"> </v>
      </c>
      <c r="F357" s="932"/>
      <c r="G357" s="981"/>
      <c r="H357" s="948"/>
      <c r="I357" s="987"/>
    </row>
    <row r="358" spans="1:9">
      <c r="A358" s="277"/>
      <c r="B358" s="330"/>
      <c r="C358" s="301"/>
      <c r="D358" s="305"/>
      <c r="E358" s="302" t="str">
        <f t="shared" si="19"/>
        <v xml:space="preserve"> </v>
      </c>
      <c r="F358" s="874"/>
      <c r="G358" s="920"/>
      <c r="H358" s="888"/>
      <c r="I358" s="908"/>
    </row>
    <row r="359" spans="1:9" s="134" customFormat="1" hidden="1" outlineLevel="1">
      <c r="A359" s="324" t="s">
        <v>295</v>
      </c>
      <c r="B359" s="325" t="s">
        <v>323</v>
      </c>
      <c r="C359" s="326">
        <v>222.65</v>
      </c>
      <c r="D359" s="327"/>
      <c r="E359" s="328"/>
      <c r="F359" s="877"/>
      <c r="G359" s="923"/>
      <c r="H359" s="891"/>
      <c r="I359" s="911"/>
    </row>
    <row r="360" spans="1:9" s="134" customFormat="1" ht="25.5" hidden="1" outlineLevel="1">
      <c r="A360" s="324" t="s">
        <v>237</v>
      </c>
      <c r="B360" s="325" t="s">
        <v>324</v>
      </c>
      <c r="C360" s="326">
        <v>109.6</v>
      </c>
      <c r="D360" s="327"/>
      <c r="E360" s="328"/>
      <c r="F360" s="877"/>
      <c r="G360" s="923"/>
      <c r="H360" s="891"/>
      <c r="I360" s="911"/>
    </row>
    <row r="361" spans="1:9" collapsed="1">
      <c r="A361" s="307"/>
      <c r="B361" s="309"/>
      <c r="C361" s="310"/>
      <c r="D361" s="305"/>
      <c r="E361" s="302" t="str">
        <f t="shared" si="19"/>
        <v xml:space="preserve"> </v>
      </c>
      <c r="F361" s="874"/>
      <c r="G361" s="920"/>
      <c r="H361" s="888"/>
      <c r="I361" s="908"/>
    </row>
    <row r="362" spans="1:9" ht="141" customHeight="1">
      <c r="A362" s="277" t="s">
        <v>38</v>
      </c>
      <c r="B362" s="304" t="s">
        <v>1540</v>
      </c>
      <c r="C362" s="301"/>
      <c r="D362" s="305"/>
      <c r="E362" s="302" t="str">
        <f t="shared" ref="E362:E370" si="20">IF(OR(ISBLANK(C362),ISBLANK(D362))," ",KOLIC*CENA)</f>
        <v xml:space="preserve"> </v>
      </c>
      <c r="F362" s="874"/>
      <c r="G362" s="920"/>
      <c r="H362" s="888"/>
      <c r="I362" s="908"/>
    </row>
    <row r="363" spans="1:9" ht="53.25" customHeight="1">
      <c r="A363" s="277"/>
      <c r="B363" s="304" t="s">
        <v>325</v>
      </c>
      <c r="C363" s="301"/>
      <c r="D363" s="305"/>
      <c r="E363" s="302" t="str">
        <f t="shared" si="20"/>
        <v xml:space="preserve"> </v>
      </c>
      <c r="F363" s="874"/>
      <c r="G363" s="920"/>
      <c r="H363" s="888"/>
      <c r="I363" s="908"/>
    </row>
    <row r="364" spans="1:9" ht="63" customHeight="1">
      <c r="A364" s="277"/>
      <c r="B364" s="304" t="s">
        <v>107</v>
      </c>
      <c r="C364" s="301"/>
      <c r="D364" s="305"/>
      <c r="E364" s="302" t="str">
        <f t="shared" si="20"/>
        <v xml:space="preserve"> </v>
      </c>
      <c r="F364" s="874"/>
      <c r="G364" s="920"/>
      <c r="H364" s="888"/>
      <c r="I364" s="908"/>
    </row>
    <row r="365" spans="1:9">
      <c r="A365" s="277"/>
      <c r="B365" s="309" t="s">
        <v>299</v>
      </c>
      <c r="C365" s="310">
        <v>74</v>
      </c>
      <c r="D365" s="1320"/>
      <c r="E365" s="306" t="str">
        <f t="shared" si="20"/>
        <v xml:space="preserve"> </v>
      </c>
      <c r="F365" s="939">
        <v>74</v>
      </c>
      <c r="G365" s="919">
        <f>D365*F365</f>
        <v>0</v>
      </c>
      <c r="H365" s="887"/>
      <c r="I365" s="907">
        <f>D365*H365</f>
        <v>0</v>
      </c>
    </row>
    <row r="366" spans="1:9">
      <c r="A366" s="277"/>
      <c r="B366" s="309" t="s">
        <v>300</v>
      </c>
      <c r="C366" s="310">
        <v>76</v>
      </c>
      <c r="D366" s="1309">
        <f>D365</f>
        <v>0</v>
      </c>
      <c r="E366" s="306">
        <f t="shared" si="20"/>
        <v>0</v>
      </c>
      <c r="F366" s="939">
        <v>76</v>
      </c>
      <c r="G366" s="919">
        <f>D366*F366</f>
        <v>0</v>
      </c>
      <c r="H366" s="887"/>
      <c r="I366" s="907">
        <f>D366*H366</f>
        <v>0</v>
      </c>
    </row>
    <row r="367" spans="1:9">
      <c r="A367" s="277"/>
      <c r="B367" s="309" t="s">
        <v>301</v>
      </c>
      <c r="C367" s="310">
        <v>0</v>
      </c>
      <c r="D367" s="1309">
        <f>D365</f>
        <v>0</v>
      </c>
      <c r="E367" s="306">
        <f t="shared" si="20"/>
        <v>0</v>
      </c>
      <c r="F367" s="939">
        <v>0</v>
      </c>
      <c r="G367" s="919">
        <f>D367*F367</f>
        <v>0</v>
      </c>
      <c r="H367" s="887"/>
      <c r="I367" s="907">
        <f>D367*H367</f>
        <v>0</v>
      </c>
    </row>
    <row r="368" spans="1:9" ht="13.5" thickBot="1">
      <c r="A368" s="277"/>
      <c r="B368" s="407" t="s">
        <v>302</v>
      </c>
      <c r="C368" s="408">
        <v>0</v>
      </c>
      <c r="D368" s="1310">
        <f>D365</f>
        <v>0</v>
      </c>
      <c r="E368" s="410">
        <f t="shared" si="20"/>
        <v>0</v>
      </c>
      <c r="F368" s="940">
        <v>0</v>
      </c>
      <c r="G368" s="980">
        <f>D368*F368</f>
        <v>0</v>
      </c>
      <c r="H368" s="947"/>
      <c r="I368" s="986">
        <f>D368*H368</f>
        <v>0</v>
      </c>
    </row>
    <row r="369" spans="1:9" ht="13.5" thickTop="1">
      <c r="A369" s="277"/>
      <c r="B369" s="404" t="s">
        <v>215</v>
      </c>
      <c r="C369" s="405">
        <f>SUM(C365:C368)</f>
        <v>150</v>
      </c>
      <c r="D369" s="391"/>
      <c r="E369" s="406" t="str">
        <f t="shared" si="20"/>
        <v xml:space="preserve"> </v>
      </c>
      <c r="F369" s="932"/>
      <c r="G369" s="981"/>
      <c r="H369" s="948"/>
      <c r="I369" s="987"/>
    </row>
    <row r="370" spans="1:9">
      <c r="A370" s="277"/>
      <c r="B370" s="330"/>
      <c r="C370" s="301"/>
      <c r="D370" s="305"/>
      <c r="E370" s="302" t="str">
        <f t="shared" si="20"/>
        <v xml:space="preserve"> </v>
      </c>
      <c r="F370" s="874"/>
      <c r="G370" s="920"/>
      <c r="H370" s="888"/>
      <c r="I370" s="908"/>
    </row>
    <row r="371" spans="1:9" s="134" customFormat="1" hidden="1" outlineLevel="1">
      <c r="A371" s="324" t="s">
        <v>295</v>
      </c>
      <c r="B371" s="325" t="s">
        <v>326</v>
      </c>
      <c r="C371" s="326">
        <v>74.599999999999994</v>
      </c>
      <c r="D371" s="327"/>
      <c r="E371" s="328"/>
      <c r="F371" s="877"/>
      <c r="G371" s="923"/>
      <c r="H371" s="891"/>
      <c r="I371" s="911"/>
    </row>
    <row r="372" spans="1:9" s="134" customFormat="1" hidden="1" outlineLevel="1">
      <c r="A372" s="324" t="s">
        <v>237</v>
      </c>
      <c r="B372" s="325" t="s">
        <v>327</v>
      </c>
      <c r="C372" s="326">
        <v>75.8</v>
      </c>
      <c r="D372" s="327"/>
      <c r="E372" s="328"/>
      <c r="F372" s="877"/>
      <c r="G372" s="923"/>
      <c r="H372" s="891"/>
      <c r="I372" s="911"/>
    </row>
    <row r="373" spans="1:9" collapsed="1">
      <c r="A373" s="307"/>
      <c r="B373" s="309"/>
      <c r="C373" s="310"/>
      <c r="D373" s="305"/>
      <c r="E373" s="302" t="str">
        <f>IF(OR(ISBLANK(C373),ISBLANK(D373))," ",KOLIC*CENA)</f>
        <v xml:space="preserve"> </v>
      </c>
      <c r="F373" s="874"/>
      <c r="G373" s="920"/>
      <c r="H373" s="888"/>
      <c r="I373" s="908"/>
    </row>
    <row r="374" spans="1:9" s="76" customFormat="1" ht="120" customHeight="1">
      <c r="A374" s="277" t="s">
        <v>72</v>
      </c>
      <c r="B374" s="304" t="s">
        <v>1541</v>
      </c>
      <c r="C374" s="301"/>
      <c r="D374" s="301"/>
      <c r="E374" s="302" t="str">
        <f>IF(OR(ISBLANK(C374),ISBLANK(D374))," ",KOLIC*CENA)</f>
        <v xml:space="preserve"> </v>
      </c>
      <c r="F374" s="872"/>
      <c r="G374" s="918"/>
      <c r="H374" s="886"/>
      <c r="I374" s="906"/>
    </row>
    <row r="375" spans="1:9" s="76" customFormat="1" ht="42.75" customHeight="1">
      <c r="A375" s="277"/>
      <c r="B375" s="304" t="s">
        <v>1537</v>
      </c>
      <c r="C375" s="301"/>
      <c r="D375" s="301"/>
      <c r="E375" s="302"/>
      <c r="F375" s="872"/>
      <c r="G375" s="918"/>
      <c r="H375" s="886"/>
      <c r="I375" s="906"/>
    </row>
    <row r="376" spans="1:9">
      <c r="A376" s="277"/>
      <c r="B376" s="309" t="s">
        <v>290</v>
      </c>
      <c r="C376" s="310">
        <v>29.5</v>
      </c>
      <c r="D376" s="1320"/>
      <c r="E376" s="306" t="str">
        <f t="shared" ref="E376:E381" si="21">IF(OR(ISBLANK(C376),ISBLANK(D376))," ",KOLIC*CENA)</f>
        <v xml:space="preserve"> </v>
      </c>
      <c r="F376" s="939">
        <v>29.5</v>
      </c>
      <c r="G376" s="919">
        <f>D376*F376</f>
        <v>0</v>
      </c>
      <c r="H376" s="887"/>
      <c r="I376" s="907">
        <f>D376*H376</f>
        <v>0</v>
      </c>
    </row>
    <row r="377" spans="1:9">
      <c r="A377" s="277"/>
      <c r="B377" s="309" t="s">
        <v>291</v>
      </c>
      <c r="C377" s="310">
        <v>19</v>
      </c>
      <c r="D377" s="1309">
        <f>D376</f>
        <v>0</v>
      </c>
      <c r="E377" s="306">
        <f t="shared" si="21"/>
        <v>0</v>
      </c>
      <c r="F377" s="939">
        <v>19</v>
      </c>
      <c r="G377" s="919">
        <f>D377*F377</f>
        <v>0</v>
      </c>
      <c r="H377" s="887"/>
      <c r="I377" s="907">
        <f>D377*H377</f>
        <v>0</v>
      </c>
    </row>
    <row r="378" spans="1:9">
      <c r="A378" s="277"/>
      <c r="B378" s="309" t="s">
        <v>292</v>
      </c>
      <c r="C378" s="310">
        <v>0</v>
      </c>
      <c r="D378" s="1309">
        <f>D376</f>
        <v>0</v>
      </c>
      <c r="E378" s="306">
        <f t="shared" si="21"/>
        <v>0</v>
      </c>
      <c r="F378" s="939">
        <v>0</v>
      </c>
      <c r="G378" s="919">
        <f>D378*F378</f>
        <v>0</v>
      </c>
      <c r="H378" s="887"/>
      <c r="I378" s="907">
        <f>D378*H378</f>
        <v>0</v>
      </c>
    </row>
    <row r="379" spans="1:9" ht="13.5" thickBot="1">
      <c r="A379" s="277"/>
      <c r="B379" s="407" t="s">
        <v>293</v>
      </c>
      <c r="C379" s="408">
        <v>0</v>
      </c>
      <c r="D379" s="1310">
        <f>D376</f>
        <v>0</v>
      </c>
      <c r="E379" s="410">
        <f t="shared" si="21"/>
        <v>0</v>
      </c>
      <c r="F379" s="940">
        <v>0</v>
      </c>
      <c r="G379" s="980">
        <f>D379*F379</f>
        <v>0</v>
      </c>
      <c r="H379" s="947"/>
      <c r="I379" s="986">
        <f>D379*H379</f>
        <v>0</v>
      </c>
    </row>
    <row r="380" spans="1:9" ht="13.5" thickTop="1">
      <c r="A380" s="277"/>
      <c r="B380" s="404" t="s">
        <v>294</v>
      </c>
      <c r="C380" s="405">
        <f>SUM(C376:C379)</f>
        <v>48.5</v>
      </c>
      <c r="D380" s="391"/>
      <c r="E380" s="406" t="str">
        <f t="shared" si="21"/>
        <v xml:space="preserve"> </v>
      </c>
      <c r="F380" s="932"/>
      <c r="G380" s="981"/>
      <c r="H380" s="948"/>
      <c r="I380" s="987"/>
    </row>
    <row r="381" spans="1:9">
      <c r="A381" s="277"/>
      <c r="B381" s="330"/>
      <c r="C381" s="301"/>
      <c r="D381" s="305"/>
      <c r="E381" s="302" t="str">
        <f t="shared" si="21"/>
        <v xml:space="preserve"> </v>
      </c>
      <c r="F381" s="874"/>
      <c r="G381" s="920"/>
      <c r="H381" s="888"/>
      <c r="I381" s="908"/>
    </row>
    <row r="382" spans="1:9" s="134" customFormat="1" hidden="1" outlineLevel="1">
      <c r="A382" s="324" t="s">
        <v>295</v>
      </c>
      <c r="B382" s="325" t="s">
        <v>1542</v>
      </c>
      <c r="C382" s="326">
        <v>29.8</v>
      </c>
      <c r="D382" s="327"/>
      <c r="E382" s="328"/>
      <c r="F382" s="877"/>
      <c r="G382" s="923"/>
      <c r="H382" s="891"/>
      <c r="I382" s="911"/>
    </row>
    <row r="383" spans="1:9" s="134" customFormat="1" hidden="1" outlineLevel="1">
      <c r="A383" s="324" t="s">
        <v>237</v>
      </c>
      <c r="B383" s="325" t="s">
        <v>1543</v>
      </c>
      <c r="C383" s="326">
        <v>18.600000000000001</v>
      </c>
      <c r="D383" s="327"/>
      <c r="E383" s="328"/>
      <c r="F383" s="877"/>
      <c r="G383" s="923"/>
      <c r="H383" s="891"/>
      <c r="I383" s="911"/>
    </row>
    <row r="384" spans="1:9" collapsed="1">
      <c r="A384" s="307"/>
      <c r="B384" s="309"/>
      <c r="C384" s="310"/>
      <c r="D384" s="305"/>
      <c r="E384" s="302" t="str">
        <f>IF(OR(ISBLANK(C384),ISBLANK(D384))," ",KOLIC*CENA)</f>
        <v xml:space="preserve"> </v>
      </c>
      <c r="F384" s="874"/>
      <c r="G384" s="920"/>
      <c r="H384" s="888"/>
      <c r="I384" s="908"/>
    </row>
    <row r="385" spans="1:9" s="76" customFormat="1" ht="171" customHeight="1">
      <c r="A385" s="277" t="s">
        <v>1544</v>
      </c>
      <c r="B385" s="304" t="s">
        <v>1548</v>
      </c>
      <c r="C385" s="301"/>
      <c r="D385" s="301"/>
      <c r="E385" s="302"/>
      <c r="F385" s="872"/>
      <c r="G385" s="918"/>
      <c r="H385" s="886"/>
      <c r="I385" s="906"/>
    </row>
    <row r="386" spans="1:9">
      <c r="A386" s="277"/>
      <c r="B386" s="309" t="s">
        <v>290</v>
      </c>
      <c r="C386" s="310">
        <v>55</v>
      </c>
      <c r="D386" s="1320"/>
      <c r="E386" s="306" t="str">
        <f t="shared" ref="E386:E391" si="22">IF(OR(ISBLANK(C386),ISBLANK(D386))," ",KOLIC*CENA)</f>
        <v xml:space="preserve"> </v>
      </c>
      <c r="F386" s="939">
        <v>55</v>
      </c>
      <c r="G386" s="919">
        <f>D386*F386</f>
        <v>0</v>
      </c>
      <c r="H386" s="887"/>
      <c r="I386" s="907">
        <f>D386*H386</f>
        <v>0</v>
      </c>
    </row>
    <row r="387" spans="1:9">
      <c r="A387" s="277"/>
      <c r="B387" s="309" t="s">
        <v>291</v>
      </c>
      <c r="C387" s="310">
        <v>32</v>
      </c>
      <c r="D387" s="1309">
        <f>D386</f>
        <v>0</v>
      </c>
      <c r="E387" s="306">
        <f t="shared" si="22"/>
        <v>0</v>
      </c>
      <c r="F387" s="939">
        <v>32</v>
      </c>
      <c r="G387" s="919">
        <f>D387*F387</f>
        <v>0</v>
      </c>
      <c r="H387" s="887"/>
      <c r="I387" s="907">
        <f>D387*H387</f>
        <v>0</v>
      </c>
    </row>
    <row r="388" spans="1:9">
      <c r="A388" s="277"/>
      <c r="B388" s="309" t="s">
        <v>292</v>
      </c>
      <c r="C388" s="310">
        <v>0</v>
      </c>
      <c r="D388" s="1309">
        <f>D386</f>
        <v>0</v>
      </c>
      <c r="E388" s="306">
        <f t="shared" si="22"/>
        <v>0</v>
      </c>
      <c r="F388" s="939">
        <v>0</v>
      </c>
      <c r="G388" s="919">
        <f>D388*F388</f>
        <v>0</v>
      </c>
      <c r="H388" s="887"/>
      <c r="I388" s="907">
        <f>D388*H388</f>
        <v>0</v>
      </c>
    </row>
    <row r="389" spans="1:9" ht="13.5" thickBot="1">
      <c r="A389" s="277"/>
      <c r="B389" s="407" t="s">
        <v>293</v>
      </c>
      <c r="C389" s="408">
        <v>0</v>
      </c>
      <c r="D389" s="1310">
        <f>D386</f>
        <v>0</v>
      </c>
      <c r="E389" s="410">
        <f t="shared" si="22"/>
        <v>0</v>
      </c>
      <c r="F389" s="940">
        <v>0</v>
      </c>
      <c r="G389" s="980">
        <f>D389*F389</f>
        <v>0</v>
      </c>
      <c r="H389" s="947"/>
      <c r="I389" s="986">
        <f>D389*H389</f>
        <v>0</v>
      </c>
    </row>
    <row r="390" spans="1:9" ht="13.5" thickTop="1">
      <c r="A390" s="277"/>
      <c r="B390" s="404" t="s">
        <v>294</v>
      </c>
      <c r="C390" s="405">
        <f>SUM(C386:C389)</f>
        <v>87</v>
      </c>
      <c r="D390" s="391"/>
      <c r="E390" s="406" t="str">
        <f t="shared" si="22"/>
        <v xml:space="preserve"> </v>
      </c>
      <c r="F390" s="932"/>
      <c r="G390" s="981"/>
      <c r="H390" s="948"/>
      <c r="I390" s="987"/>
    </row>
    <row r="391" spans="1:9">
      <c r="A391" s="277"/>
      <c r="B391" s="330"/>
      <c r="C391" s="301"/>
      <c r="D391" s="305"/>
      <c r="E391" s="302" t="str">
        <f t="shared" si="22"/>
        <v xml:space="preserve"> </v>
      </c>
      <c r="F391" s="874"/>
      <c r="G391" s="920"/>
      <c r="H391" s="888"/>
      <c r="I391" s="908"/>
    </row>
    <row r="392" spans="1:9" s="134" customFormat="1" hidden="1" outlineLevel="1">
      <c r="A392" s="324" t="s">
        <v>295</v>
      </c>
      <c r="B392" s="325" t="s">
        <v>1545</v>
      </c>
      <c r="C392" s="326">
        <v>50.66</v>
      </c>
      <c r="D392" s="327"/>
      <c r="E392" s="328"/>
      <c r="F392" s="877"/>
      <c r="G392" s="923"/>
      <c r="H392" s="891"/>
      <c r="I392" s="911"/>
    </row>
    <row r="393" spans="1:9" s="134" customFormat="1" hidden="1" outlineLevel="1">
      <c r="A393" s="324" t="s">
        <v>237</v>
      </c>
      <c r="B393" s="325" t="s">
        <v>1546</v>
      </c>
      <c r="C393" s="326">
        <v>31.62</v>
      </c>
      <c r="D393" s="327"/>
      <c r="E393" s="328"/>
      <c r="F393" s="877"/>
      <c r="G393" s="923"/>
      <c r="H393" s="891"/>
      <c r="I393" s="911"/>
    </row>
    <row r="394" spans="1:9" collapsed="1">
      <c r="A394" s="307"/>
      <c r="B394" s="309"/>
      <c r="C394" s="310"/>
      <c r="D394" s="305"/>
      <c r="E394" s="302" t="str">
        <f>IF(OR(ISBLANK(C394),ISBLANK(D394))," ",KOLIC*CENA)</f>
        <v xml:space="preserve"> </v>
      </c>
      <c r="F394" s="874"/>
      <c r="G394" s="920"/>
      <c r="H394" s="888"/>
      <c r="I394" s="908"/>
    </row>
    <row r="395" spans="1:9" s="76" customFormat="1" ht="65.25" customHeight="1">
      <c r="A395" s="277" t="s">
        <v>1547</v>
      </c>
      <c r="B395" s="304" t="s">
        <v>1549</v>
      </c>
      <c r="C395" s="301"/>
      <c r="D395" s="301"/>
      <c r="E395" s="302"/>
      <c r="F395" s="872"/>
      <c r="G395" s="918"/>
      <c r="H395" s="886"/>
      <c r="I395" s="906"/>
    </row>
    <row r="396" spans="1:9">
      <c r="A396" s="277"/>
      <c r="B396" s="309" t="s">
        <v>299</v>
      </c>
      <c r="C396" s="310">
        <v>298</v>
      </c>
      <c r="D396" s="1320"/>
      <c r="E396" s="306" t="str">
        <f t="shared" ref="E396:E401" si="23">IF(OR(ISBLANK(C396),ISBLANK(D396))," ",KOLIC*CENA)</f>
        <v xml:space="preserve"> </v>
      </c>
      <c r="F396" s="939">
        <v>298</v>
      </c>
      <c r="G396" s="919">
        <f>D396*F396</f>
        <v>0</v>
      </c>
      <c r="H396" s="887"/>
      <c r="I396" s="907">
        <f>D396*H396</f>
        <v>0</v>
      </c>
    </row>
    <row r="397" spans="1:9">
      <c r="A397" s="277"/>
      <c r="B397" s="309" t="s">
        <v>300</v>
      </c>
      <c r="C397" s="310">
        <v>186</v>
      </c>
      <c r="D397" s="1309">
        <f>D396</f>
        <v>0</v>
      </c>
      <c r="E397" s="306">
        <f t="shared" si="23"/>
        <v>0</v>
      </c>
      <c r="F397" s="939">
        <v>186</v>
      </c>
      <c r="G397" s="919">
        <f>D397*F397</f>
        <v>0</v>
      </c>
      <c r="H397" s="887"/>
      <c r="I397" s="907">
        <f>D397*H397</f>
        <v>0</v>
      </c>
    </row>
    <row r="398" spans="1:9">
      <c r="A398" s="277"/>
      <c r="B398" s="309" t="s">
        <v>301</v>
      </c>
      <c r="C398" s="310">
        <v>0</v>
      </c>
      <c r="D398" s="1309">
        <f>D396</f>
        <v>0</v>
      </c>
      <c r="E398" s="306">
        <f t="shared" si="23"/>
        <v>0</v>
      </c>
      <c r="F398" s="939">
        <v>0</v>
      </c>
      <c r="G398" s="919">
        <f>D398*F398</f>
        <v>0</v>
      </c>
      <c r="H398" s="887"/>
      <c r="I398" s="907">
        <f>D398*H398</f>
        <v>0</v>
      </c>
    </row>
    <row r="399" spans="1:9" ht="13.5" thickBot="1">
      <c r="A399" s="277"/>
      <c r="B399" s="407" t="s">
        <v>302</v>
      </c>
      <c r="C399" s="408">
        <v>0</v>
      </c>
      <c r="D399" s="1310">
        <f>D396</f>
        <v>0</v>
      </c>
      <c r="E399" s="410">
        <f t="shared" si="23"/>
        <v>0</v>
      </c>
      <c r="F399" s="940">
        <v>0</v>
      </c>
      <c r="G399" s="980">
        <f>D399*F399</f>
        <v>0</v>
      </c>
      <c r="H399" s="947"/>
      <c r="I399" s="986">
        <f>D399*H399</f>
        <v>0</v>
      </c>
    </row>
    <row r="400" spans="1:9" ht="13.5" thickTop="1">
      <c r="A400" s="277"/>
      <c r="B400" s="404" t="s">
        <v>215</v>
      </c>
      <c r="C400" s="405">
        <f>SUM(C396:C399)</f>
        <v>484</v>
      </c>
      <c r="D400" s="391"/>
      <c r="E400" s="406" t="str">
        <f t="shared" si="23"/>
        <v xml:space="preserve"> </v>
      </c>
      <c r="F400" s="932"/>
      <c r="G400" s="981"/>
      <c r="H400" s="948"/>
      <c r="I400" s="987"/>
    </row>
    <row r="401" spans="1:9">
      <c r="A401" s="277"/>
      <c r="B401" s="330"/>
      <c r="C401" s="301"/>
      <c r="D401" s="305"/>
      <c r="E401" s="302" t="str">
        <f t="shared" si="23"/>
        <v xml:space="preserve"> </v>
      </c>
      <c r="F401" s="874"/>
      <c r="G401" s="920"/>
      <c r="H401" s="888"/>
      <c r="I401" s="908"/>
    </row>
    <row r="402" spans="1:9" s="134" customFormat="1" hidden="1" outlineLevel="1">
      <c r="A402" s="324" t="s">
        <v>295</v>
      </c>
      <c r="B402" s="325" t="s">
        <v>1545</v>
      </c>
      <c r="C402" s="326">
        <v>50.66</v>
      </c>
      <c r="D402" s="327"/>
      <c r="E402" s="328"/>
      <c r="F402" s="877"/>
      <c r="G402" s="923"/>
      <c r="H402" s="891"/>
      <c r="I402" s="911"/>
    </row>
    <row r="403" spans="1:9" s="134" customFormat="1" hidden="1" outlineLevel="1">
      <c r="A403" s="324" t="s">
        <v>237</v>
      </c>
      <c r="B403" s="325" t="s">
        <v>1546</v>
      </c>
      <c r="C403" s="326">
        <v>31.62</v>
      </c>
      <c r="D403" s="327"/>
      <c r="E403" s="328"/>
      <c r="F403" s="877"/>
      <c r="G403" s="923"/>
      <c r="H403" s="891"/>
      <c r="I403" s="911"/>
    </row>
    <row r="404" spans="1:9" collapsed="1">
      <c r="A404" s="307"/>
      <c r="B404" s="309"/>
      <c r="C404" s="310"/>
      <c r="D404" s="305"/>
      <c r="E404" s="302" t="str">
        <f>IF(OR(ISBLANK(C404),ISBLANK(D404))," ",KOLIC*CENA)</f>
        <v xml:space="preserve"> </v>
      </c>
      <c r="F404" s="874"/>
      <c r="G404" s="920"/>
      <c r="H404" s="888"/>
      <c r="I404" s="908"/>
    </row>
    <row r="405" spans="1:9" ht="25.5">
      <c r="A405" s="307"/>
      <c r="B405" s="304" t="s">
        <v>334</v>
      </c>
      <c r="C405" s="310"/>
      <c r="D405" s="305"/>
      <c r="E405" s="302"/>
      <c r="F405" s="874"/>
      <c r="G405" s="920"/>
      <c r="H405" s="888"/>
      <c r="I405" s="908"/>
    </row>
    <row r="406" spans="1:9" ht="54" customHeight="1">
      <c r="A406" s="307"/>
      <c r="B406" s="304" t="s">
        <v>1538</v>
      </c>
      <c r="C406" s="310"/>
      <c r="D406" s="305"/>
      <c r="E406" s="302"/>
      <c r="F406" s="874"/>
      <c r="G406" s="920"/>
      <c r="H406" s="888"/>
      <c r="I406" s="908"/>
    </row>
    <row r="407" spans="1:9" ht="65.25" customHeight="1">
      <c r="A407" s="277" t="s">
        <v>73</v>
      </c>
      <c r="B407" s="304" t="s">
        <v>338</v>
      </c>
      <c r="C407" s="301"/>
      <c r="D407" s="305"/>
      <c r="E407" s="302" t="str">
        <f t="shared" ref="E407:E414" si="24">IF(OR(ISBLANK(C407),ISBLANK(D407))," ",KOLIC*CENA)</f>
        <v xml:space="preserve"> </v>
      </c>
      <c r="F407" s="874"/>
      <c r="G407" s="920"/>
      <c r="H407" s="888"/>
      <c r="I407" s="908"/>
    </row>
    <row r="408" spans="1:9" ht="76.5" customHeight="1">
      <c r="A408" s="277"/>
      <c r="B408" s="304" t="s">
        <v>329</v>
      </c>
      <c r="C408" s="301"/>
      <c r="D408" s="305"/>
      <c r="E408" s="302" t="str">
        <f t="shared" si="24"/>
        <v xml:space="preserve"> </v>
      </c>
      <c r="F408" s="874"/>
      <c r="G408" s="920"/>
      <c r="H408" s="888"/>
      <c r="I408" s="908"/>
    </row>
    <row r="409" spans="1:9">
      <c r="A409" s="277"/>
      <c r="B409" s="309" t="s">
        <v>299</v>
      </c>
      <c r="C409" s="310">
        <v>382</v>
      </c>
      <c r="D409" s="1320"/>
      <c r="E409" s="306" t="str">
        <f t="shared" si="24"/>
        <v xml:space="preserve"> </v>
      </c>
      <c r="F409" s="873"/>
      <c r="G409" s="919">
        <f>D409*F409</f>
        <v>0</v>
      </c>
      <c r="H409" s="945">
        <v>382</v>
      </c>
      <c r="I409" s="907">
        <f>D409*H409</f>
        <v>0</v>
      </c>
    </row>
    <row r="410" spans="1:9">
      <c r="A410" s="277"/>
      <c r="B410" s="309" t="s">
        <v>300</v>
      </c>
      <c r="C410" s="310">
        <v>130</v>
      </c>
      <c r="D410" s="1309">
        <f>D409</f>
        <v>0</v>
      </c>
      <c r="E410" s="306">
        <f t="shared" si="24"/>
        <v>0</v>
      </c>
      <c r="F410" s="873"/>
      <c r="G410" s="919">
        <f>D410*F410</f>
        <v>0</v>
      </c>
      <c r="H410" s="945">
        <v>130</v>
      </c>
      <c r="I410" s="907">
        <f>D410*H410</f>
        <v>0</v>
      </c>
    </row>
    <row r="411" spans="1:9">
      <c r="A411" s="277"/>
      <c r="B411" s="309" t="s">
        <v>301</v>
      </c>
      <c r="C411" s="310">
        <v>505</v>
      </c>
      <c r="D411" s="1309">
        <f>D409</f>
        <v>0</v>
      </c>
      <c r="E411" s="306">
        <f t="shared" si="24"/>
        <v>0</v>
      </c>
      <c r="F411" s="873"/>
      <c r="G411" s="919">
        <f>D411*F411</f>
        <v>0</v>
      </c>
      <c r="H411" s="945">
        <v>505</v>
      </c>
      <c r="I411" s="907">
        <f>D411*H411</f>
        <v>0</v>
      </c>
    </row>
    <row r="412" spans="1:9" ht="13.5" thickBot="1">
      <c r="A412" s="277"/>
      <c r="B412" s="407" t="s">
        <v>302</v>
      </c>
      <c r="C412" s="408">
        <v>372</v>
      </c>
      <c r="D412" s="1310">
        <f>D409</f>
        <v>0</v>
      </c>
      <c r="E412" s="410">
        <f t="shared" si="24"/>
        <v>0</v>
      </c>
      <c r="F412" s="931"/>
      <c r="G412" s="980">
        <f>D412*F412</f>
        <v>0</v>
      </c>
      <c r="H412" s="946">
        <v>372</v>
      </c>
      <c r="I412" s="986">
        <f>D412*H412</f>
        <v>0</v>
      </c>
    </row>
    <row r="413" spans="1:9" ht="13.5" thickTop="1">
      <c r="A413" s="277"/>
      <c r="B413" s="404" t="s">
        <v>215</v>
      </c>
      <c r="C413" s="405">
        <f>SUM(C409:C412)</f>
        <v>1389</v>
      </c>
      <c r="D413" s="391"/>
      <c r="E413" s="406" t="str">
        <f t="shared" si="24"/>
        <v xml:space="preserve"> </v>
      </c>
      <c r="F413" s="932"/>
      <c r="G413" s="981"/>
      <c r="H413" s="948"/>
      <c r="I413" s="987"/>
    </row>
    <row r="414" spans="1:9">
      <c r="A414" s="277"/>
      <c r="B414" s="330"/>
      <c r="C414" s="301"/>
      <c r="D414" s="305"/>
      <c r="E414" s="302" t="str">
        <f t="shared" si="24"/>
        <v xml:space="preserve"> </v>
      </c>
      <c r="F414" s="874"/>
      <c r="G414" s="920"/>
      <c r="H414" s="888"/>
      <c r="I414" s="908"/>
    </row>
    <row r="415" spans="1:9" s="134" customFormat="1" hidden="1" outlineLevel="1">
      <c r="A415" s="324" t="s">
        <v>331</v>
      </c>
      <c r="B415" s="325" t="s">
        <v>335</v>
      </c>
      <c r="C415" s="326">
        <v>382.2</v>
      </c>
      <c r="D415" s="327"/>
      <c r="E415" s="328"/>
      <c r="F415" s="877"/>
      <c r="G415" s="923"/>
      <c r="H415" s="891"/>
      <c r="I415" s="911"/>
    </row>
    <row r="416" spans="1:9" s="134" customFormat="1" hidden="1" outlineLevel="1">
      <c r="A416" s="324" t="s">
        <v>237</v>
      </c>
      <c r="B416" s="325" t="s">
        <v>330</v>
      </c>
      <c r="C416" s="326">
        <v>128.6</v>
      </c>
      <c r="D416" s="327"/>
      <c r="E416" s="328"/>
      <c r="F416" s="877"/>
      <c r="G416" s="923"/>
      <c r="H416" s="891"/>
      <c r="I416" s="911"/>
    </row>
    <row r="417" spans="1:9" s="134" customFormat="1" hidden="1" outlineLevel="1">
      <c r="A417" s="324" t="s">
        <v>240</v>
      </c>
      <c r="B417" s="325" t="s">
        <v>336</v>
      </c>
      <c r="C417" s="326">
        <v>504.6</v>
      </c>
      <c r="D417" s="327"/>
      <c r="E417" s="328"/>
      <c r="F417" s="877"/>
      <c r="G417" s="923"/>
      <c r="H417" s="891"/>
      <c r="I417" s="911"/>
    </row>
    <row r="418" spans="1:9" s="134" customFormat="1" hidden="1" outlineLevel="1">
      <c r="A418" s="324" t="s">
        <v>332</v>
      </c>
      <c r="B418" s="325" t="s">
        <v>337</v>
      </c>
      <c r="C418" s="326">
        <v>371.9</v>
      </c>
      <c r="D418" s="327"/>
      <c r="E418" s="328"/>
      <c r="F418" s="877"/>
      <c r="G418" s="923"/>
      <c r="H418" s="891"/>
      <c r="I418" s="911"/>
    </row>
    <row r="419" spans="1:9" collapsed="1">
      <c r="A419" s="307"/>
      <c r="B419" s="309"/>
      <c r="C419" s="310"/>
      <c r="D419" s="305"/>
      <c r="E419" s="302" t="str">
        <f>IF(OR(ISBLANK(C419),ISBLANK(D419))," ",KOLIC*CENA)</f>
        <v xml:space="preserve"> </v>
      </c>
      <c r="F419" s="874"/>
      <c r="G419" s="920"/>
      <c r="H419" s="888"/>
      <c r="I419" s="908"/>
    </row>
    <row r="420" spans="1:9" ht="115.5" customHeight="1">
      <c r="A420" s="277" t="s">
        <v>75</v>
      </c>
      <c r="B420" s="304" t="s">
        <v>339</v>
      </c>
      <c r="C420" s="301"/>
      <c r="D420" s="305"/>
      <c r="E420" s="302" t="str">
        <f>IF(OR(ISBLANK(C420),ISBLANK(D420))," ",KOLIC*CENA)</f>
        <v xml:space="preserve"> </v>
      </c>
      <c r="F420" s="874"/>
      <c r="G420" s="920"/>
      <c r="H420" s="888"/>
      <c r="I420" s="908"/>
    </row>
    <row r="421" spans="1:9" ht="63" customHeight="1">
      <c r="A421" s="277"/>
      <c r="B421" s="304" t="s">
        <v>137</v>
      </c>
      <c r="C421" s="301"/>
      <c r="D421" s="305"/>
      <c r="E421" s="302" t="str">
        <f>IF(OR(ISBLANK(C421),ISBLANK(D421))," ",KOLIC*CENA)</f>
        <v xml:space="preserve"> </v>
      </c>
      <c r="F421" s="874"/>
      <c r="G421" s="920"/>
      <c r="H421" s="888"/>
      <c r="I421" s="908"/>
    </row>
    <row r="422" spans="1:9">
      <c r="A422" s="277"/>
      <c r="B422" s="309" t="s">
        <v>299</v>
      </c>
      <c r="C422" s="310">
        <v>564</v>
      </c>
      <c r="D422" s="1320"/>
      <c r="E422" s="306" t="str">
        <f t="shared" ref="E422:E427" si="25">IF(OR(ISBLANK(C422),ISBLANK(D422))," ",KOLIC*CENA)</f>
        <v xml:space="preserve"> </v>
      </c>
      <c r="F422" s="873"/>
      <c r="G422" s="919">
        <f>D422*F422</f>
        <v>0</v>
      </c>
      <c r="H422" s="945">
        <v>564</v>
      </c>
      <c r="I422" s="907">
        <f>D422*H422</f>
        <v>0</v>
      </c>
    </row>
    <row r="423" spans="1:9">
      <c r="A423" s="277"/>
      <c r="B423" s="309" t="s">
        <v>300</v>
      </c>
      <c r="C423" s="310">
        <v>87</v>
      </c>
      <c r="D423" s="1309">
        <f>D422</f>
        <v>0</v>
      </c>
      <c r="E423" s="306">
        <f t="shared" si="25"/>
        <v>0</v>
      </c>
      <c r="F423" s="873"/>
      <c r="G423" s="919">
        <f>D423*F423</f>
        <v>0</v>
      </c>
      <c r="H423" s="945">
        <v>87</v>
      </c>
      <c r="I423" s="907">
        <f>D423*H423</f>
        <v>0</v>
      </c>
    </row>
    <row r="424" spans="1:9">
      <c r="A424" s="277"/>
      <c r="B424" s="309" t="s">
        <v>301</v>
      </c>
      <c r="C424" s="310">
        <v>144</v>
      </c>
      <c r="D424" s="1309">
        <f>D422</f>
        <v>0</v>
      </c>
      <c r="E424" s="306">
        <f t="shared" si="25"/>
        <v>0</v>
      </c>
      <c r="F424" s="873"/>
      <c r="G424" s="919">
        <f>D424*F424</f>
        <v>0</v>
      </c>
      <c r="H424" s="945">
        <v>144</v>
      </c>
      <c r="I424" s="907">
        <f>D424*H424</f>
        <v>0</v>
      </c>
    </row>
    <row r="425" spans="1:9" ht="13.5" thickBot="1">
      <c r="A425" s="277"/>
      <c r="B425" s="407" t="s">
        <v>302</v>
      </c>
      <c r="C425" s="408">
        <v>210</v>
      </c>
      <c r="D425" s="1310">
        <f>D422</f>
        <v>0</v>
      </c>
      <c r="E425" s="410">
        <f t="shared" si="25"/>
        <v>0</v>
      </c>
      <c r="F425" s="931"/>
      <c r="G425" s="980">
        <f>D425*F425</f>
        <v>0</v>
      </c>
      <c r="H425" s="946">
        <v>210</v>
      </c>
      <c r="I425" s="986">
        <f>D425*H425</f>
        <v>0</v>
      </c>
    </row>
    <row r="426" spans="1:9" ht="13.5" thickTop="1">
      <c r="A426" s="277"/>
      <c r="B426" s="404" t="s">
        <v>215</v>
      </c>
      <c r="C426" s="405">
        <f>SUM(C422:C425)</f>
        <v>1005</v>
      </c>
      <c r="D426" s="391"/>
      <c r="E426" s="406" t="str">
        <f t="shared" si="25"/>
        <v xml:space="preserve"> </v>
      </c>
      <c r="F426" s="932"/>
      <c r="G426" s="981"/>
      <c r="H426" s="948"/>
      <c r="I426" s="987"/>
    </row>
    <row r="427" spans="1:9">
      <c r="A427" s="277"/>
      <c r="B427" s="330"/>
      <c r="C427" s="301"/>
      <c r="D427" s="305"/>
      <c r="E427" s="302" t="str">
        <f t="shared" si="25"/>
        <v xml:space="preserve"> </v>
      </c>
      <c r="F427" s="874"/>
      <c r="G427" s="920"/>
      <c r="H427" s="888"/>
      <c r="I427" s="908"/>
    </row>
    <row r="428" spans="1:9" s="134" customFormat="1" ht="25.5" hidden="1" outlineLevel="1">
      <c r="A428" s="324" t="s">
        <v>295</v>
      </c>
      <c r="B428" s="325" t="s">
        <v>340</v>
      </c>
      <c r="C428" s="326">
        <v>562.25</v>
      </c>
      <c r="D428" s="327"/>
      <c r="E428" s="328"/>
      <c r="F428" s="877"/>
      <c r="G428" s="923"/>
      <c r="H428" s="891"/>
      <c r="I428" s="911"/>
    </row>
    <row r="429" spans="1:9" s="134" customFormat="1" hidden="1" outlineLevel="1">
      <c r="A429" s="324" t="s">
        <v>237</v>
      </c>
      <c r="B429" s="325" t="s">
        <v>341</v>
      </c>
      <c r="C429" s="326">
        <v>86.6</v>
      </c>
      <c r="D429" s="327"/>
      <c r="E429" s="328"/>
      <c r="F429" s="877"/>
      <c r="G429" s="923"/>
      <c r="H429" s="891"/>
      <c r="I429" s="911"/>
    </row>
    <row r="430" spans="1:9" s="134" customFormat="1" hidden="1" outlineLevel="1">
      <c r="A430" s="324" t="s">
        <v>240</v>
      </c>
      <c r="B430" s="325" t="s">
        <v>342</v>
      </c>
      <c r="C430" s="326">
        <v>142.94999999999999</v>
      </c>
      <c r="D430" s="327"/>
      <c r="E430" s="328"/>
      <c r="F430" s="877"/>
      <c r="G430" s="923"/>
      <c r="H430" s="891"/>
      <c r="I430" s="911"/>
    </row>
    <row r="431" spans="1:9" s="134" customFormat="1" ht="25.5" hidden="1" outlineLevel="1">
      <c r="A431" s="324" t="s">
        <v>244</v>
      </c>
      <c r="B431" s="325" t="s">
        <v>343</v>
      </c>
      <c r="C431" s="326">
        <v>209.7</v>
      </c>
      <c r="D431" s="327"/>
      <c r="E431" s="328"/>
      <c r="F431" s="877"/>
      <c r="G431" s="923"/>
      <c r="H431" s="891"/>
      <c r="I431" s="911"/>
    </row>
    <row r="432" spans="1:9" collapsed="1">
      <c r="A432" s="307"/>
      <c r="B432" s="309"/>
      <c r="C432" s="310"/>
      <c r="D432" s="305"/>
      <c r="E432" s="302" t="str">
        <f>IF(OR(ISBLANK(C432),ISBLANK(D432))," ",KOLIC*CENA)</f>
        <v xml:space="preserve"> </v>
      </c>
      <c r="F432" s="874"/>
      <c r="G432" s="920"/>
      <c r="H432" s="888"/>
      <c r="I432" s="908"/>
    </row>
    <row r="433" spans="1:9" ht="63" customHeight="1">
      <c r="A433" s="277" t="s">
        <v>76</v>
      </c>
      <c r="B433" s="304" t="s">
        <v>344</v>
      </c>
      <c r="C433" s="301"/>
      <c r="D433" s="305"/>
      <c r="E433" s="302" t="str">
        <f>IF(OR(ISBLANK(C433),ISBLANK(D433))," ",KOLIC*CENA)</f>
        <v xml:space="preserve"> </v>
      </c>
      <c r="F433" s="874"/>
      <c r="G433" s="920"/>
      <c r="H433" s="888"/>
      <c r="I433" s="908"/>
    </row>
    <row r="434" spans="1:9" ht="65.25" customHeight="1">
      <c r="A434" s="277"/>
      <c r="B434" s="304" t="s">
        <v>345</v>
      </c>
      <c r="C434" s="301"/>
      <c r="D434" s="305"/>
      <c r="E434" s="302" t="str">
        <f>IF(OR(ISBLANK(C434),ISBLANK(D434))," ",KOLIC*CENA)</f>
        <v xml:space="preserve"> </v>
      </c>
      <c r="F434" s="874"/>
      <c r="G434" s="920"/>
      <c r="H434" s="888"/>
      <c r="I434" s="908"/>
    </row>
    <row r="435" spans="1:9">
      <c r="A435" s="277"/>
      <c r="B435" s="309" t="s">
        <v>299</v>
      </c>
      <c r="C435" s="310">
        <v>129</v>
      </c>
      <c r="D435" s="1320"/>
      <c r="E435" s="306" t="str">
        <f t="shared" ref="E435:E440" si="26">IF(OR(ISBLANK(C435),ISBLANK(D435))," ",KOLIC*CENA)</f>
        <v xml:space="preserve"> </v>
      </c>
      <c r="F435" s="873"/>
      <c r="G435" s="919">
        <f>D435*F435</f>
        <v>0</v>
      </c>
      <c r="H435" s="945">
        <v>129</v>
      </c>
      <c r="I435" s="907">
        <f>D435*H435</f>
        <v>0</v>
      </c>
    </row>
    <row r="436" spans="1:9">
      <c r="A436" s="277"/>
      <c r="B436" s="309" t="s">
        <v>300</v>
      </c>
      <c r="C436" s="310">
        <v>52</v>
      </c>
      <c r="D436" s="1309">
        <f>D435</f>
        <v>0</v>
      </c>
      <c r="E436" s="306">
        <f t="shared" si="26"/>
        <v>0</v>
      </c>
      <c r="F436" s="873"/>
      <c r="G436" s="919">
        <f>D436*F436</f>
        <v>0</v>
      </c>
      <c r="H436" s="945">
        <v>52</v>
      </c>
      <c r="I436" s="907">
        <f>D436*H436</f>
        <v>0</v>
      </c>
    </row>
    <row r="437" spans="1:9">
      <c r="A437" s="277"/>
      <c r="B437" s="309" t="s">
        <v>301</v>
      </c>
      <c r="C437" s="310">
        <v>90</v>
      </c>
      <c r="D437" s="1309">
        <f>D435</f>
        <v>0</v>
      </c>
      <c r="E437" s="306">
        <f t="shared" si="26"/>
        <v>0</v>
      </c>
      <c r="F437" s="873"/>
      <c r="G437" s="919">
        <f>D437*F437</f>
        <v>0</v>
      </c>
      <c r="H437" s="945">
        <v>90</v>
      </c>
      <c r="I437" s="907">
        <f>D437*H437</f>
        <v>0</v>
      </c>
    </row>
    <row r="438" spans="1:9" ht="13.5" thickBot="1">
      <c r="A438" s="277"/>
      <c r="B438" s="407" t="s">
        <v>302</v>
      </c>
      <c r="C438" s="408">
        <v>113</v>
      </c>
      <c r="D438" s="1310">
        <f>D435</f>
        <v>0</v>
      </c>
      <c r="E438" s="410">
        <f t="shared" si="26"/>
        <v>0</v>
      </c>
      <c r="F438" s="931"/>
      <c r="G438" s="980">
        <f>D438*F438</f>
        <v>0</v>
      </c>
      <c r="H438" s="946">
        <v>113</v>
      </c>
      <c r="I438" s="986">
        <f>D438*H438</f>
        <v>0</v>
      </c>
    </row>
    <row r="439" spans="1:9" ht="13.5" thickTop="1">
      <c r="A439" s="277"/>
      <c r="B439" s="404" t="s">
        <v>215</v>
      </c>
      <c r="C439" s="405">
        <f>SUM(C435:C438)</f>
        <v>384</v>
      </c>
      <c r="D439" s="391"/>
      <c r="E439" s="406" t="str">
        <f t="shared" si="26"/>
        <v xml:space="preserve"> </v>
      </c>
      <c r="F439" s="932"/>
      <c r="G439" s="981"/>
      <c r="H439" s="948"/>
      <c r="I439" s="987"/>
    </row>
    <row r="440" spans="1:9">
      <c r="A440" s="277"/>
      <c r="B440" s="330"/>
      <c r="C440" s="301"/>
      <c r="D440" s="305"/>
      <c r="E440" s="302" t="str">
        <f t="shared" si="26"/>
        <v xml:space="preserve"> </v>
      </c>
      <c r="F440" s="874"/>
      <c r="G440" s="920"/>
      <c r="H440" s="888"/>
      <c r="I440" s="908"/>
    </row>
    <row r="441" spans="1:9" s="134" customFormat="1" hidden="1" outlineLevel="1">
      <c r="A441" s="324" t="s">
        <v>295</v>
      </c>
      <c r="B441" s="325" t="s">
        <v>346</v>
      </c>
      <c r="C441" s="326">
        <v>128.4</v>
      </c>
      <c r="D441" s="327"/>
      <c r="E441" s="328"/>
      <c r="F441" s="877"/>
      <c r="G441" s="923"/>
      <c r="H441" s="891"/>
      <c r="I441" s="911"/>
    </row>
    <row r="442" spans="1:9" s="134" customFormat="1" hidden="1" outlineLevel="1">
      <c r="A442" s="324" t="s">
        <v>237</v>
      </c>
      <c r="B442" s="325" t="s">
        <v>347</v>
      </c>
      <c r="C442" s="326">
        <v>51.9</v>
      </c>
      <c r="D442" s="327"/>
      <c r="E442" s="328"/>
      <c r="F442" s="877"/>
      <c r="G442" s="923"/>
      <c r="H442" s="891"/>
      <c r="I442" s="911"/>
    </row>
    <row r="443" spans="1:9" s="134" customFormat="1" hidden="1" outlineLevel="1">
      <c r="A443" s="324" t="s">
        <v>348</v>
      </c>
      <c r="B443" s="325" t="s">
        <v>349</v>
      </c>
      <c r="C443" s="326">
        <v>90.4</v>
      </c>
      <c r="D443" s="327"/>
      <c r="E443" s="328"/>
      <c r="F443" s="877"/>
      <c r="G443" s="923"/>
      <c r="H443" s="891"/>
      <c r="I443" s="911"/>
    </row>
    <row r="444" spans="1:9" s="134" customFormat="1" hidden="1" outlineLevel="1">
      <c r="A444" s="324" t="s">
        <v>244</v>
      </c>
      <c r="B444" s="325" t="s">
        <v>350</v>
      </c>
      <c r="C444" s="326">
        <v>113</v>
      </c>
      <c r="D444" s="327"/>
      <c r="E444" s="328"/>
      <c r="F444" s="877"/>
      <c r="G444" s="923"/>
      <c r="H444" s="891"/>
      <c r="I444" s="911"/>
    </row>
    <row r="445" spans="1:9" collapsed="1">
      <c r="A445" s="307"/>
      <c r="B445" s="309"/>
      <c r="C445" s="310"/>
      <c r="D445" s="305"/>
      <c r="E445" s="302" t="str">
        <f>IF(OR(ISBLANK(C445),ISBLANK(D445))," ",KOLIC*CENA)</f>
        <v xml:space="preserve"> </v>
      </c>
      <c r="F445" s="874"/>
      <c r="G445" s="920"/>
      <c r="H445" s="888"/>
      <c r="I445" s="908"/>
    </row>
    <row r="446" spans="1:9" ht="149.25" customHeight="1">
      <c r="A446" s="277" t="s">
        <v>77</v>
      </c>
      <c r="B446" s="304" t="s">
        <v>351</v>
      </c>
      <c r="C446" s="301"/>
      <c r="D446" s="305"/>
      <c r="E446" s="302" t="str">
        <f t="shared" ref="E446:E455" si="27">IF(OR(ISBLANK(C446),ISBLANK(D446))," ",KOLIC*CENA)</f>
        <v xml:space="preserve"> </v>
      </c>
      <c r="F446" s="874"/>
      <c r="G446" s="920"/>
      <c r="H446" s="888"/>
      <c r="I446" s="908"/>
    </row>
    <row r="447" spans="1:9" ht="66" customHeight="1">
      <c r="A447" s="277"/>
      <c r="B447" s="304" t="s">
        <v>352</v>
      </c>
      <c r="C447" s="301"/>
      <c r="D447" s="305"/>
      <c r="E447" s="302" t="str">
        <f t="shared" si="27"/>
        <v xml:space="preserve"> </v>
      </c>
      <c r="F447" s="874"/>
      <c r="G447" s="920"/>
      <c r="H447" s="888"/>
      <c r="I447" s="908"/>
    </row>
    <row r="448" spans="1:9" ht="63" customHeight="1">
      <c r="A448" s="277"/>
      <c r="B448" s="304" t="s">
        <v>107</v>
      </c>
      <c r="C448" s="301"/>
      <c r="D448" s="305"/>
      <c r="E448" s="302" t="str">
        <f t="shared" si="27"/>
        <v xml:space="preserve"> </v>
      </c>
      <c r="F448" s="874"/>
      <c r="G448" s="920"/>
      <c r="H448" s="888"/>
      <c r="I448" s="908"/>
    </row>
    <row r="449" spans="1:9" ht="40.5" customHeight="1">
      <c r="A449" s="277"/>
      <c r="B449" s="304" t="s">
        <v>353</v>
      </c>
      <c r="C449" s="301"/>
      <c r="D449" s="305"/>
      <c r="E449" s="302" t="str">
        <f t="shared" si="27"/>
        <v xml:space="preserve"> </v>
      </c>
      <c r="F449" s="874"/>
      <c r="G449" s="920"/>
      <c r="H449" s="888"/>
      <c r="I449" s="908"/>
    </row>
    <row r="450" spans="1:9">
      <c r="A450" s="277"/>
      <c r="B450" s="309" t="s">
        <v>299</v>
      </c>
      <c r="C450" s="310">
        <v>103</v>
      </c>
      <c r="D450" s="1320"/>
      <c r="E450" s="306" t="str">
        <f t="shared" si="27"/>
        <v xml:space="preserve"> </v>
      </c>
      <c r="F450" s="873"/>
      <c r="G450" s="919">
        <f>D450*F450</f>
        <v>0</v>
      </c>
      <c r="H450" s="945">
        <v>103</v>
      </c>
      <c r="I450" s="907">
        <f>D450*H450</f>
        <v>0</v>
      </c>
    </row>
    <row r="451" spans="1:9">
      <c r="A451" s="277"/>
      <c r="B451" s="309" t="s">
        <v>300</v>
      </c>
      <c r="C451" s="310">
        <v>32</v>
      </c>
      <c r="D451" s="1309">
        <f>D450</f>
        <v>0</v>
      </c>
      <c r="E451" s="306">
        <f t="shared" si="27"/>
        <v>0</v>
      </c>
      <c r="F451" s="873"/>
      <c r="G451" s="919">
        <f>D451*F451</f>
        <v>0</v>
      </c>
      <c r="H451" s="945">
        <v>32</v>
      </c>
      <c r="I451" s="907">
        <f>D451*H451</f>
        <v>0</v>
      </c>
    </row>
    <row r="452" spans="1:9">
      <c r="A452" s="277"/>
      <c r="B452" s="309" t="s">
        <v>301</v>
      </c>
      <c r="C452" s="310">
        <v>96</v>
      </c>
      <c r="D452" s="1309">
        <f>D450</f>
        <v>0</v>
      </c>
      <c r="E452" s="306">
        <f t="shared" si="27"/>
        <v>0</v>
      </c>
      <c r="F452" s="873"/>
      <c r="G452" s="919">
        <f>D452*F452</f>
        <v>0</v>
      </c>
      <c r="H452" s="945">
        <v>96</v>
      </c>
      <c r="I452" s="907">
        <f>D452*H452</f>
        <v>0</v>
      </c>
    </row>
    <row r="453" spans="1:9" ht="13.5" thickBot="1">
      <c r="A453" s="277"/>
      <c r="B453" s="407" t="s">
        <v>302</v>
      </c>
      <c r="C453" s="408">
        <v>80</v>
      </c>
      <c r="D453" s="1310">
        <f>D450</f>
        <v>0</v>
      </c>
      <c r="E453" s="410">
        <f t="shared" si="27"/>
        <v>0</v>
      </c>
      <c r="F453" s="931"/>
      <c r="G453" s="980">
        <f>D453*F453</f>
        <v>0</v>
      </c>
      <c r="H453" s="946">
        <v>80</v>
      </c>
      <c r="I453" s="986">
        <f>D453*H453</f>
        <v>0</v>
      </c>
    </row>
    <row r="454" spans="1:9" ht="13.5" thickTop="1">
      <c r="A454" s="277"/>
      <c r="B454" s="404" t="s">
        <v>215</v>
      </c>
      <c r="C454" s="405">
        <f>SUM(C450:C453)</f>
        <v>311</v>
      </c>
      <c r="D454" s="391"/>
      <c r="E454" s="406" t="str">
        <f t="shared" si="27"/>
        <v xml:space="preserve"> </v>
      </c>
      <c r="F454" s="932"/>
      <c r="G454" s="981"/>
      <c r="H454" s="948"/>
      <c r="I454" s="987"/>
    </row>
    <row r="455" spans="1:9">
      <c r="A455" s="277"/>
      <c r="B455" s="330"/>
      <c r="C455" s="301"/>
      <c r="D455" s="305"/>
      <c r="E455" s="302" t="str">
        <f t="shared" si="27"/>
        <v xml:space="preserve"> </v>
      </c>
      <c r="F455" s="874"/>
      <c r="G455" s="920"/>
      <c r="H455" s="888"/>
      <c r="I455" s="908"/>
    </row>
    <row r="456" spans="1:9" s="134" customFormat="1" hidden="1" outlineLevel="1">
      <c r="A456" s="324" t="s">
        <v>295</v>
      </c>
      <c r="B456" s="325" t="s">
        <v>354</v>
      </c>
      <c r="C456" s="326">
        <v>103.1</v>
      </c>
      <c r="D456" s="327"/>
      <c r="E456" s="328"/>
      <c r="F456" s="877"/>
      <c r="G456" s="923"/>
      <c r="H456" s="891"/>
      <c r="I456" s="911"/>
    </row>
    <row r="457" spans="1:9" s="134" customFormat="1" hidden="1" outlineLevel="1">
      <c r="A457" s="324" t="s">
        <v>237</v>
      </c>
      <c r="B457" s="325" t="s">
        <v>355</v>
      </c>
      <c r="C457" s="326">
        <v>32</v>
      </c>
      <c r="D457" s="327"/>
      <c r="E457" s="328"/>
      <c r="F457" s="877"/>
      <c r="G457" s="923"/>
      <c r="H457" s="891"/>
      <c r="I457" s="911"/>
    </row>
    <row r="458" spans="1:9" s="134" customFormat="1" hidden="1" outlineLevel="1">
      <c r="A458" s="324" t="s">
        <v>240</v>
      </c>
      <c r="B458" s="325" t="s">
        <v>356</v>
      </c>
      <c r="C458" s="326">
        <v>96</v>
      </c>
      <c r="D458" s="327"/>
      <c r="E458" s="328"/>
      <c r="F458" s="877"/>
      <c r="G458" s="923"/>
      <c r="H458" s="891"/>
      <c r="I458" s="911"/>
    </row>
    <row r="459" spans="1:9" s="134" customFormat="1" hidden="1" outlineLevel="1">
      <c r="A459" s="324" t="s">
        <v>244</v>
      </c>
      <c r="B459" s="325" t="s">
        <v>357</v>
      </c>
      <c r="C459" s="326">
        <v>80</v>
      </c>
      <c r="D459" s="327"/>
      <c r="E459" s="328"/>
      <c r="F459" s="877"/>
      <c r="G459" s="923"/>
      <c r="H459" s="891"/>
      <c r="I459" s="911"/>
    </row>
    <row r="460" spans="1:9" collapsed="1">
      <c r="A460" s="307"/>
      <c r="B460" s="309"/>
      <c r="C460" s="310"/>
      <c r="D460" s="305"/>
      <c r="E460" s="302" t="str">
        <f t="shared" ref="E460:E467" si="28">IF(OR(ISBLANK(C460),ISBLANK(D460))," ",KOLIC*CENA)</f>
        <v xml:space="preserve"> </v>
      </c>
      <c r="F460" s="874"/>
      <c r="G460" s="920"/>
      <c r="H460" s="888"/>
      <c r="I460" s="908"/>
    </row>
    <row r="461" spans="1:9" ht="119.25" customHeight="1">
      <c r="A461" s="277" t="s">
        <v>39</v>
      </c>
      <c r="B461" s="304" t="s">
        <v>358</v>
      </c>
      <c r="C461" s="301"/>
      <c r="D461" s="305"/>
      <c r="E461" s="302" t="str">
        <f t="shared" si="28"/>
        <v xml:space="preserve"> </v>
      </c>
      <c r="F461" s="874"/>
      <c r="G461" s="920"/>
      <c r="H461" s="888"/>
      <c r="I461" s="908"/>
    </row>
    <row r="462" spans="1:9">
      <c r="A462" s="277"/>
      <c r="B462" s="309" t="s">
        <v>299</v>
      </c>
      <c r="C462" s="310">
        <v>96</v>
      </c>
      <c r="D462" s="1320"/>
      <c r="E462" s="306" t="str">
        <f t="shared" si="28"/>
        <v xml:space="preserve"> </v>
      </c>
      <c r="F462" s="873"/>
      <c r="G462" s="919">
        <f>D462*F462</f>
        <v>0</v>
      </c>
      <c r="H462" s="945">
        <v>96</v>
      </c>
      <c r="I462" s="907">
        <f>D462*H462</f>
        <v>0</v>
      </c>
    </row>
    <row r="463" spans="1:9">
      <c r="A463" s="277"/>
      <c r="B463" s="309" t="s">
        <v>300</v>
      </c>
      <c r="C463" s="310">
        <v>30</v>
      </c>
      <c r="D463" s="1309">
        <f>D462</f>
        <v>0</v>
      </c>
      <c r="E463" s="306">
        <f t="shared" si="28"/>
        <v>0</v>
      </c>
      <c r="F463" s="873"/>
      <c r="G463" s="919">
        <f>D463*F463</f>
        <v>0</v>
      </c>
      <c r="H463" s="945">
        <v>30</v>
      </c>
      <c r="I463" s="907">
        <f>D463*H463</f>
        <v>0</v>
      </c>
    </row>
    <row r="464" spans="1:9">
      <c r="A464" s="277"/>
      <c r="B464" s="309" t="s">
        <v>301</v>
      </c>
      <c r="C464" s="310">
        <v>46</v>
      </c>
      <c r="D464" s="1309">
        <f>D462</f>
        <v>0</v>
      </c>
      <c r="E464" s="306">
        <f t="shared" si="28"/>
        <v>0</v>
      </c>
      <c r="F464" s="873"/>
      <c r="G464" s="919">
        <f>D464*F464</f>
        <v>0</v>
      </c>
      <c r="H464" s="945">
        <v>46</v>
      </c>
      <c r="I464" s="907">
        <f>D464*H464</f>
        <v>0</v>
      </c>
    </row>
    <row r="465" spans="1:9" ht="13.5" thickBot="1">
      <c r="A465" s="277"/>
      <c r="B465" s="407" t="s">
        <v>302</v>
      </c>
      <c r="C465" s="408">
        <v>52</v>
      </c>
      <c r="D465" s="1310">
        <f>D462</f>
        <v>0</v>
      </c>
      <c r="E465" s="410">
        <f t="shared" si="28"/>
        <v>0</v>
      </c>
      <c r="F465" s="931"/>
      <c r="G465" s="980">
        <f>D465*F465</f>
        <v>0</v>
      </c>
      <c r="H465" s="946">
        <v>52</v>
      </c>
      <c r="I465" s="986">
        <f>D465*H465</f>
        <v>0</v>
      </c>
    </row>
    <row r="466" spans="1:9" ht="13.5" thickTop="1">
      <c r="A466" s="277"/>
      <c r="B466" s="404" t="s">
        <v>215</v>
      </c>
      <c r="C466" s="405">
        <f>SUM(C462:C465)</f>
        <v>224</v>
      </c>
      <c r="D466" s="391"/>
      <c r="E466" s="406" t="str">
        <f t="shared" si="28"/>
        <v xml:space="preserve"> </v>
      </c>
      <c r="F466" s="932"/>
      <c r="G466" s="981"/>
      <c r="H466" s="948"/>
      <c r="I466" s="987"/>
    </row>
    <row r="467" spans="1:9">
      <c r="A467" s="277"/>
      <c r="B467" s="330"/>
      <c r="C467" s="301"/>
      <c r="D467" s="305"/>
      <c r="E467" s="302" t="str">
        <f t="shared" si="28"/>
        <v xml:space="preserve"> </v>
      </c>
      <c r="F467" s="874"/>
      <c r="G467" s="920"/>
      <c r="H467" s="888"/>
      <c r="I467" s="908"/>
    </row>
    <row r="468" spans="1:9" s="134" customFormat="1" hidden="1" outlineLevel="1">
      <c r="A468" s="324" t="s">
        <v>295</v>
      </c>
      <c r="B468" s="325" t="s">
        <v>359</v>
      </c>
      <c r="C468" s="326">
        <v>95.76</v>
      </c>
      <c r="D468" s="327"/>
      <c r="E468" s="328"/>
      <c r="F468" s="877"/>
      <c r="G468" s="923"/>
      <c r="H468" s="891"/>
      <c r="I468" s="911"/>
    </row>
    <row r="469" spans="1:9" s="134" customFormat="1" hidden="1" outlineLevel="1">
      <c r="A469" s="324" t="s">
        <v>237</v>
      </c>
      <c r="B469" s="325" t="s">
        <v>360</v>
      </c>
      <c r="C469" s="326">
        <v>30.24</v>
      </c>
      <c r="D469" s="327"/>
      <c r="E469" s="328"/>
      <c r="F469" s="877"/>
      <c r="G469" s="923"/>
      <c r="H469" s="891"/>
      <c r="I469" s="911"/>
    </row>
    <row r="470" spans="1:9" s="134" customFormat="1" hidden="1" outlineLevel="1">
      <c r="A470" s="324" t="s">
        <v>240</v>
      </c>
      <c r="B470" s="325" t="s">
        <v>361</v>
      </c>
      <c r="C470" s="326">
        <v>45.36</v>
      </c>
      <c r="D470" s="327"/>
      <c r="E470" s="328"/>
      <c r="F470" s="877"/>
      <c r="G470" s="923"/>
      <c r="H470" s="891"/>
      <c r="I470" s="911"/>
    </row>
    <row r="471" spans="1:9" s="134" customFormat="1" hidden="1" outlineLevel="1">
      <c r="A471" s="324" t="s">
        <v>244</v>
      </c>
      <c r="B471" s="325" t="s">
        <v>362</v>
      </c>
      <c r="C471" s="326">
        <v>51.24</v>
      </c>
      <c r="D471" s="327"/>
      <c r="E471" s="328"/>
      <c r="F471" s="877"/>
      <c r="G471" s="923"/>
      <c r="H471" s="891"/>
      <c r="I471" s="911"/>
    </row>
    <row r="472" spans="1:9" collapsed="1">
      <c r="A472" s="307"/>
      <c r="B472" s="309"/>
      <c r="C472" s="310"/>
      <c r="D472" s="305"/>
      <c r="E472" s="302" t="str">
        <f t="shared" ref="E472:E508" si="29">IF(OR(ISBLANK(C472),ISBLANK(D472))," ",KOLIC*CENA)</f>
        <v xml:space="preserve"> </v>
      </c>
      <c r="F472" s="874"/>
      <c r="G472" s="920"/>
      <c r="H472" s="888"/>
      <c r="I472" s="908"/>
    </row>
    <row r="473" spans="1:9" ht="103.5" customHeight="1">
      <c r="A473" s="277" t="s">
        <v>40</v>
      </c>
      <c r="B473" s="304" t="s">
        <v>363</v>
      </c>
      <c r="C473" s="301"/>
      <c r="D473" s="305"/>
      <c r="E473" s="302" t="str">
        <f t="shared" si="29"/>
        <v xml:space="preserve"> </v>
      </c>
      <c r="F473" s="874"/>
      <c r="G473" s="920"/>
      <c r="H473" s="888"/>
      <c r="I473" s="908"/>
    </row>
    <row r="474" spans="1:9">
      <c r="A474" s="277"/>
      <c r="B474" s="309" t="s">
        <v>364</v>
      </c>
      <c r="C474" s="310">
        <v>50</v>
      </c>
      <c r="D474" s="1320"/>
      <c r="E474" s="306" t="str">
        <f t="shared" si="29"/>
        <v xml:space="preserve"> </v>
      </c>
      <c r="F474" s="873"/>
      <c r="G474" s="919">
        <f>D474*F474</f>
        <v>0</v>
      </c>
      <c r="H474" s="945">
        <v>50</v>
      </c>
      <c r="I474" s="907">
        <f>D474*H474</f>
        <v>0</v>
      </c>
    </row>
    <row r="475" spans="1:9">
      <c r="A475" s="277"/>
      <c r="B475" s="309" t="s">
        <v>365</v>
      </c>
      <c r="C475" s="310">
        <v>25</v>
      </c>
      <c r="D475" s="1309">
        <f>D474</f>
        <v>0</v>
      </c>
      <c r="E475" s="306">
        <f t="shared" si="29"/>
        <v>0</v>
      </c>
      <c r="F475" s="873"/>
      <c r="G475" s="919">
        <f>D475*F475</f>
        <v>0</v>
      </c>
      <c r="H475" s="945">
        <v>25</v>
      </c>
      <c r="I475" s="907">
        <f>D475*H475</f>
        <v>0</v>
      </c>
    </row>
    <row r="476" spans="1:9">
      <c r="A476" s="277"/>
      <c r="B476" s="309" t="s">
        <v>366</v>
      </c>
      <c r="C476" s="310">
        <v>30</v>
      </c>
      <c r="D476" s="1309">
        <f>D474</f>
        <v>0</v>
      </c>
      <c r="E476" s="306">
        <f t="shared" si="29"/>
        <v>0</v>
      </c>
      <c r="F476" s="873"/>
      <c r="G476" s="919">
        <f>D476*F476</f>
        <v>0</v>
      </c>
      <c r="H476" s="945">
        <v>30</v>
      </c>
      <c r="I476" s="907">
        <f>D476*H476</f>
        <v>0</v>
      </c>
    </row>
    <row r="477" spans="1:9" ht="13.5" thickBot="1">
      <c r="A477" s="277"/>
      <c r="B477" s="407" t="s">
        <v>367</v>
      </c>
      <c r="C477" s="408">
        <v>40</v>
      </c>
      <c r="D477" s="1310">
        <f>D474</f>
        <v>0</v>
      </c>
      <c r="E477" s="410">
        <f t="shared" si="29"/>
        <v>0</v>
      </c>
      <c r="F477" s="931"/>
      <c r="G477" s="980">
        <f>D477*F477</f>
        <v>0</v>
      </c>
      <c r="H477" s="946">
        <v>40</v>
      </c>
      <c r="I477" s="986">
        <f>D477*H477</f>
        <v>0</v>
      </c>
    </row>
    <row r="478" spans="1:9" ht="13.5" thickTop="1">
      <c r="A478" s="277"/>
      <c r="B478" s="404" t="s">
        <v>206</v>
      </c>
      <c r="C478" s="405">
        <f>SUM(C474:C477)</f>
        <v>145</v>
      </c>
      <c r="D478" s="391"/>
      <c r="E478" s="406" t="str">
        <f t="shared" si="29"/>
        <v xml:space="preserve"> </v>
      </c>
      <c r="F478" s="932"/>
      <c r="G478" s="981"/>
      <c r="H478" s="948"/>
      <c r="I478" s="987"/>
    </row>
    <row r="479" spans="1:9">
      <c r="A479" s="277"/>
      <c r="B479" s="330"/>
      <c r="C479" s="301"/>
      <c r="D479" s="305"/>
      <c r="E479" s="302" t="str">
        <f t="shared" si="29"/>
        <v xml:space="preserve"> </v>
      </c>
      <c r="F479" s="874"/>
      <c r="G479" s="920"/>
      <c r="H479" s="888"/>
      <c r="I479" s="908"/>
    </row>
    <row r="480" spans="1:9" ht="104.25" customHeight="1">
      <c r="A480" s="277" t="s">
        <v>41</v>
      </c>
      <c r="B480" s="304" t="s">
        <v>368</v>
      </c>
      <c r="C480" s="301"/>
      <c r="D480" s="305"/>
      <c r="E480" s="302" t="str">
        <f t="shared" si="29"/>
        <v xml:space="preserve"> </v>
      </c>
      <c r="F480" s="874"/>
      <c r="G480" s="920"/>
      <c r="H480" s="888"/>
      <c r="I480" s="908"/>
    </row>
    <row r="481" spans="1:9">
      <c r="A481" s="277"/>
      <c r="B481" s="309" t="s">
        <v>271</v>
      </c>
      <c r="C481" s="310">
        <v>60</v>
      </c>
      <c r="D481" s="1320"/>
      <c r="E481" s="306" t="str">
        <f t="shared" si="29"/>
        <v xml:space="preserve"> </v>
      </c>
      <c r="F481" s="873"/>
      <c r="G481" s="919">
        <f>D481*F481</f>
        <v>0</v>
      </c>
      <c r="H481" s="945">
        <v>60</v>
      </c>
      <c r="I481" s="907">
        <f>D481*H481</f>
        <v>0</v>
      </c>
    </row>
    <row r="482" spans="1:9">
      <c r="A482" s="277"/>
      <c r="B482" s="309" t="s">
        <v>272</v>
      </c>
      <c r="C482" s="310">
        <v>25</v>
      </c>
      <c r="D482" s="1309">
        <f>D481</f>
        <v>0</v>
      </c>
      <c r="E482" s="306">
        <f t="shared" si="29"/>
        <v>0</v>
      </c>
      <c r="F482" s="873"/>
      <c r="G482" s="919">
        <f>D482*F482</f>
        <v>0</v>
      </c>
      <c r="H482" s="945">
        <v>25</v>
      </c>
      <c r="I482" s="907">
        <f>D482*H482</f>
        <v>0</v>
      </c>
    </row>
    <row r="483" spans="1:9">
      <c r="A483" s="277"/>
      <c r="B483" s="309" t="s">
        <v>273</v>
      </c>
      <c r="C483" s="310">
        <v>55</v>
      </c>
      <c r="D483" s="1309">
        <f>D481</f>
        <v>0</v>
      </c>
      <c r="E483" s="306">
        <f t="shared" si="29"/>
        <v>0</v>
      </c>
      <c r="F483" s="873"/>
      <c r="G483" s="919">
        <f>D483*F483</f>
        <v>0</v>
      </c>
      <c r="H483" s="945">
        <v>55</v>
      </c>
      <c r="I483" s="907">
        <f>D483*H483</f>
        <v>0</v>
      </c>
    </row>
    <row r="484" spans="1:9" ht="13.5" thickBot="1">
      <c r="A484" s="277"/>
      <c r="B484" s="407" t="s">
        <v>274</v>
      </c>
      <c r="C484" s="408">
        <v>60</v>
      </c>
      <c r="D484" s="1310">
        <f>D481</f>
        <v>0</v>
      </c>
      <c r="E484" s="410">
        <f t="shared" si="29"/>
        <v>0</v>
      </c>
      <c r="F484" s="931"/>
      <c r="G484" s="980">
        <f>D484*F484</f>
        <v>0</v>
      </c>
      <c r="H484" s="946">
        <v>60</v>
      </c>
      <c r="I484" s="986">
        <f>D484*H484</f>
        <v>0</v>
      </c>
    </row>
    <row r="485" spans="1:9" ht="13.5" thickTop="1">
      <c r="A485" s="277"/>
      <c r="B485" s="404" t="s">
        <v>199</v>
      </c>
      <c r="C485" s="405">
        <f>SUM(C481:C484)</f>
        <v>200</v>
      </c>
      <c r="D485" s="391"/>
      <c r="E485" s="406" t="str">
        <f t="shared" si="29"/>
        <v xml:space="preserve"> </v>
      </c>
      <c r="F485" s="932"/>
      <c r="G485" s="981"/>
      <c r="H485" s="948"/>
      <c r="I485" s="987"/>
    </row>
    <row r="486" spans="1:9">
      <c r="A486" s="307"/>
      <c r="B486" s="309"/>
      <c r="C486" s="310"/>
      <c r="D486" s="305"/>
      <c r="E486" s="302" t="str">
        <f t="shared" si="29"/>
        <v xml:space="preserve"> </v>
      </c>
      <c r="F486" s="874"/>
      <c r="G486" s="920"/>
      <c r="H486" s="888"/>
      <c r="I486" s="908"/>
    </row>
    <row r="487" spans="1:9" ht="102.75" customHeight="1">
      <c r="A487" s="277" t="s">
        <v>117</v>
      </c>
      <c r="B487" s="304" t="s">
        <v>369</v>
      </c>
      <c r="C487" s="301"/>
      <c r="D487" s="305"/>
      <c r="E487" s="302" t="str">
        <f t="shared" si="29"/>
        <v xml:space="preserve"> </v>
      </c>
      <c r="F487" s="874"/>
      <c r="G487" s="920"/>
      <c r="H487" s="888"/>
      <c r="I487" s="908"/>
    </row>
    <row r="488" spans="1:9">
      <c r="A488" s="277"/>
      <c r="B488" s="309" t="s">
        <v>271</v>
      </c>
      <c r="C488" s="310">
        <v>25</v>
      </c>
      <c r="D488" s="1320"/>
      <c r="E488" s="306" t="str">
        <f t="shared" si="29"/>
        <v xml:space="preserve"> </v>
      </c>
      <c r="F488" s="873"/>
      <c r="G488" s="919">
        <f>D488*F488</f>
        <v>0</v>
      </c>
      <c r="H488" s="945">
        <v>25</v>
      </c>
      <c r="I488" s="907">
        <f>D488*H488</f>
        <v>0</v>
      </c>
    </row>
    <row r="489" spans="1:9">
      <c r="A489" s="277"/>
      <c r="B489" s="309" t="s">
        <v>272</v>
      </c>
      <c r="C489" s="310">
        <v>10</v>
      </c>
      <c r="D489" s="1309">
        <f>D488</f>
        <v>0</v>
      </c>
      <c r="E489" s="306">
        <f t="shared" si="29"/>
        <v>0</v>
      </c>
      <c r="F489" s="873"/>
      <c r="G489" s="919">
        <f>D489*F489</f>
        <v>0</v>
      </c>
      <c r="H489" s="945">
        <v>10</v>
      </c>
      <c r="I489" s="907">
        <f>D489*H489</f>
        <v>0</v>
      </c>
    </row>
    <row r="490" spans="1:9">
      <c r="A490" s="277"/>
      <c r="B490" s="309" t="s">
        <v>273</v>
      </c>
      <c r="C490" s="310">
        <v>15</v>
      </c>
      <c r="D490" s="1309">
        <f>D488</f>
        <v>0</v>
      </c>
      <c r="E490" s="306">
        <f t="shared" si="29"/>
        <v>0</v>
      </c>
      <c r="F490" s="873"/>
      <c r="G490" s="919">
        <f>D490*F490</f>
        <v>0</v>
      </c>
      <c r="H490" s="945">
        <v>15</v>
      </c>
      <c r="I490" s="907">
        <f>D490*H490</f>
        <v>0</v>
      </c>
    </row>
    <row r="491" spans="1:9" ht="13.5" thickBot="1">
      <c r="A491" s="277"/>
      <c r="B491" s="407" t="s">
        <v>274</v>
      </c>
      <c r="C491" s="408">
        <v>15</v>
      </c>
      <c r="D491" s="1310">
        <f>D488</f>
        <v>0</v>
      </c>
      <c r="E491" s="410">
        <f t="shared" si="29"/>
        <v>0</v>
      </c>
      <c r="F491" s="931"/>
      <c r="G491" s="980">
        <f>D491*F491</f>
        <v>0</v>
      </c>
      <c r="H491" s="946">
        <v>15</v>
      </c>
      <c r="I491" s="986">
        <f>D491*H491</f>
        <v>0</v>
      </c>
    </row>
    <row r="492" spans="1:9" ht="13.5" thickTop="1">
      <c r="A492" s="277"/>
      <c r="B492" s="404" t="s">
        <v>199</v>
      </c>
      <c r="C492" s="405">
        <f>SUM(C488:C491)</f>
        <v>65</v>
      </c>
      <c r="D492" s="391"/>
      <c r="E492" s="406" t="str">
        <f t="shared" si="29"/>
        <v xml:space="preserve"> </v>
      </c>
      <c r="F492" s="932"/>
      <c r="G492" s="981"/>
      <c r="H492" s="948"/>
      <c r="I492" s="987"/>
    </row>
    <row r="493" spans="1:9">
      <c r="A493" s="277"/>
      <c r="B493" s="304"/>
      <c r="C493" s="301"/>
      <c r="D493" s="305"/>
      <c r="E493" s="302" t="str">
        <f t="shared" si="29"/>
        <v xml:space="preserve"> </v>
      </c>
      <c r="F493" s="874"/>
      <c r="G493" s="920"/>
      <c r="H493" s="888"/>
      <c r="I493" s="908"/>
    </row>
    <row r="494" spans="1:9" ht="117.75" customHeight="1">
      <c r="A494" s="331" t="s">
        <v>370</v>
      </c>
      <c r="B494" s="312" t="s">
        <v>371</v>
      </c>
      <c r="C494" s="333"/>
      <c r="D494" s="305"/>
      <c r="E494" s="302" t="str">
        <f t="shared" si="29"/>
        <v xml:space="preserve"> </v>
      </c>
      <c r="F494" s="874"/>
      <c r="G494" s="920"/>
      <c r="H494" s="888"/>
      <c r="I494" s="908"/>
    </row>
    <row r="495" spans="1:9">
      <c r="A495" s="277"/>
      <c r="B495" s="309" t="s">
        <v>364</v>
      </c>
      <c r="C495" s="310">
        <v>12</v>
      </c>
      <c r="D495" s="1320"/>
      <c r="E495" s="306" t="str">
        <f t="shared" si="29"/>
        <v xml:space="preserve"> </v>
      </c>
      <c r="F495" s="873"/>
      <c r="G495" s="919">
        <f>D495*F495</f>
        <v>0</v>
      </c>
      <c r="H495" s="945">
        <v>12</v>
      </c>
      <c r="I495" s="907">
        <f>D495*H495</f>
        <v>0</v>
      </c>
    </row>
    <row r="496" spans="1:9">
      <c r="A496" s="277"/>
      <c r="B496" s="309" t="s">
        <v>365</v>
      </c>
      <c r="C496" s="310">
        <v>0</v>
      </c>
      <c r="D496" s="1309">
        <f>D495</f>
        <v>0</v>
      </c>
      <c r="E496" s="306">
        <f t="shared" si="29"/>
        <v>0</v>
      </c>
      <c r="F496" s="873"/>
      <c r="G496" s="919">
        <f>D496*F496</f>
        <v>0</v>
      </c>
      <c r="H496" s="945">
        <v>0</v>
      </c>
      <c r="I496" s="907">
        <f>D496*H496</f>
        <v>0</v>
      </c>
    </row>
    <row r="497" spans="1:9">
      <c r="A497" s="277"/>
      <c r="B497" s="309" t="s">
        <v>366</v>
      </c>
      <c r="C497" s="310">
        <v>0</v>
      </c>
      <c r="D497" s="1309">
        <f>D495</f>
        <v>0</v>
      </c>
      <c r="E497" s="306">
        <f t="shared" si="29"/>
        <v>0</v>
      </c>
      <c r="F497" s="873"/>
      <c r="G497" s="919">
        <f>D497*F497</f>
        <v>0</v>
      </c>
      <c r="H497" s="945">
        <v>0</v>
      </c>
      <c r="I497" s="907">
        <f>D497*H497</f>
        <v>0</v>
      </c>
    </row>
    <row r="498" spans="1:9" ht="13.5" thickBot="1">
      <c r="A498" s="277"/>
      <c r="B498" s="407" t="s">
        <v>367</v>
      </c>
      <c r="C498" s="408">
        <v>20</v>
      </c>
      <c r="D498" s="1310">
        <f>D495</f>
        <v>0</v>
      </c>
      <c r="E498" s="410">
        <f t="shared" si="29"/>
        <v>0</v>
      </c>
      <c r="F498" s="931"/>
      <c r="G498" s="980">
        <f>D498*F498</f>
        <v>0</v>
      </c>
      <c r="H498" s="946">
        <v>20</v>
      </c>
      <c r="I498" s="986">
        <f>D498*H498</f>
        <v>0</v>
      </c>
    </row>
    <row r="499" spans="1:9" ht="13.5" thickTop="1">
      <c r="A499" s="277"/>
      <c r="B499" s="404" t="s">
        <v>206</v>
      </c>
      <c r="C499" s="405">
        <f>SUM(C495:C498)</f>
        <v>32</v>
      </c>
      <c r="D499" s="391"/>
      <c r="E499" s="406" t="str">
        <f t="shared" si="29"/>
        <v xml:space="preserve"> </v>
      </c>
      <c r="F499" s="932"/>
      <c r="G499" s="981"/>
      <c r="H499" s="948"/>
      <c r="I499" s="987"/>
    </row>
    <row r="500" spans="1:9">
      <c r="A500" s="331"/>
      <c r="B500" s="332"/>
      <c r="C500" s="333"/>
      <c r="D500" s="305"/>
      <c r="E500" s="302" t="str">
        <f t="shared" si="29"/>
        <v xml:space="preserve"> </v>
      </c>
      <c r="F500" s="874"/>
      <c r="G500" s="920"/>
      <c r="H500" s="888"/>
      <c r="I500" s="908"/>
    </row>
    <row r="501" spans="1:9" ht="91.5" customHeight="1">
      <c r="A501" s="277" t="s">
        <v>372</v>
      </c>
      <c r="B501" s="304" t="s">
        <v>373</v>
      </c>
      <c r="C501" s="301"/>
      <c r="D501" s="305"/>
      <c r="E501" s="302" t="str">
        <f t="shared" si="29"/>
        <v xml:space="preserve"> </v>
      </c>
      <c r="F501" s="874"/>
      <c r="G501" s="920"/>
      <c r="H501" s="888"/>
      <c r="I501" s="908"/>
    </row>
    <row r="502" spans="1:9">
      <c r="A502" s="277"/>
      <c r="B502" s="309" t="s">
        <v>279</v>
      </c>
      <c r="C502" s="310">
        <v>30</v>
      </c>
      <c r="D502" s="1320"/>
      <c r="E502" s="306" t="str">
        <f t="shared" si="29"/>
        <v xml:space="preserve"> </v>
      </c>
      <c r="F502" s="873"/>
      <c r="G502" s="919">
        <f>D502*F502</f>
        <v>0</v>
      </c>
      <c r="H502" s="945">
        <v>30</v>
      </c>
      <c r="I502" s="907">
        <f>D502*H502</f>
        <v>0</v>
      </c>
    </row>
    <row r="503" spans="1:9">
      <c r="A503" s="277"/>
      <c r="B503" s="309" t="s">
        <v>280</v>
      </c>
      <c r="C503" s="310">
        <v>10</v>
      </c>
      <c r="D503" s="1309">
        <f>D502</f>
        <v>0</v>
      </c>
      <c r="E503" s="306">
        <f t="shared" si="29"/>
        <v>0</v>
      </c>
      <c r="F503" s="873"/>
      <c r="G503" s="919">
        <f>D503*F503</f>
        <v>0</v>
      </c>
      <c r="H503" s="945">
        <v>10</v>
      </c>
      <c r="I503" s="907">
        <f>D503*H503</f>
        <v>0</v>
      </c>
    </row>
    <row r="504" spans="1:9">
      <c r="A504" s="277"/>
      <c r="B504" s="309" t="s">
        <v>281</v>
      </c>
      <c r="C504" s="310">
        <v>15</v>
      </c>
      <c r="D504" s="1309">
        <f>D502</f>
        <v>0</v>
      </c>
      <c r="E504" s="306">
        <f t="shared" si="29"/>
        <v>0</v>
      </c>
      <c r="F504" s="873"/>
      <c r="G504" s="919">
        <f>D504*F504</f>
        <v>0</v>
      </c>
      <c r="H504" s="945">
        <v>15</v>
      </c>
      <c r="I504" s="907">
        <f>D504*H504</f>
        <v>0</v>
      </c>
    </row>
    <row r="505" spans="1:9" ht="13.5" thickBot="1">
      <c r="A505" s="277"/>
      <c r="B505" s="407" t="s">
        <v>282</v>
      </c>
      <c r="C505" s="408">
        <v>15</v>
      </c>
      <c r="D505" s="1310">
        <f>D502</f>
        <v>0</v>
      </c>
      <c r="E505" s="410">
        <f t="shared" si="29"/>
        <v>0</v>
      </c>
      <c r="F505" s="931"/>
      <c r="G505" s="980">
        <f>D505*F505</f>
        <v>0</v>
      </c>
      <c r="H505" s="946">
        <v>15</v>
      </c>
      <c r="I505" s="986">
        <f>D505*H505</f>
        <v>0</v>
      </c>
    </row>
    <row r="506" spans="1:9" ht="13.5" thickTop="1">
      <c r="A506" s="277"/>
      <c r="B506" s="404" t="s">
        <v>224</v>
      </c>
      <c r="C506" s="405">
        <f>SUM(C502:C505)</f>
        <v>70</v>
      </c>
      <c r="D506" s="391"/>
      <c r="E506" s="406" t="str">
        <f t="shared" si="29"/>
        <v xml:space="preserve"> </v>
      </c>
      <c r="F506" s="932"/>
      <c r="G506" s="981"/>
      <c r="H506" s="948"/>
      <c r="I506" s="987"/>
    </row>
    <row r="507" spans="1:9">
      <c r="A507" s="277"/>
      <c r="B507" s="330"/>
      <c r="C507" s="301"/>
      <c r="D507" s="305"/>
      <c r="E507" s="302" t="str">
        <f t="shared" si="29"/>
        <v xml:space="preserve"> </v>
      </c>
      <c r="F507" s="874"/>
      <c r="G507" s="920"/>
      <c r="H507" s="888"/>
      <c r="I507" s="908"/>
    </row>
    <row r="508" spans="1:9" ht="193.5" customHeight="1">
      <c r="A508" s="277" t="s">
        <v>375</v>
      </c>
      <c r="B508" s="304" t="s">
        <v>374</v>
      </c>
      <c r="C508" s="310"/>
      <c r="D508" s="305"/>
      <c r="E508" s="302" t="str">
        <f t="shared" si="29"/>
        <v xml:space="preserve"> </v>
      </c>
      <c r="F508" s="874"/>
      <c r="G508" s="920"/>
      <c r="H508" s="888"/>
      <c r="I508" s="908"/>
    </row>
    <row r="509" spans="1:9">
      <c r="A509" s="277"/>
      <c r="B509" s="309" t="s">
        <v>299</v>
      </c>
      <c r="C509" s="310">
        <v>652</v>
      </c>
      <c r="D509" s="1320"/>
      <c r="E509" s="306" t="str">
        <f t="shared" ref="E509:E514" si="30">IF(OR(ISBLANK(C509),ISBLANK(D509))," ",KOLIC*CENA)</f>
        <v xml:space="preserve"> </v>
      </c>
      <c r="F509" s="873"/>
      <c r="G509" s="919">
        <f>D509*F509</f>
        <v>0</v>
      </c>
      <c r="H509" s="945">
        <v>652</v>
      </c>
      <c r="I509" s="907">
        <f>D509*H509</f>
        <v>0</v>
      </c>
    </row>
    <row r="510" spans="1:9">
      <c r="A510" s="277"/>
      <c r="B510" s="309" t="s">
        <v>300</v>
      </c>
      <c r="C510" s="310">
        <v>238</v>
      </c>
      <c r="D510" s="1309">
        <f>D509</f>
        <v>0</v>
      </c>
      <c r="E510" s="306">
        <f t="shared" si="30"/>
        <v>0</v>
      </c>
      <c r="F510" s="873"/>
      <c r="G510" s="919">
        <f>D510*F510</f>
        <v>0</v>
      </c>
      <c r="H510" s="945">
        <v>238</v>
      </c>
      <c r="I510" s="907">
        <f>D510*H510</f>
        <v>0</v>
      </c>
    </row>
    <row r="511" spans="1:9">
      <c r="A511" s="277"/>
      <c r="B511" s="309" t="s">
        <v>301</v>
      </c>
      <c r="C511" s="310">
        <v>672</v>
      </c>
      <c r="D511" s="1309">
        <f>D509</f>
        <v>0</v>
      </c>
      <c r="E511" s="306">
        <f t="shared" si="30"/>
        <v>0</v>
      </c>
      <c r="F511" s="873"/>
      <c r="G511" s="919">
        <f>D511*F511</f>
        <v>0</v>
      </c>
      <c r="H511" s="945">
        <v>672</v>
      </c>
      <c r="I511" s="907">
        <f>D511*H511</f>
        <v>0</v>
      </c>
    </row>
    <row r="512" spans="1:9" ht="13.5" thickBot="1">
      <c r="A512" s="277"/>
      <c r="B512" s="407" t="s">
        <v>302</v>
      </c>
      <c r="C512" s="408">
        <v>628</v>
      </c>
      <c r="D512" s="1310">
        <f>D509</f>
        <v>0</v>
      </c>
      <c r="E512" s="410">
        <f t="shared" si="30"/>
        <v>0</v>
      </c>
      <c r="F512" s="931"/>
      <c r="G512" s="980">
        <f>D512*F512</f>
        <v>0</v>
      </c>
      <c r="H512" s="946">
        <v>628</v>
      </c>
      <c r="I512" s="986">
        <f>D512*H512</f>
        <v>0</v>
      </c>
    </row>
    <row r="513" spans="1:9" ht="13.5" thickTop="1">
      <c r="A513" s="277"/>
      <c r="B513" s="404" t="s">
        <v>215</v>
      </c>
      <c r="C513" s="405">
        <f>SUM(C509:C512)</f>
        <v>2190</v>
      </c>
      <c r="D513" s="391"/>
      <c r="E513" s="406" t="str">
        <f t="shared" si="30"/>
        <v xml:space="preserve"> </v>
      </c>
      <c r="F513" s="932"/>
      <c r="G513" s="981"/>
      <c r="H513" s="948"/>
      <c r="I513" s="987"/>
    </row>
    <row r="514" spans="1:9">
      <c r="A514" s="277"/>
      <c r="B514" s="330"/>
      <c r="C514" s="301"/>
      <c r="D514" s="305"/>
      <c r="E514" s="302" t="str">
        <f t="shared" si="30"/>
        <v xml:space="preserve"> </v>
      </c>
      <c r="F514" s="874"/>
      <c r="G514" s="920"/>
      <c r="H514" s="888"/>
      <c r="I514" s="908"/>
    </row>
    <row r="515" spans="1:9" s="134" customFormat="1" hidden="1" outlineLevel="1">
      <c r="A515" s="324" t="s">
        <v>377</v>
      </c>
      <c r="B515" s="325" t="s">
        <v>379</v>
      </c>
      <c r="C515" s="326">
        <v>298.39999999999998</v>
      </c>
      <c r="D515" s="327"/>
      <c r="E515" s="328"/>
      <c r="F515" s="877"/>
      <c r="G515" s="923"/>
      <c r="H515" s="891"/>
      <c r="I515" s="911"/>
    </row>
    <row r="516" spans="1:9" s="134" customFormat="1" hidden="1" outlineLevel="1">
      <c r="A516" s="324" t="s">
        <v>378</v>
      </c>
      <c r="B516" s="325" t="s">
        <v>380</v>
      </c>
      <c r="C516" s="326">
        <v>352</v>
      </c>
      <c r="D516" s="327"/>
      <c r="E516" s="328"/>
      <c r="F516" s="877"/>
      <c r="G516" s="923"/>
      <c r="H516" s="891"/>
      <c r="I516" s="911"/>
    </row>
    <row r="517" spans="1:9" s="134" customFormat="1" hidden="1" outlineLevel="1">
      <c r="A517" s="324"/>
      <c r="B517" s="325"/>
      <c r="C517" s="326">
        <v>650.4</v>
      </c>
      <c r="D517" s="327"/>
      <c r="E517" s="328"/>
      <c r="F517" s="877"/>
      <c r="G517" s="923"/>
      <c r="H517" s="891"/>
      <c r="I517" s="911"/>
    </row>
    <row r="518" spans="1:9" s="134" customFormat="1" hidden="1" outlineLevel="1">
      <c r="A518" s="324"/>
      <c r="B518" s="325"/>
      <c r="C518" s="326"/>
      <c r="D518" s="327"/>
      <c r="E518" s="328"/>
      <c r="F518" s="877"/>
      <c r="G518" s="923"/>
      <c r="H518" s="891"/>
      <c r="I518" s="911"/>
    </row>
    <row r="519" spans="1:9" s="134" customFormat="1" hidden="1" outlineLevel="1">
      <c r="A519" s="324" t="s">
        <v>381</v>
      </c>
      <c r="B519" s="325" t="s">
        <v>383</v>
      </c>
      <c r="C519" s="326">
        <v>146</v>
      </c>
      <c r="D519" s="327"/>
      <c r="E519" s="328"/>
      <c r="F519" s="877"/>
      <c r="G519" s="923"/>
      <c r="H519" s="891"/>
      <c r="I519" s="911"/>
    </row>
    <row r="520" spans="1:9" s="134" customFormat="1" hidden="1" outlineLevel="1">
      <c r="A520" s="324" t="s">
        <v>382</v>
      </c>
      <c r="B520" s="325" t="s">
        <v>384</v>
      </c>
      <c r="C520" s="326">
        <v>91.9</v>
      </c>
      <c r="D520" s="327"/>
      <c r="E520" s="328"/>
      <c r="F520" s="877"/>
      <c r="G520" s="923"/>
      <c r="H520" s="891"/>
      <c r="I520" s="911"/>
    </row>
    <row r="521" spans="1:9" s="134" customFormat="1" hidden="1" outlineLevel="1">
      <c r="A521" s="324"/>
      <c r="B521" s="325"/>
      <c r="C521" s="326">
        <v>237.9</v>
      </c>
      <c r="D521" s="327"/>
      <c r="E521" s="328"/>
      <c r="F521" s="877"/>
      <c r="G521" s="923"/>
      <c r="H521" s="891"/>
      <c r="I521" s="911"/>
    </row>
    <row r="522" spans="1:9" s="134" customFormat="1" hidden="1" outlineLevel="1">
      <c r="A522" s="324"/>
      <c r="B522" s="325"/>
      <c r="C522" s="326"/>
      <c r="D522" s="327"/>
      <c r="E522" s="328"/>
      <c r="F522" s="877"/>
      <c r="G522" s="923"/>
      <c r="H522" s="891"/>
      <c r="I522" s="911"/>
    </row>
    <row r="523" spans="1:9" s="134" customFormat="1" ht="25.5" hidden="1" outlineLevel="1">
      <c r="A523" s="324" t="s">
        <v>385</v>
      </c>
      <c r="B523" s="325" t="s">
        <v>386</v>
      </c>
      <c r="C523" s="326">
        <v>530.4</v>
      </c>
      <c r="D523" s="327"/>
      <c r="E523" s="328"/>
      <c r="F523" s="877"/>
      <c r="G523" s="923"/>
      <c r="H523" s="891"/>
      <c r="I523" s="911"/>
    </row>
    <row r="524" spans="1:9" s="134" customFormat="1" hidden="1" outlineLevel="1">
      <c r="A524" s="324" t="s">
        <v>387</v>
      </c>
      <c r="B524" s="325" t="s">
        <v>388</v>
      </c>
      <c r="C524" s="326">
        <v>141.5</v>
      </c>
      <c r="D524" s="327"/>
      <c r="E524" s="328"/>
      <c r="F524" s="877"/>
      <c r="G524" s="923"/>
      <c r="H524" s="891"/>
      <c r="I524" s="911"/>
    </row>
    <row r="525" spans="1:9" s="134" customFormat="1" hidden="1" outlineLevel="1">
      <c r="A525" s="324"/>
      <c r="B525" s="325"/>
      <c r="C525" s="326">
        <v>671.9</v>
      </c>
      <c r="D525" s="327"/>
      <c r="E525" s="328"/>
      <c r="F525" s="877"/>
      <c r="G525" s="923"/>
      <c r="H525" s="891"/>
      <c r="I525" s="911"/>
    </row>
    <row r="526" spans="1:9" s="134" customFormat="1" hidden="1" outlineLevel="1">
      <c r="A526" s="324"/>
      <c r="B526" s="325"/>
      <c r="C526" s="326"/>
      <c r="D526" s="327"/>
      <c r="E526" s="328"/>
      <c r="F526" s="877"/>
      <c r="G526" s="923"/>
      <c r="H526" s="891"/>
      <c r="I526" s="911"/>
    </row>
    <row r="527" spans="1:9" s="134" customFormat="1" ht="25.5" hidden="1" outlineLevel="1">
      <c r="A527" s="324" t="s">
        <v>389</v>
      </c>
      <c r="B527" s="325" t="s">
        <v>390</v>
      </c>
      <c r="C527" s="326">
        <v>423.6</v>
      </c>
      <c r="D527" s="327"/>
      <c r="E527" s="328"/>
      <c r="F527" s="877"/>
      <c r="G527" s="923"/>
      <c r="H527" s="891"/>
      <c r="I527" s="911"/>
    </row>
    <row r="528" spans="1:9" s="134" customFormat="1" hidden="1" outlineLevel="1">
      <c r="A528" s="324" t="s">
        <v>391</v>
      </c>
      <c r="B528" s="325" t="s">
        <v>392</v>
      </c>
      <c r="C528" s="326">
        <v>204.4</v>
      </c>
      <c r="D528" s="327"/>
      <c r="E528" s="328"/>
      <c r="F528" s="877"/>
      <c r="G528" s="923"/>
      <c r="H528" s="891"/>
      <c r="I528" s="911"/>
    </row>
    <row r="529" spans="1:9" s="134" customFormat="1" hidden="1" outlineLevel="1">
      <c r="A529" s="324"/>
      <c r="B529" s="325"/>
      <c r="C529" s="326">
        <v>628</v>
      </c>
      <c r="D529" s="327"/>
      <c r="E529" s="328"/>
      <c r="F529" s="877"/>
      <c r="G529" s="923"/>
      <c r="H529" s="891"/>
      <c r="I529" s="911"/>
    </row>
    <row r="530" spans="1:9" collapsed="1">
      <c r="A530" s="307"/>
      <c r="B530" s="309"/>
      <c r="C530" s="310"/>
      <c r="D530" s="305"/>
      <c r="E530" s="302" t="str">
        <f t="shared" ref="E530:E537" si="31">IF(OR(ISBLANK(C530),ISBLANK(D530))," ",KOLIC*CENA)</f>
        <v xml:space="preserve"> </v>
      </c>
      <c r="F530" s="874"/>
      <c r="G530" s="920"/>
      <c r="H530" s="888"/>
      <c r="I530" s="908"/>
    </row>
    <row r="531" spans="1:9" ht="131.25" customHeight="1">
      <c r="A531" s="277" t="s">
        <v>328</v>
      </c>
      <c r="B531" s="304" t="s">
        <v>393</v>
      </c>
      <c r="C531" s="301"/>
      <c r="D531" s="305"/>
      <c r="E531" s="302" t="str">
        <f t="shared" si="31"/>
        <v xml:space="preserve"> </v>
      </c>
      <c r="F531" s="874"/>
      <c r="G531" s="920"/>
      <c r="H531" s="888"/>
      <c r="I531" s="908"/>
    </row>
    <row r="532" spans="1:9">
      <c r="A532" s="277"/>
      <c r="B532" s="309" t="s">
        <v>271</v>
      </c>
      <c r="C532" s="310">
        <v>0</v>
      </c>
      <c r="D532" s="1320"/>
      <c r="E532" s="306" t="str">
        <f t="shared" si="31"/>
        <v xml:space="preserve"> </v>
      </c>
      <c r="F532" s="873"/>
      <c r="G532" s="919">
        <f>D532*F532</f>
        <v>0</v>
      </c>
      <c r="H532" s="945">
        <v>0</v>
      </c>
      <c r="I532" s="907">
        <f>D532*H532</f>
        <v>0</v>
      </c>
    </row>
    <row r="533" spans="1:9">
      <c r="A533" s="277"/>
      <c r="B533" s="309" t="s">
        <v>272</v>
      </c>
      <c r="C533" s="310">
        <v>0</v>
      </c>
      <c r="D533" s="1309">
        <f>D532</f>
        <v>0</v>
      </c>
      <c r="E533" s="306">
        <f t="shared" si="31"/>
        <v>0</v>
      </c>
      <c r="F533" s="873"/>
      <c r="G533" s="919">
        <f>D533*F533</f>
        <v>0</v>
      </c>
      <c r="H533" s="945">
        <v>0</v>
      </c>
      <c r="I533" s="907">
        <f>D533*H533</f>
        <v>0</v>
      </c>
    </row>
    <row r="534" spans="1:9">
      <c r="A534" s="277"/>
      <c r="B534" s="309" t="s">
        <v>273</v>
      </c>
      <c r="C534" s="310">
        <v>0</v>
      </c>
      <c r="D534" s="1309">
        <f>D532</f>
        <v>0</v>
      </c>
      <c r="E534" s="306">
        <f t="shared" si="31"/>
        <v>0</v>
      </c>
      <c r="F534" s="873"/>
      <c r="G534" s="919">
        <f>D534*F534</f>
        <v>0</v>
      </c>
      <c r="H534" s="945">
        <v>0</v>
      </c>
      <c r="I534" s="907">
        <f>D534*H534</f>
        <v>0</v>
      </c>
    </row>
    <row r="535" spans="1:9" ht="13.5" thickBot="1">
      <c r="A535" s="277"/>
      <c r="B535" s="407" t="s">
        <v>274</v>
      </c>
      <c r="C535" s="408">
        <v>3</v>
      </c>
      <c r="D535" s="1310">
        <f>D532</f>
        <v>0</v>
      </c>
      <c r="E535" s="410">
        <f t="shared" si="31"/>
        <v>0</v>
      </c>
      <c r="F535" s="931"/>
      <c r="G535" s="980">
        <f>D535*F535</f>
        <v>0</v>
      </c>
      <c r="H535" s="946">
        <v>3</v>
      </c>
      <c r="I535" s="986">
        <f>D535*H535</f>
        <v>0</v>
      </c>
    </row>
    <row r="536" spans="1:9" ht="13.5" thickTop="1">
      <c r="A536" s="277"/>
      <c r="B536" s="404" t="s">
        <v>199</v>
      </c>
      <c r="C536" s="405">
        <f>SUM(C532:C535)</f>
        <v>3</v>
      </c>
      <c r="D536" s="391"/>
      <c r="E536" s="406" t="str">
        <f t="shared" si="31"/>
        <v xml:space="preserve"> </v>
      </c>
      <c r="F536" s="932"/>
      <c r="G536" s="981"/>
      <c r="H536" s="948"/>
      <c r="I536" s="987"/>
    </row>
    <row r="537" spans="1:9">
      <c r="A537" s="307"/>
      <c r="B537" s="309"/>
      <c r="C537" s="310"/>
      <c r="D537" s="305"/>
      <c r="E537" s="302" t="str">
        <f t="shared" si="31"/>
        <v xml:space="preserve"> </v>
      </c>
      <c r="F537" s="874"/>
      <c r="G537" s="920"/>
      <c r="H537" s="888"/>
      <c r="I537" s="908"/>
    </row>
    <row r="538" spans="1:9" ht="81" customHeight="1">
      <c r="A538" s="335" t="s">
        <v>394</v>
      </c>
      <c r="B538" s="304" t="s">
        <v>1570</v>
      </c>
      <c r="C538" s="333"/>
      <c r="D538" s="305"/>
      <c r="E538" s="306"/>
      <c r="F538" s="874"/>
      <c r="G538" s="920"/>
      <c r="H538" s="888"/>
      <c r="I538" s="908"/>
    </row>
    <row r="539" spans="1:9">
      <c r="A539" s="277"/>
      <c r="B539" s="309" t="s">
        <v>299</v>
      </c>
      <c r="C539" s="310">
        <v>3</v>
      </c>
      <c r="D539" s="1320"/>
      <c r="E539" s="306" t="str">
        <f>IF(OR(ISBLANK(C539),ISBLANK(D539))," ",KOLIC*CENA)</f>
        <v xml:space="preserve"> </v>
      </c>
      <c r="F539" s="873"/>
      <c r="G539" s="919">
        <f>D539*F539</f>
        <v>0</v>
      </c>
      <c r="H539" s="887">
        <v>3</v>
      </c>
      <c r="I539" s="907">
        <f>D539*H539</f>
        <v>0</v>
      </c>
    </row>
    <row r="540" spans="1:9">
      <c r="A540" s="277"/>
      <c r="B540" s="309" t="s">
        <v>300</v>
      </c>
      <c r="C540" s="310">
        <v>0</v>
      </c>
      <c r="D540" s="1309">
        <f>D539</f>
        <v>0</v>
      </c>
      <c r="E540" s="306">
        <f>IF(OR(ISBLANK(C540),ISBLANK(D540))," ",KOLIC*CENA)</f>
        <v>0</v>
      </c>
      <c r="F540" s="873"/>
      <c r="G540" s="919">
        <f>D540*F540</f>
        <v>0</v>
      </c>
      <c r="H540" s="887">
        <v>0</v>
      </c>
      <c r="I540" s="907">
        <f>D540*H540</f>
        <v>0</v>
      </c>
    </row>
    <row r="541" spans="1:9">
      <c r="A541" s="277"/>
      <c r="B541" s="309" t="s">
        <v>301</v>
      </c>
      <c r="C541" s="310">
        <v>0</v>
      </c>
      <c r="D541" s="1309">
        <f>D539</f>
        <v>0</v>
      </c>
      <c r="E541" s="306">
        <f>IF(OR(ISBLANK(C541),ISBLANK(D541))," ",KOLIC*CENA)</f>
        <v>0</v>
      </c>
      <c r="F541" s="873"/>
      <c r="G541" s="919">
        <f>D541*F541</f>
        <v>0</v>
      </c>
      <c r="H541" s="887">
        <v>0</v>
      </c>
      <c r="I541" s="907">
        <f>D541*H541</f>
        <v>0</v>
      </c>
    </row>
    <row r="542" spans="1:9" ht="13.5" thickBot="1">
      <c r="A542" s="277"/>
      <c r="B542" s="407" t="s">
        <v>302</v>
      </c>
      <c r="C542" s="408">
        <v>0</v>
      </c>
      <c r="D542" s="1310">
        <f>D539</f>
        <v>0</v>
      </c>
      <c r="E542" s="410">
        <f>IF(OR(ISBLANK(C542),ISBLANK(D542))," ",KOLIC*CENA)</f>
        <v>0</v>
      </c>
      <c r="F542" s="931"/>
      <c r="G542" s="980">
        <f>D542*F542</f>
        <v>0</v>
      </c>
      <c r="H542" s="947">
        <v>0</v>
      </c>
      <c r="I542" s="986">
        <f>D542*H542</f>
        <v>0</v>
      </c>
    </row>
    <row r="543" spans="1:9" ht="13.5" thickTop="1">
      <c r="A543" s="277"/>
      <c r="B543" s="404" t="s">
        <v>215</v>
      </c>
      <c r="C543" s="411">
        <f>SUM(C539:C542)</f>
        <v>3</v>
      </c>
      <c r="D543" s="405"/>
      <c r="E543" s="406" t="str">
        <f>IF(OR(ISBLANK(D543),ISBLANK(#REF!))," ",KOLIC*CENA)</f>
        <v xml:space="preserve"> </v>
      </c>
      <c r="F543" s="932"/>
      <c r="G543" s="981"/>
      <c r="H543" s="948"/>
      <c r="I543" s="987"/>
    </row>
    <row r="544" spans="1:9">
      <c r="A544" s="277"/>
      <c r="B544" s="310"/>
      <c r="C544" s="336"/>
      <c r="D544" s="301"/>
      <c r="E544" s="306"/>
      <c r="F544" s="874"/>
      <c r="G544" s="920"/>
      <c r="H544" s="888"/>
      <c r="I544" s="908"/>
    </row>
    <row r="545" spans="1:9" ht="193.5" customHeight="1">
      <c r="A545" s="277" t="s">
        <v>753</v>
      </c>
      <c r="B545" s="304" t="s">
        <v>774</v>
      </c>
      <c r="C545" s="301"/>
      <c r="D545" s="305"/>
      <c r="E545" s="302" t="str">
        <f>IF(OR(ISBLANK(C545),ISBLANK(D545))," ",KOLIC*CENA)</f>
        <v xml:space="preserve"> </v>
      </c>
      <c r="F545" s="874"/>
      <c r="G545" s="920"/>
      <c r="H545" s="888"/>
      <c r="I545" s="908"/>
    </row>
    <row r="546" spans="1:9" ht="79.5" customHeight="1">
      <c r="A546" s="277"/>
      <c r="B546" s="304" t="s">
        <v>775</v>
      </c>
      <c r="C546" s="301"/>
      <c r="D546" s="305"/>
      <c r="E546" s="302" t="str">
        <f>IF(OR(ISBLANK(C546),ISBLANK(D546))," ",KOLIC*CENA)</f>
        <v xml:space="preserve"> </v>
      </c>
      <c r="F546" s="874"/>
      <c r="G546" s="920"/>
      <c r="H546" s="888"/>
      <c r="I546" s="908"/>
    </row>
    <row r="547" spans="1:9">
      <c r="A547" s="277"/>
      <c r="B547" s="309" t="s">
        <v>290</v>
      </c>
      <c r="C547" s="310">
        <v>2.75</v>
      </c>
      <c r="D547" s="1320"/>
      <c r="E547" s="306" t="str">
        <f t="shared" ref="E547:E552" si="32">IF(OR(ISBLANK(C547),ISBLANK(D547))," ",KOLIC*CENA)</f>
        <v xml:space="preserve"> </v>
      </c>
      <c r="F547" s="939">
        <v>2.75</v>
      </c>
      <c r="G547" s="919">
        <f>D547*F547</f>
        <v>0</v>
      </c>
      <c r="H547" s="945"/>
      <c r="I547" s="907">
        <f>D547*H547</f>
        <v>0</v>
      </c>
    </row>
    <row r="548" spans="1:9">
      <c r="A548" s="277"/>
      <c r="B548" s="309" t="s">
        <v>291</v>
      </c>
      <c r="C548" s="310">
        <v>0</v>
      </c>
      <c r="D548" s="1309">
        <f>D547</f>
        <v>0</v>
      </c>
      <c r="E548" s="306">
        <f t="shared" si="32"/>
        <v>0</v>
      </c>
      <c r="F548" s="939">
        <v>0</v>
      </c>
      <c r="G548" s="919">
        <f>D548*F548</f>
        <v>0</v>
      </c>
      <c r="H548" s="945"/>
      <c r="I548" s="907">
        <f>D548*H548</f>
        <v>0</v>
      </c>
    </row>
    <row r="549" spans="1:9">
      <c r="A549" s="277"/>
      <c r="B549" s="309" t="s">
        <v>292</v>
      </c>
      <c r="C549" s="310">
        <v>0</v>
      </c>
      <c r="D549" s="1309">
        <f>D547</f>
        <v>0</v>
      </c>
      <c r="E549" s="306">
        <f t="shared" si="32"/>
        <v>0</v>
      </c>
      <c r="F549" s="939">
        <v>0</v>
      </c>
      <c r="G549" s="919">
        <f>D549*F549</f>
        <v>0</v>
      </c>
      <c r="H549" s="945"/>
      <c r="I549" s="907">
        <f>D549*H549</f>
        <v>0</v>
      </c>
    </row>
    <row r="550" spans="1:9" ht="13.5" thickBot="1">
      <c r="A550" s="277"/>
      <c r="B550" s="407" t="s">
        <v>293</v>
      </c>
      <c r="C550" s="408">
        <v>0</v>
      </c>
      <c r="D550" s="1310">
        <f>D547</f>
        <v>0</v>
      </c>
      <c r="E550" s="410">
        <f t="shared" si="32"/>
        <v>0</v>
      </c>
      <c r="F550" s="940">
        <v>0</v>
      </c>
      <c r="G550" s="980">
        <f>D550*F550</f>
        <v>0</v>
      </c>
      <c r="H550" s="946"/>
      <c r="I550" s="986">
        <f>D550*H550</f>
        <v>0</v>
      </c>
    </row>
    <row r="551" spans="1:9" ht="13.5" thickTop="1">
      <c r="A551" s="277"/>
      <c r="B551" s="404" t="s">
        <v>294</v>
      </c>
      <c r="C551" s="405">
        <f>SUM(C547:C550)</f>
        <v>2.75</v>
      </c>
      <c r="D551" s="391"/>
      <c r="E551" s="406" t="str">
        <f t="shared" si="32"/>
        <v xml:space="preserve"> </v>
      </c>
      <c r="F551" s="932"/>
      <c r="G551" s="981"/>
      <c r="H551" s="948"/>
      <c r="I551" s="987"/>
    </row>
    <row r="552" spans="1:9">
      <c r="A552" s="277"/>
      <c r="B552" s="330"/>
      <c r="C552" s="301"/>
      <c r="D552" s="305"/>
      <c r="E552" s="302" t="str">
        <f t="shared" si="32"/>
        <v xml:space="preserve"> </v>
      </c>
      <c r="F552" s="874"/>
      <c r="G552" s="920"/>
      <c r="H552" s="888"/>
      <c r="I552" s="908"/>
    </row>
    <row r="553" spans="1:9" s="134" customFormat="1" hidden="1" outlineLevel="1">
      <c r="A553" s="324" t="s">
        <v>320</v>
      </c>
      <c r="B553" s="325" t="s">
        <v>773</v>
      </c>
      <c r="C553" s="326">
        <v>2.52</v>
      </c>
      <c r="D553" s="327"/>
      <c r="E553" s="328"/>
      <c r="F553" s="877"/>
      <c r="G553" s="923"/>
      <c r="H553" s="891"/>
      <c r="I553" s="911"/>
    </row>
    <row r="554" spans="1:9" collapsed="1">
      <c r="A554" s="307"/>
      <c r="B554" s="309"/>
      <c r="C554" s="310"/>
      <c r="D554" s="305"/>
      <c r="E554" s="302" t="str">
        <f>IF(OR(ISBLANK(C554),ISBLANK(D554))," ",KOLIC*CENA)</f>
        <v xml:space="preserve"> </v>
      </c>
      <c r="F554" s="874"/>
      <c r="G554" s="920"/>
      <c r="H554" s="888"/>
      <c r="I554" s="908"/>
    </row>
    <row r="555" spans="1:9" ht="13.5" customHeight="1">
      <c r="A555" s="307"/>
      <c r="B555" s="304" t="s">
        <v>1450</v>
      </c>
      <c r="C555" s="310"/>
      <c r="D555" s="305"/>
      <c r="E555" s="302"/>
      <c r="F555" s="874"/>
      <c r="G555" s="920"/>
      <c r="H555" s="888"/>
      <c r="I555" s="908"/>
    </row>
    <row r="556" spans="1:9" ht="154.5" customHeight="1">
      <c r="A556" s="277" t="s">
        <v>772</v>
      </c>
      <c r="B556" s="304" t="s">
        <v>1451</v>
      </c>
      <c r="C556" s="301"/>
      <c r="D556" s="305"/>
      <c r="E556" s="302" t="str">
        <f t="shared" ref="E556:E564" si="33">IF(OR(ISBLANK(C556),ISBLANK(D556))," ",KOLIC*CENA)</f>
        <v xml:space="preserve"> </v>
      </c>
      <c r="F556" s="874"/>
      <c r="G556" s="920"/>
      <c r="H556" s="888"/>
      <c r="I556" s="908"/>
    </row>
    <row r="557" spans="1:9" ht="27.75" customHeight="1">
      <c r="A557" s="277"/>
      <c r="B557" s="304" t="s">
        <v>1452</v>
      </c>
      <c r="C557" s="301"/>
      <c r="D557" s="305"/>
      <c r="E557" s="302" t="str">
        <f t="shared" si="33"/>
        <v xml:space="preserve"> </v>
      </c>
      <c r="F557" s="874"/>
      <c r="G557" s="920"/>
      <c r="H557" s="888"/>
      <c r="I557" s="908"/>
    </row>
    <row r="558" spans="1:9" ht="53.25" customHeight="1">
      <c r="A558" s="277"/>
      <c r="B558" s="304" t="s">
        <v>107</v>
      </c>
      <c r="C558" s="301"/>
      <c r="D558" s="305"/>
      <c r="E558" s="302" t="str">
        <f t="shared" si="33"/>
        <v xml:space="preserve"> </v>
      </c>
      <c r="F558" s="874"/>
      <c r="G558" s="920"/>
      <c r="H558" s="888"/>
      <c r="I558" s="908"/>
    </row>
    <row r="559" spans="1:9">
      <c r="A559" s="277"/>
      <c r="B559" s="309" t="s">
        <v>299</v>
      </c>
      <c r="C559" s="310">
        <v>38</v>
      </c>
      <c r="D559" s="1320"/>
      <c r="E559" s="306" t="str">
        <f t="shared" si="33"/>
        <v xml:space="preserve"> </v>
      </c>
      <c r="F559" s="939">
        <v>38</v>
      </c>
      <c r="G559" s="919">
        <f>D559*F559</f>
        <v>0</v>
      </c>
      <c r="H559" s="887"/>
      <c r="I559" s="907">
        <f>D559*H559</f>
        <v>0</v>
      </c>
    </row>
    <row r="560" spans="1:9">
      <c r="A560" s="277"/>
      <c r="B560" s="309" t="s">
        <v>300</v>
      </c>
      <c r="C560" s="310">
        <v>0</v>
      </c>
      <c r="D560" s="1309">
        <f>D559</f>
        <v>0</v>
      </c>
      <c r="E560" s="306">
        <f t="shared" si="33"/>
        <v>0</v>
      </c>
      <c r="F560" s="939">
        <v>0</v>
      </c>
      <c r="G560" s="919">
        <f>D560*F560</f>
        <v>0</v>
      </c>
      <c r="H560" s="887"/>
      <c r="I560" s="907">
        <f>D560*H560</f>
        <v>0</v>
      </c>
    </row>
    <row r="561" spans="1:9">
      <c r="A561" s="277"/>
      <c r="B561" s="309" t="s">
        <v>301</v>
      </c>
      <c r="C561" s="310">
        <v>0</v>
      </c>
      <c r="D561" s="1309">
        <f>D559</f>
        <v>0</v>
      </c>
      <c r="E561" s="306">
        <f t="shared" si="33"/>
        <v>0</v>
      </c>
      <c r="F561" s="939">
        <v>0</v>
      </c>
      <c r="G561" s="919">
        <f>D561*F561</f>
        <v>0</v>
      </c>
      <c r="H561" s="887"/>
      <c r="I561" s="907">
        <f>D561*H561</f>
        <v>0</v>
      </c>
    </row>
    <row r="562" spans="1:9" ht="13.5" thickBot="1">
      <c r="A562" s="277"/>
      <c r="B562" s="407" t="s">
        <v>302</v>
      </c>
      <c r="C562" s="408">
        <v>0</v>
      </c>
      <c r="D562" s="1310">
        <f>D559</f>
        <v>0</v>
      </c>
      <c r="E562" s="410">
        <f t="shared" si="33"/>
        <v>0</v>
      </c>
      <c r="F562" s="940">
        <v>0</v>
      </c>
      <c r="G562" s="980">
        <f>D562*F562</f>
        <v>0</v>
      </c>
      <c r="H562" s="947"/>
      <c r="I562" s="986">
        <f>D562*H562</f>
        <v>0</v>
      </c>
    </row>
    <row r="563" spans="1:9" ht="13.5" thickTop="1">
      <c r="A563" s="277"/>
      <c r="B563" s="404" t="s">
        <v>215</v>
      </c>
      <c r="C563" s="405">
        <f>SUM(C559:C562)</f>
        <v>38</v>
      </c>
      <c r="D563" s="391"/>
      <c r="E563" s="406" t="str">
        <f t="shared" si="33"/>
        <v xml:space="preserve"> </v>
      </c>
      <c r="F563" s="932"/>
      <c r="G563" s="981"/>
      <c r="H563" s="948"/>
      <c r="I563" s="987"/>
    </row>
    <row r="564" spans="1:9">
      <c r="A564" s="277"/>
      <c r="B564" s="330"/>
      <c r="C564" s="301"/>
      <c r="D564" s="305"/>
      <c r="E564" s="302" t="str">
        <f t="shared" si="33"/>
        <v xml:space="preserve"> </v>
      </c>
      <c r="F564" s="874"/>
      <c r="G564" s="920"/>
      <c r="H564" s="888"/>
      <c r="I564" s="908"/>
    </row>
    <row r="565" spans="1:9" ht="94.5" customHeight="1">
      <c r="A565" s="277" t="s">
        <v>1167</v>
      </c>
      <c r="B565" s="304" t="s">
        <v>376</v>
      </c>
      <c r="C565" s="310"/>
      <c r="D565" s="305"/>
      <c r="E565" s="302" t="str">
        <f>IF(OR(ISBLANK(C565),ISBLANK(D565))," ",KOLIC*CENA)</f>
        <v xml:space="preserve"> </v>
      </c>
      <c r="F565" s="874"/>
      <c r="G565" s="920"/>
      <c r="H565" s="888"/>
      <c r="I565" s="908"/>
    </row>
    <row r="566" spans="1:9">
      <c r="A566" s="277"/>
      <c r="B566" s="309" t="s">
        <v>279</v>
      </c>
      <c r="C566" s="310">
        <v>20</v>
      </c>
      <c r="D566" s="1320"/>
      <c r="E566" s="306" t="str">
        <f t="shared" ref="E566:E571" si="34">IF(OR(ISBLANK(C566),ISBLANK(D566))," ",KOLIC*CENA)</f>
        <v xml:space="preserve"> </v>
      </c>
      <c r="F566" s="873">
        <v>10</v>
      </c>
      <c r="G566" s="919">
        <f>D566*F566</f>
        <v>0</v>
      </c>
      <c r="H566" s="887">
        <v>10</v>
      </c>
      <c r="I566" s="907">
        <f>D566*H566</f>
        <v>0</v>
      </c>
    </row>
    <row r="567" spans="1:9">
      <c r="A567" s="277"/>
      <c r="B567" s="309" t="s">
        <v>280</v>
      </c>
      <c r="C567" s="310">
        <v>5</v>
      </c>
      <c r="D567" s="1309">
        <f>D566</f>
        <v>0</v>
      </c>
      <c r="E567" s="306">
        <f t="shared" si="34"/>
        <v>0</v>
      </c>
      <c r="F567" s="873">
        <v>2.5</v>
      </c>
      <c r="G567" s="919">
        <f>D567*F567</f>
        <v>0</v>
      </c>
      <c r="H567" s="887">
        <v>2.5</v>
      </c>
      <c r="I567" s="907">
        <f>D567*H567</f>
        <v>0</v>
      </c>
    </row>
    <row r="568" spans="1:9">
      <c r="A568" s="277"/>
      <c r="B568" s="309" t="s">
        <v>281</v>
      </c>
      <c r="C568" s="310">
        <v>10</v>
      </c>
      <c r="D568" s="1309">
        <f>D566</f>
        <v>0</v>
      </c>
      <c r="E568" s="306">
        <f t="shared" si="34"/>
        <v>0</v>
      </c>
      <c r="F568" s="873">
        <v>5</v>
      </c>
      <c r="G568" s="919">
        <f>D568*F568</f>
        <v>0</v>
      </c>
      <c r="H568" s="887">
        <v>5</v>
      </c>
      <c r="I568" s="907">
        <f>D568*H568</f>
        <v>0</v>
      </c>
    </row>
    <row r="569" spans="1:9" ht="13.5" thickBot="1">
      <c r="A569" s="277"/>
      <c r="B569" s="407" t="s">
        <v>282</v>
      </c>
      <c r="C569" s="408">
        <v>10</v>
      </c>
      <c r="D569" s="1310">
        <f>D566</f>
        <v>0</v>
      </c>
      <c r="E569" s="410">
        <f t="shared" si="34"/>
        <v>0</v>
      </c>
      <c r="F569" s="931">
        <v>5</v>
      </c>
      <c r="G569" s="980">
        <f>D569*F569</f>
        <v>0</v>
      </c>
      <c r="H569" s="947">
        <v>5</v>
      </c>
      <c r="I569" s="986">
        <f>D569*H569</f>
        <v>0</v>
      </c>
    </row>
    <row r="570" spans="1:9" ht="13.5" thickTop="1">
      <c r="A570" s="277"/>
      <c r="B570" s="404" t="s">
        <v>224</v>
      </c>
      <c r="C570" s="405">
        <f>SUM(C566:C569)</f>
        <v>45</v>
      </c>
      <c r="D570" s="391"/>
      <c r="E570" s="406" t="str">
        <f t="shared" si="34"/>
        <v xml:space="preserve"> </v>
      </c>
      <c r="F570" s="932"/>
      <c r="G570" s="981"/>
      <c r="H570" s="948"/>
      <c r="I570" s="987"/>
    </row>
    <row r="571" spans="1:9">
      <c r="A571" s="12"/>
      <c r="B571" s="28"/>
      <c r="C571" s="13"/>
      <c r="E571" s="93" t="str">
        <f t="shared" si="34"/>
        <v xml:space="preserve"> </v>
      </c>
      <c r="H571" s="1030"/>
      <c r="I571" s="1062"/>
    </row>
    <row r="572" spans="1:9" ht="13.5" thickBot="1">
      <c r="A572" s="315"/>
      <c r="B572" s="316"/>
      <c r="C572" s="317"/>
      <c r="D572" s="318"/>
      <c r="E572" s="319"/>
      <c r="F572" s="320"/>
      <c r="G572" s="913"/>
      <c r="H572" s="1031"/>
      <c r="I572" s="1063"/>
    </row>
    <row r="573" spans="1:9" ht="13.5" thickTop="1">
      <c r="A573" s="34"/>
      <c r="B573" s="35"/>
      <c r="C573" s="36"/>
      <c r="D573" s="37"/>
      <c r="E573" s="72"/>
      <c r="H573" s="1030"/>
      <c r="I573" s="1062"/>
    </row>
    <row r="574" spans="1:9">
      <c r="A574" s="12"/>
      <c r="B574" s="16"/>
      <c r="C574" s="13"/>
      <c r="E574" s="379" t="s">
        <v>1568</v>
      </c>
      <c r="F574" s="958"/>
      <c r="G574" s="1044" t="s">
        <v>1565</v>
      </c>
      <c r="H574" s="964"/>
      <c r="I574" s="1064" t="s">
        <v>1566</v>
      </c>
    </row>
    <row r="575" spans="1:9" ht="15">
      <c r="A575" s="12"/>
      <c r="B575" s="257" t="s">
        <v>1453</v>
      </c>
      <c r="C575" s="259"/>
      <c r="D575" s="259"/>
      <c r="E575" s="260">
        <f>SUM(E176:E574)</f>
        <v>0</v>
      </c>
      <c r="F575" s="876"/>
      <c r="G575" s="1024">
        <f>SUM(G176:G574)</f>
        <v>0</v>
      </c>
      <c r="H575" s="890"/>
      <c r="I575" s="1032">
        <f>SUM(I176:I574)</f>
        <v>0</v>
      </c>
    </row>
    <row r="576" spans="1:9">
      <c r="B576" s="39" t="s">
        <v>8</v>
      </c>
      <c r="H576" s="1030"/>
      <c r="I576" s="1062"/>
    </row>
    <row r="577" spans="1:11">
      <c r="B577" s="29"/>
      <c r="H577" s="1030"/>
      <c r="I577" s="1062"/>
    </row>
    <row r="578" spans="1:11" s="14" customFormat="1">
      <c r="A578" s="12"/>
      <c r="B578" s="19"/>
      <c r="C578" s="303" t="s">
        <v>79</v>
      </c>
      <c r="D578" s="321" t="s">
        <v>191</v>
      </c>
      <c r="E578" s="322" t="s">
        <v>192</v>
      </c>
      <c r="F578" s="1582" t="s">
        <v>1557</v>
      </c>
      <c r="G578" s="1583"/>
      <c r="H578" s="1584" t="s">
        <v>1558</v>
      </c>
      <c r="I578" s="1585"/>
      <c r="J578" s="298" t="s">
        <v>1559</v>
      </c>
      <c r="K578" s="298" t="s">
        <v>1560</v>
      </c>
    </row>
    <row r="579" spans="1:11" s="14" customFormat="1">
      <c r="A579" s="277"/>
      <c r="B579" s="323"/>
      <c r="C579" s="1577" t="s">
        <v>1502</v>
      </c>
      <c r="D579" s="1577"/>
      <c r="E579" s="1577"/>
      <c r="F579" s="898" t="s">
        <v>79</v>
      </c>
      <c r="G579" s="898" t="s">
        <v>1561</v>
      </c>
      <c r="H579" s="897" t="s">
        <v>79</v>
      </c>
      <c r="I579" s="897" t="s">
        <v>1561</v>
      </c>
      <c r="J579" s="299"/>
      <c r="K579" s="299"/>
    </row>
    <row r="580" spans="1:11" s="135" customFormat="1" ht="154.5" customHeight="1">
      <c r="A580" s="337" t="s">
        <v>83</v>
      </c>
      <c r="B580" s="338" t="s">
        <v>1550</v>
      </c>
      <c r="C580" s="305"/>
      <c r="D580" s="305"/>
      <c r="E580" s="328"/>
      <c r="F580" s="871"/>
      <c r="G580" s="917"/>
      <c r="H580" s="885"/>
      <c r="I580" s="905"/>
    </row>
    <row r="581" spans="1:11">
      <c r="A581" s="277"/>
      <c r="B581" s="309" t="s">
        <v>290</v>
      </c>
      <c r="C581" s="310">
        <v>35</v>
      </c>
      <c r="D581" s="1320"/>
      <c r="E581" s="306" t="str">
        <f t="shared" ref="E581:E586" si="35">IF(OR(ISBLANK(C581),ISBLANK(D581))," ",KOLIC*CENA)</f>
        <v xml:space="preserve"> </v>
      </c>
      <c r="F581" s="939">
        <v>35</v>
      </c>
      <c r="G581" s="919">
        <f>D581*F581</f>
        <v>0</v>
      </c>
      <c r="H581" s="887"/>
      <c r="I581" s="907">
        <f>D581*H581</f>
        <v>0</v>
      </c>
    </row>
    <row r="582" spans="1:11">
      <c r="A582" s="277"/>
      <c r="B582" s="309" t="s">
        <v>291</v>
      </c>
      <c r="C582" s="310">
        <v>24</v>
      </c>
      <c r="D582" s="1309">
        <f>D581</f>
        <v>0</v>
      </c>
      <c r="E582" s="306">
        <f t="shared" si="35"/>
        <v>0</v>
      </c>
      <c r="F582" s="939">
        <v>24</v>
      </c>
      <c r="G582" s="919">
        <f>D582*F582</f>
        <v>0</v>
      </c>
      <c r="H582" s="887"/>
      <c r="I582" s="907">
        <f>D582*H582</f>
        <v>0</v>
      </c>
    </row>
    <row r="583" spans="1:11">
      <c r="A583" s="277"/>
      <c r="B583" s="309" t="s">
        <v>292</v>
      </c>
      <c r="C583" s="310">
        <v>0</v>
      </c>
      <c r="D583" s="1309">
        <f>D581</f>
        <v>0</v>
      </c>
      <c r="E583" s="306">
        <f t="shared" si="35"/>
        <v>0</v>
      </c>
      <c r="F583" s="939">
        <v>0</v>
      </c>
      <c r="G583" s="919">
        <f>D583*F583</f>
        <v>0</v>
      </c>
      <c r="H583" s="887"/>
      <c r="I583" s="907">
        <f>D583*H583</f>
        <v>0</v>
      </c>
    </row>
    <row r="584" spans="1:11" ht="13.5" thickBot="1">
      <c r="A584" s="277"/>
      <c r="B584" s="407" t="s">
        <v>293</v>
      </c>
      <c r="C584" s="408">
        <v>0</v>
      </c>
      <c r="D584" s="1310">
        <f>D581</f>
        <v>0</v>
      </c>
      <c r="E584" s="410">
        <f t="shared" si="35"/>
        <v>0</v>
      </c>
      <c r="F584" s="940">
        <v>0</v>
      </c>
      <c r="G584" s="980">
        <f>D584*F584</f>
        <v>0</v>
      </c>
      <c r="H584" s="947"/>
      <c r="I584" s="986">
        <f>D584*H584</f>
        <v>0</v>
      </c>
    </row>
    <row r="585" spans="1:11" ht="13.5" thickTop="1">
      <c r="A585" s="277"/>
      <c r="B585" s="404" t="s">
        <v>294</v>
      </c>
      <c r="C585" s="405">
        <f>SUM(C581:C584)</f>
        <v>59</v>
      </c>
      <c r="D585" s="391"/>
      <c r="E585" s="406" t="str">
        <f t="shared" si="35"/>
        <v xml:space="preserve"> </v>
      </c>
      <c r="F585" s="932"/>
      <c r="G585" s="981"/>
      <c r="H585" s="948"/>
      <c r="I585" s="987"/>
    </row>
    <row r="586" spans="1:11">
      <c r="A586" s="277"/>
      <c r="B586" s="330"/>
      <c r="C586" s="301"/>
      <c r="D586" s="305"/>
      <c r="E586" s="302" t="str">
        <f t="shared" si="35"/>
        <v xml:space="preserve"> </v>
      </c>
      <c r="F586" s="874"/>
      <c r="G586" s="920"/>
      <c r="H586" s="888"/>
      <c r="I586" s="908"/>
    </row>
    <row r="587" spans="1:11" s="135" customFormat="1" ht="70.5" customHeight="1">
      <c r="A587" s="337" t="s">
        <v>85</v>
      </c>
      <c r="B587" s="338" t="s">
        <v>1536</v>
      </c>
      <c r="C587" s="305"/>
      <c r="D587" s="305"/>
      <c r="E587" s="328" t="str">
        <f t="shared" ref="E587:E597" si="36">IF(OR(ISBLANK(C587),ISBLANK(D587))," ",KOLIC*CENA)</f>
        <v xml:space="preserve"> </v>
      </c>
      <c r="F587" s="871"/>
      <c r="G587" s="917"/>
      <c r="H587" s="885"/>
      <c r="I587" s="905"/>
    </row>
    <row r="588" spans="1:11" s="135" customFormat="1" ht="51.75" customHeight="1">
      <c r="A588" s="337" t="s">
        <v>67</v>
      </c>
      <c r="B588" s="338" t="s">
        <v>399</v>
      </c>
      <c r="C588" s="305"/>
      <c r="D588" s="305"/>
      <c r="E588" s="328" t="str">
        <f t="shared" si="36"/>
        <v xml:space="preserve"> </v>
      </c>
      <c r="F588" s="871"/>
      <c r="G588" s="917"/>
      <c r="H588" s="885"/>
      <c r="I588" s="905"/>
    </row>
    <row r="589" spans="1:11" s="135" customFormat="1">
      <c r="A589" s="337" t="s">
        <v>68</v>
      </c>
      <c r="B589" s="338" t="s">
        <v>400</v>
      </c>
      <c r="C589" s="305"/>
      <c r="D589" s="305"/>
      <c r="E589" s="328" t="str">
        <f t="shared" si="36"/>
        <v xml:space="preserve"> </v>
      </c>
      <c r="F589" s="871"/>
      <c r="G589" s="917"/>
      <c r="H589" s="885"/>
      <c r="I589" s="905"/>
    </row>
    <row r="590" spans="1:11" s="135" customFormat="1" ht="65.25" customHeight="1">
      <c r="A590" s="337" t="s">
        <v>36</v>
      </c>
      <c r="B590" s="338" t="s">
        <v>397</v>
      </c>
      <c r="C590" s="305"/>
      <c r="D590" s="305"/>
      <c r="E590" s="328" t="str">
        <f t="shared" si="36"/>
        <v xml:space="preserve"> </v>
      </c>
      <c r="F590" s="871"/>
      <c r="G590" s="917"/>
      <c r="H590" s="885"/>
      <c r="I590" s="905"/>
    </row>
    <row r="591" spans="1:11" s="135" customFormat="1" ht="12.75" customHeight="1">
      <c r="A591" s="337" t="s">
        <v>37</v>
      </c>
      <c r="B591" s="338" t="s">
        <v>404</v>
      </c>
      <c r="C591" s="305"/>
      <c r="D591" s="305"/>
      <c r="E591" s="328"/>
      <c r="F591" s="871"/>
      <c r="G591" s="917"/>
      <c r="H591" s="885"/>
      <c r="I591" s="905"/>
    </row>
    <row r="592" spans="1:11" s="135" customFormat="1" ht="25.5">
      <c r="A592" s="337"/>
      <c r="B592" s="338" t="s">
        <v>398</v>
      </c>
      <c r="C592" s="305"/>
      <c r="D592" s="305"/>
      <c r="E592" s="328" t="str">
        <f t="shared" si="36"/>
        <v xml:space="preserve"> </v>
      </c>
      <c r="F592" s="871"/>
      <c r="G592" s="917"/>
      <c r="H592" s="885"/>
      <c r="I592" s="905"/>
    </row>
    <row r="593" spans="1:9">
      <c r="A593" s="277"/>
      <c r="B593" s="309" t="s">
        <v>299</v>
      </c>
      <c r="C593" s="310">
        <v>355</v>
      </c>
      <c r="D593" s="1320"/>
      <c r="E593" s="306" t="str">
        <f t="shared" si="36"/>
        <v xml:space="preserve"> </v>
      </c>
      <c r="F593" s="939">
        <v>355</v>
      </c>
      <c r="G593" s="919">
        <f>D593*F593</f>
        <v>0</v>
      </c>
      <c r="H593" s="887"/>
      <c r="I593" s="907">
        <f>D593*H593</f>
        <v>0</v>
      </c>
    </row>
    <row r="594" spans="1:9">
      <c r="A594" s="277"/>
      <c r="B594" s="309" t="s">
        <v>300</v>
      </c>
      <c r="C594" s="310">
        <v>206</v>
      </c>
      <c r="D594" s="1309">
        <f>D593</f>
        <v>0</v>
      </c>
      <c r="E594" s="306">
        <f t="shared" si="36"/>
        <v>0</v>
      </c>
      <c r="F594" s="939">
        <v>206</v>
      </c>
      <c r="G594" s="919">
        <f>D594*F594</f>
        <v>0</v>
      </c>
      <c r="H594" s="887"/>
      <c r="I594" s="907">
        <f>D594*H594</f>
        <v>0</v>
      </c>
    </row>
    <row r="595" spans="1:9">
      <c r="A595" s="277"/>
      <c r="B595" s="309" t="s">
        <v>301</v>
      </c>
      <c r="C595" s="310">
        <v>0</v>
      </c>
      <c r="D595" s="1309">
        <f>D593</f>
        <v>0</v>
      </c>
      <c r="E595" s="306">
        <f t="shared" si="36"/>
        <v>0</v>
      </c>
      <c r="F595" s="939">
        <v>0</v>
      </c>
      <c r="G595" s="919">
        <f>D595*F595</f>
        <v>0</v>
      </c>
      <c r="H595" s="887"/>
      <c r="I595" s="907">
        <f>D595*H595</f>
        <v>0</v>
      </c>
    </row>
    <row r="596" spans="1:9" ht="13.5" thickBot="1">
      <c r="A596" s="277"/>
      <c r="B596" s="407" t="s">
        <v>302</v>
      </c>
      <c r="C596" s="408">
        <v>0</v>
      </c>
      <c r="D596" s="1310">
        <f>D593</f>
        <v>0</v>
      </c>
      <c r="E596" s="410">
        <f t="shared" si="36"/>
        <v>0</v>
      </c>
      <c r="F596" s="940">
        <v>0</v>
      </c>
      <c r="G596" s="980">
        <f>D596*F596</f>
        <v>0</v>
      </c>
      <c r="H596" s="947"/>
      <c r="I596" s="986">
        <f>D596*H596</f>
        <v>0</v>
      </c>
    </row>
    <row r="597" spans="1:9" ht="13.5" thickTop="1">
      <c r="A597" s="277"/>
      <c r="B597" s="404" t="s">
        <v>215</v>
      </c>
      <c r="C597" s="405">
        <f>SUM(C593:C596)</f>
        <v>561</v>
      </c>
      <c r="D597" s="391"/>
      <c r="E597" s="406" t="str">
        <f t="shared" si="36"/>
        <v xml:space="preserve"> </v>
      </c>
      <c r="F597" s="932"/>
      <c r="G597" s="981"/>
      <c r="H597" s="948"/>
      <c r="I597" s="987"/>
    </row>
    <row r="598" spans="1:9" s="135" customFormat="1">
      <c r="A598" s="337"/>
      <c r="B598" s="340"/>
      <c r="C598" s="341"/>
      <c r="D598" s="328"/>
      <c r="E598" s="328"/>
      <c r="F598" s="871"/>
      <c r="G598" s="917"/>
      <c r="H598" s="885"/>
      <c r="I598" s="905"/>
    </row>
    <row r="599" spans="1:9" s="76" customFormat="1" ht="194.25" customHeight="1">
      <c r="A599" s="277" t="s">
        <v>87</v>
      </c>
      <c r="B599" s="304" t="s">
        <v>1337</v>
      </c>
      <c r="C599" s="301"/>
      <c r="D599" s="305"/>
      <c r="E599" s="302"/>
      <c r="F599" s="872"/>
      <c r="G599" s="918"/>
      <c r="H599" s="886"/>
      <c r="I599" s="906"/>
    </row>
    <row r="600" spans="1:9" s="76" customFormat="1" ht="140.25" customHeight="1">
      <c r="A600" s="277"/>
      <c r="B600" s="304" t="s">
        <v>516</v>
      </c>
      <c r="C600" s="301"/>
      <c r="D600" s="305"/>
      <c r="E600" s="302"/>
      <c r="F600" s="872"/>
      <c r="G600" s="918"/>
      <c r="H600" s="886"/>
      <c r="I600" s="906"/>
    </row>
    <row r="601" spans="1:9">
      <c r="A601" s="277"/>
      <c r="B601" s="309" t="s">
        <v>290</v>
      </c>
      <c r="C601" s="310">
        <v>1.25</v>
      </c>
      <c r="D601" s="1320"/>
      <c r="E601" s="306" t="str">
        <f t="shared" ref="E601:E606" si="37">IF(OR(ISBLANK(C601),ISBLANK(D601))," ",KOLIC*CENA)</f>
        <v xml:space="preserve"> </v>
      </c>
      <c r="F601" s="873"/>
      <c r="G601" s="919">
        <f>D601*F601</f>
        <v>0</v>
      </c>
      <c r="H601" s="945">
        <v>1.25</v>
      </c>
      <c r="I601" s="907">
        <f>D601*H601</f>
        <v>0</v>
      </c>
    </row>
    <row r="602" spans="1:9">
      <c r="A602" s="277"/>
      <c r="B602" s="309" t="s">
        <v>291</v>
      </c>
      <c r="C602" s="310">
        <v>0.5</v>
      </c>
      <c r="D602" s="1309">
        <f>D601</f>
        <v>0</v>
      </c>
      <c r="E602" s="306">
        <f t="shared" si="37"/>
        <v>0</v>
      </c>
      <c r="F602" s="873"/>
      <c r="G602" s="919">
        <f>D602*F602</f>
        <v>0</v>
      </c>
      <c r="H602" s="945">
        <v>0.5</v>
      </c>
      <c r="I602" s="907">
        <f>D602*H602</f>
        <v>0</v>
      </c>
    </row>
    <row r="603" spans="1:9">
      <c r="A603" s="277"/>
      <c r="B603" s="309" t="s">
        <v>292</v>
      </c>
      <c r="C603" s="310">
        <v>1</v>
      </c>
      <c r="D603" s="1309">
        <f>D601</f>
        <v>0</v>
      </c>
      <c r="E603" s="306">
        <f t="shared" si="37"/>
        <v>0</v>
      </c>
      <c r="F603" s="873"/>
      <c r="G603" s="919">
        <f>D603*F603</f>
        <v>0</v>
      </c>
      <c r="H603" s="945">
        <v>1</v>
      </c>
      <c r="I603" s="907">
        <f>D603*H603</f>
        <v>0</v>
      </c>
    </row>
    <row r="604" spans="1:9" ht="13.5" thickBot="1">
      <c r="A604" s="277"/>
      <c r="B604" s="407" t="s">
        <v>293</v>
      </c>
      <c r="C604" s="408">
        <v>2.5</v>
      </c>
      <c r="D604" s="1310">
        <f>D601</f>
        <v>0</v>
      </c>
      <c r="E604" s="410">
        <f t="shared" si="37"/>
        <v>0</v>
      </c>
      <c r="F604" s="931"/>
      <c r="G604" s="980">
        <f>D604*F604</f>
        <v>0</v>
      </c>
      <c r="H604" s="946">
        <v>2.5</v>
      </c>
      <c r="I604" s="986">
        <f>D604*H604</f>
        <v>0</v>
      </c>
    </row>
    <row r="605" spans="1:9" ht="13.5" thickTop="1">
      <c r="A605" s="277"/>
      <c r="B605" s="404" t="s">
        <v>294</v>
      </c>
      <c r="C605" s="405">
        <f>SUM(C601:C604)</f>
        <v>5.25</v>
      </c>
      <c r="D605" s="391"/>
      <c r="E605" s="406" t="str">
        <f t="shared" si="37"/>
        <v xml:space="preserve"> </v>
      </c>
      <c r="F605" s="932"/>
      <c r="G605" s="981"/>
      <c r="H605" s="948"/>
      <c r="I605" s="987"/>
    </row>
    <row r="606" spans="1:9">
      <c r="A606" s="277"/>
      <c r="B606" s="330"/>
      <c r="C606" s="301"/>
      <c r="D606" s="305"/>
      <c r="E606" s="302" t="str">
        <f t="shared" si="37"/>
        <v xml:space="preserve"> </v>
      </c>
      <c r="F606" s="874"/>
      <c r="G606" s="920"/>
      <c r="H606" s="888"/>
      <c r="I606" s="908"/>
    </row>
    <row r="607" spans="1:9" s="138" customFormat="1" hidden="1" outlineLevel="1">
      <c r="A607" s="342" t="s">
        <v>517</v>
      </c>
      <c r="B607" s="343" t="s">
        <v>518</v>
      </c>
      <c r="C607" s="344">
        <v>1.62</v>
      </c>
      <c r="D607" s="345"/>
      <c r="E607" s="302"/>
      <c r="F607" s="936"/>
      <c r="G607" s="1015"/>
      <c r="H607" s="953"/>
      <c r="I607" s="1021"/>
    </row>
    <row r="608" spans="1:9" s="138" customFormat="1" hidden="1" outlineLevel="1">
      <c r="A608" s="342" t="s">
        <v>332</v>
      </c>
      <c r="B608" s="346" t="s">
        <v>1338</v>
      </c>
      <c r="C608" s="344">
        <v>1.8</v>
      </c>
      <c r="D608" s="345"/>
      <c r="E608" s="302"/>
      <c r="F608" s="936"/>
      <c r="G608" s="1015"/>
      <c r="H608" s="953"/>
      <c r="I608" s="1021"/>
    </row>
    <row r="609" spans="1:9" s="138" customFormat="1" hidden="1" outlineLevel="1">
      <c r="A609" s="342"/>
      <c r="B609" s="346"/>
      <c r="C609" s="344"/>
      <c r="D609" s="345"/>
      <c r="E609" s="302"/>
      <c r="F609" s="936"/>
      <c r="G609" s="1015"/>
      <c r="H609" s="953"/>
      <c r="I609" s="1021"/>
    </row>
    <row r="610" spans="1:9" collapsed="1">
      <c r="A610" s="277"/>
      <c r="B610" s="347"/>
      <c r="C610" s="301"/>
      <c r="D610" s="305"/>
      <c r="E610" s="302" t="str">
        <f>IF(OR(ISBLANK(C610),ISBLANK(#REF!))," ",KOLIC*CENA)</f>
        <v xml:space="preserve"> </v>
      </c>
      <c r="F610" s="874"/>
      <c r="G610" s="920"/>
      <c r="H610" s="888"/>
      <c r="I610" s="908"/>
    </row>
    <row r="611" spans="1:9" ht="144" customHeight="1">
      <c r="A611" s="277" t="s">
        <v>88</v>
      </c>
      <c r="B611" s="348" t="s">
        <v>520</v>
      </c>
      <c r="C611" s="301"/>
      <c r="D611" s="305"/>
      <c r="E611" s="302" t="str">
        <f>IF(OR(ISBLANK(C611),ISBLANK(#REF!))," ",KOLIC*CENA)</f>
        <v xml:space="preserve"> </v>
      </c>
      <c r="F611" s="874"/>
      <c r="G611" s="920"/>
      <c r="H611" s="888"/>
      <c r="I611" s="908"/>
    </row>
    <row r="612" spans="1:9" ht="26.25" customHeight="1">
      <c r="A612" s="277"/>
      <c r="B612" s="348" t="s">
        <v>521</v>
      </c>
      <c r="C612" s="301"/>
      <c r="D612" s="305"/>
      <c r="E612" s="302"/>
      <c r="F612" s="874"/>
      <c r="G612" s="920"/>
      <c r="H612" s="888"/>
      <c r="I612" s="908"/>
    </row>
    <row r="613" spans="1:9">
      <c r="A613" s="277"/>
      <c r="B613" s="309" t="s">
        <v>299</v>
      </c>
      <c r="C613" s="310">
        <v>12</v>
      </c>
      <c r="D613" s="1320"/>
      <c r="E613" s="306" t="str">
        <f>IF(OR(ISBLANK(C613),ISBLANK(D613))," ",KOLIC*CENA)</f>
        <v xml:space="preserve"> </v>
      </c>
      <c r="F613" s="873"/>
      <c r="G613" s="919">
        <f>D613*F613</f>
        <v>0</v>
      </c>
      <c r="H613" s="945">
        <v>12</v>
      </c>
      <c r="I613" s="907">
        <f>D613*H613</f>
        <v>0</v>
      </c>
    </row>
    <row r="614" spans="1:9">
      <c r="A614" s="277"/>
      <c r="B614" s="309" t="s">
        <v>300</v>
      </c>
      <c r="C614" s="310">
        <v>8</v>
      </c>
      <c r="D614" s="1309">
        <f>D613</f>
        <v>0</v>
      </c>
      <c r="E614" s="306">
        <f>IF(OR(ISBLANK(C614),ISBLANK(D614))," ",KOLIC*CENA)</f>
        <v>0</v>
      </c>
      <c r="F614" s="873"/>
      <c r="G614" s="919">
        <f>D614*F614</f>
        <v>0</v>
      </c>
      <c r="H614" s="945">
        <v>8</v>
      </c>
      <c r="I614" s="907">
        <f>D614*H614</f>
        <v>0</v>
      </c>
    </row>
    <row r="615" spans="1:9">
      <c r="A615" s="277"/>
      <c r="B615" s="309" t="s">
        <v>301</v>
      </c>
      <c r="C615" s="310">
        <v>10</v>
      </c>
      <c r="D615" s="1309">
        <f>D613</f>
        <v>0</v>
      </c>
      <c r="E615" s="306">
        <f>IF(OR(ISBLANK(C615),ISBLANK(D615))," ",KOLIC*CENA)</f>
        <v>0</v>
      </c>
      <c r="F615" s="873"/>
      <c r="G615" s="919">
        <f>D615*F615</f>
        <v>0</v>
      </c>
      <c r="H615" s="945">
        <v>10</v>
      </c>
      <c r="I615" s="907">
        <f>D615*H615</f>
        <v>0</v>
      </c>
    </row>
    <row r="616" spans="1:9" ht="13.5" thickBot="1">
      <c r="A616" s="277"/>
      <c r="B616" s="407" t="s">
        <v>302</v>
      </c>
      <c r="C616" s="408">
        <v>15</v>
      </c>
      <c r="D616" s="1310">
        <f>D613</f>
        <v>0</v>
      </c>
      <c r="E616" s="410">
        <f>IF(OR(ISBLANK(C616),ISBLANK(D616))," ",KOLIC*CENA)</f>
        <v>0</v>
      </c>
      <c r="F616" s="931"/>
      <c r="G616" s="980">
        <f>D616*F616</f>
        <v>0</v>
      </c>
      <c r="H616" s="946">
        <v>15</v>
      </c>
      <c r="I616" s="986">
        <f>D616*H616</f>
        <v>0</v>
      </c>
    </row>
    <row r="617" spans="1:9" ht="13.5" thickTop="1">
      <c r="A617" s="277"/>
      <c r="B617" s="404" t="s">
        <v>215</v>
      </c>
      <c r="C617" s="405">
        <f>SUM(C613:C616)</f>
        <v>45</v>
      </c>
      <c r="D617" s="391"/>
      <c r="E617" s="406" t="str">
        <f>IF(OR(ISBLANK(C617),ISBLANK(D617))," ",KOLIC*CENA)</f>
        <v xml:space="preserve"> </v>
      </c>
      <c r="F617" s="932"/>
      <c r="G617" s="981"/>
      <c r="H617" s="948"/>
      <c r="I617" s="987"/>
    </row>
    <row r="618" spans="1:9" s="135" customFormat="1">
      <c r="A618" s="337"/>
      <c r="B618" s="340"/>
      <c r="C618" s="341"/>
      <c r="D618" s="328"/>
      <c r="E618" s="328"/>
      <c r="F618" s="871"/>
      <c r="G618" s="917"/>
      <c r="H618" s="885"/>
      <c r="I618" s="905"/>
    </row>
    <row r="619" spans="1:9">
      <c r="A619" s="307"/>
      <c r="B619" s="309"/>
      <c r="C619" s="310"/>
      <c r="D619" s="305"/>
      <c r="E619" s="302"/>
      <c r="F619" s="874"/>
      <c r="G619" s="920"/>
      <c r="H619" s="888"/>
      <c r="I619" s="908"/>
    </row>
    <row r="620" spans="1:9" s="138" customFormat="1" hidden="1" outlineLevel="1">
      <c r="A620" s="342"/>
      <c r="B620" s="343" t="s">
        <v>519</v>
      </c>
      <c r="C620" s="344">
        <v>7</v>
      </c>
      <c r="D620" s="345"/>
      <c r="E620" s="302"/>
      <c r="F620" s="936"/>
      <c r="G620" s="1015"/>
      <c r="H620" s="953"/>
      <c r="I620" s="1021"/>
    </row>
    <row r="621" spans="1:9" collapsed="1">
      <c r="A621" s="277"/>
      <c r="B621" s="347"/>
      <c r="C621" s="301"/>
      <c r="D621" s="305"/>
      <c r="E621" s="306" t="str">
        <f>IF(OR(ISBLANK(C621),ISBLANK(D621))," ",KOLIC*CENA)</f>
        <v xml:space="preserve"> </v>
      </c>
      <c r="F621" s="874"/>
      <c r="G621" s="920"/>
      <c r="H621" s="888"/>
      <c r="I621" s="908"/>
    </row>
    <row r="622" spans="1:9" ht="63.75">
      <c r="A622" s="277" t="s">
        <v>89</v>
      </c>
      <c r="B622" s="304" t="s">
        <v>401</v>
      </c>
      <c r="C622" s="301"/>
      <c r="D622" s="305"/>
      <c r="E622" s="302" t="str">
        <f t="shared" ref="E622:E643" si="38">IF(OR(ISBLANK(C622),ISBLANK(D622))," ",KOLIC*CENA)</f>
        <v xml:space="preserve"> </v>
      </c>
      <c r="F622" s="874"/>
      <c r="G622" s="920"/>
      <c r="H622" s="888"/>
      <c r="I622" s="908"/>
    </row>
    <row r="623" spans="1:9">
      <c r="A623" s="277"/>
      <c r="B623" s="309" t="s">
        <v>364</v>
      </c>
      <c r="C623" s="310">
        <v>50</v>
      </c>
      <c r="D623" s="1320"/>
      <c r="E623" s="306" t="str">
        <f t="shared" si="38"/>
        <v xml:space="preserve"> </v>
      </c>
      <c r="F623" s="873"/>
      <c r="G623" s="919">
        <f>D623*F623</f>
        <v>0</v>
      </c>
      <c r="H623" s="887">
        <v>50</v>
      </c>
      <c r="I623" s="907">
        <f>D623*H623</f>
        <v>0</v>
      </c>
    </row>
    <row r="624" spans="1:9">
      <c r="A624" s="277"/>
      <c r="B624" s="309" t="s">
        <v>365</v>
      </c>
      <c r="C624" s="310">
        <v>25</v>
      </c>
      <c r="D624" s="1309">
        <f>D623</f>
        <v>0</v>
      </c>
      <c r="E624" s="306">
        <f t="shared" si="38"/>
        <v>0</v>
      </c>
      <c r="F624" s="873"/>
      <c r="G624" s="919">
        <f>D624*F624</f>
        <v>0</v>
      </c>
      <c r="H624" s="887">
        <v>25</v>
      </c>
      <c r="I624" s="907">
        <f>D624*H624</f>
        <v>0</v>
      </c>
    </row>
    <row r="625" spans="1:9">
      <c r="A625" s="277"/>
      <c r="B625" s="309" t="s">
        <v>366</v>
      </c>
      <c r="C625" s="310">
        <v>30</v>
      </c>
      <c r="D625" s="1309">
        <f>D623</f>
        <v>0</v>
      </c>
      <c r="E625" s="306">
        <f t="shared" si="38"/>
        <v>0</v>
      </c>
      <c r="F625" s="873"/>
      <c r="G625" s="919">
        <f>D625*F625</f>
        <v>0</v>
      </c>
      <c r="H625" s="887">
        <v>30</v>
      </c>
      <c r="I625" s="907">
        <f>D625*H625</f>
        <v>0</v>
      </c>
    </row>
    <row r="626" spans="1:9" ht="13.5" thickBot="1">
      <c r="A626" s="277"/>
      <c r="B626" s="407" t="s">
        <v>367</v>
      </c>
      <c r="C626" s="408">
        <v>40</v>
      </c>
      <c r="D626" s="1310">
        <f>D623</f>
        <v>0</v>
      </c>
      <c r="E626" s="410">
        <f t="shared" si="38"/>
        <v>0</v>
      </c>
      <c r="F626" s="931"/>
      <c r="G626" s="980">
        <f>D626*F626</f>
        <v>0</v>
      </c>
      <c r="H626" s="947">
        <v>40</v>
      </c>
      <c r="I626" s="986">
        <f>D626*H626</f>
        <v>0</v>
      </c>
    </row>
    <row r="627" spans="1:9" ht="13.5" thickTop="1">
      <c r="A627" s="277"/>
      <c r="B627" s="404" t="s">
        <v>206</v>
      </c>
      <c r="C627" s="405">
        <f>SUM(C623:C626)</f>
        <v>145</v>
      </c>
      <c r="D627" s="391"/>
      <c r="E627" s="406" t="str">
        <f t="shared" si="38"/>
        <v xml:space="preserve"> </v>
      </c>
      <c r="F627" s="932"/>
      <c r="G627" s="981"/>
      <c r="H627" s="948"/>
      <c r="I627" s="987"/>
    </row>
    <row r="628" spans="1:9">
      <c r="A628" s="277"/>
      <c r="B628" s="330"/>
      <c r="C628" s="301"/>
      <c r="D628" s="305"/>
      <c r="E628" s="302" t="str">
        <f t="shared" si="38"/>
        <v xml:space="preserve"> </v>
      </c>
      <c r="F628" s="874"/>
      <c r="G628" s="920"/>
      <c r="H628" s="888"/>
      <c r="I628" s="908"/>
    </row>
    <row r="629" spans="1:9" ht="246" customHeight="1">
      <c r="A629" s="277" t="s">
        <v>45</v>
      </c>
      <c r="B629" s="304" t="s">
        <v>628</v>
      </c>
      <c r="C629" s="301"/>
      <c r="D629" s="305"/>
      <c r="E629" s="302" t="str">
        <f t="shared" si="38"/>
        <v xml:space="preserve"> </v>
      </c>
      <c r="F629" s="874"/>
      <c r="G629" s="920"/>
      <c r="H629" s="888"/>
      <c r="I629" s="908"/>
    </row>
    <row r="630" spans="1:9">
      <c r="A630" s="277"/>
      <c r="B630" s="309" t="s">
        <v>299</v>
      </c>
      <c r="C630" s="310">
        <v>60</v>
      </c>
      <c r="D630" s="1320"/>
      <c r="E630" s="306" t="str">
        <f t="shared" si="38"/>
        <v xml:space="preserve"> </v>
      </c>
      <c r="F630" s="873"/>
      <c r="G630" s="919">
        <f>D630*F630</f>
        <v>0</v>
      </c>
      <c r="H630" s="945">
        <v>60</v>
      </c>
      <c r="I630" s="907">
        <f>D630*H630</f>
        <v>0</v>
      </c>
    </row>
    <row r="631" spans="1:9">
      <c r="A631" s="277"/>
      <c r="B631" s="309" t="s">
        <v>300</v>
      </c>
      <c r="C631" s="310">
        <v>25</v>
      </c>
      <c r="D631" s="1309">
        <f>D630</f>
        <v>0</v>
      </c>
      <c r="E631" s="306">
        <f t="shared" si="38"/>
        <v>0</v>
      </c>
      <c r="F631" s="873"/>
      <c r="G631" s="919">
        <f>D631*F631</f>
        <v>0</v>
      </c>
      <c r="H631" s="945">
        <v>25</v>
      </c>
      <c r="I631" s="907">
        <f>D631*H631</f>
        <v>0</v>
      </c>
    </row>
    <row r="632" spans="1:9">
      <c r="A632" s="277"/>
      <c r="B632" s="309" t="s">
        <v>301</v>
      </c>
      <c r="C632" s="310">
        <v>35</v>
      </c>
      <c r="D632" s="1309">
        <f>D630</f>
        <v>0</v>
      </c>
      <c r="E632" s="306">
        <f t="shared" si="38"/>
        <v>0</v>
      </c>
      <c r="F632" s="873"/>
      <c r="G632" s="919">
        <f>D632*F632</f>
        <v>0</v>
      </c>
      <c r="H632" s="945">
        <v>35</v>
      </c>
      <c r="I632" s="907">
        <f>D632*H632</f>
        <v>0</v>
      </c>
    </row>
    <row r="633" spans="1:9" ht="13.5" thickBot="1">
      <c r="A633" s="277"/>
      <c r="B633" s="407" t="s">
        <v>302</v>
      </c>
      <c r="C633" s="408">
        <v>40</v>
      </c>
      <c r="D633" s="1310">
        <f>D630</f>
        <v>0</v>
      </c>
      <c r="E633" s="410">
        <f t="shared" si="38"/>
        <v>0</v>
      </c>
      <c r="F633" s="931"/>
      <c r="G633" s="980">
        <f>D633*F633</f>
        <v>0</v>
      </c>
      <c r="H633" s="946">
        <v>40</v>
      </c>
      <c r="I633" s="986">
        <f>D633*H633</f>
        <v>0</v>
      </c>
    </row>
    <row r="634" spans="1:9" ht="13.5" thickTop="1">
      <c r="A634" s="277"/>
      <c r="B634" s="404" t="s">
        <v>215</v>
      </c>
      <c r="C634" s="405">
        <f>SUM(C630:C633)</f>
        <v>160</v>
      </c>
      <c r="D634" s="391"/>
      <c r="E634" s="406" t="str">
        <f t="shared" si="38"/>
        <v xml:space="preserve"> </v>
      </c>
      <c r="F634" s="932"/>
      <c r="G634" s="981"/>
      <c r="H634" s="948"/>
      <c r="I634" s="987"/>
    </row>
    <row r="635" spans="1:9">
      <c r="A635" s="277"/>
      <c r="B635" s="330"/>
      <c r="C635" s="301"/>
      <c r="D635" s="305"/>
      <c r="E635" s="302" t="str">
        <f t="shared" si="38"/>
        <v xml:space="preserve"> </v>
      </c>
      <c r="F635" s="874"/>
      <c r="G635" s="920"/>
      <c r="H635" s="888"/>
      <c r="I635" s="908"/>
    </row>
    <row r="636" spans="1:9">
      <c r="A636" s="277"/>
      <c r="B636" s="338" t="s">
        <v>0</v>
      </c>
      <c r="C636" s="301"/>
      <c r="D636" s="305"/>
      <c r="E636" s="302" t="str">
        <f t="shared" si="38"/>
        <v xml:space="preserve"> </v>
      </c>
      <c r="F636" s="874"/>
      <c r="G636" s="920"/>
      <c r="H636" s="888"/>
      <c r="I636" s="908"/>
    </row>
    <row r="637" spans="1:9" ht="63.75">
      <c r="A637" s="277"/>
      <c r="B637" s="304" t="s">
        <v>427</v>
      </c>
      <c r="C637" s="301"/>
      <c r="D637" s="305"/>
      <c r="E637" s="302" t="str">
        <f t="shared" si="38"/>
        <v xml:space="preserve"> </v>
      </c>
      <c r="F637" s="874"/>
      <c r="G637" s="920"/>
      <c r="H637" s="888"/>
      <c r="I637" s="908"/>
    </row>
    <row r="638" spans="1:9" ht="12" customHeight="1">
      <c r="A638" s="277"/>
      <c r="B638" s="304" t="s">
        <v>402</v>
      </c>
      <c r="C638" s="301"/>
      <c r="D638" s="305"/>
      <c r="E638" s="302" t="str">
        <f t="shared" si="38"/>
        <v xml:space="preserve"> </v>
      </c>
      <c r="F638" s="874"/>
      <c r="G638" s="920"/>
      <c r="H638" s="888"/>
      <c r="I638" s="908"/>
    </row>
    <row r="639" spans="1:9" ht="66" customHeight="1">
      <c r="A639" s="277" t="s">
        <v>46</v>
      </c>
      <c r="B639" s="304" t="s">
        <v>403</v>
      </c>
      <c r="C639" s="301"/>
      <c r="D639" s="305"/>
      <c r="E639" s="306" t="str">
        <f t="shared" si="38"/>
        <v xml:space="preserve"> </v>
      </c>
      <c r="F639" s="874"/>
      <c r="G639" s="920"/>
      <c r="H639" s="888"/>
      <c r="I639" s="908"/>
    </row>
    <row r="640" spans="1:9" ht="78" customHeight="1">
      <c r="A640" s="277" t="s">
        <v>67</v>
      </c>
      <c r="B640" s="304" t="s">
        <v>1551</v>
      </c>
      <c r="C640" s="301"/>
      <c r="D640" s="305"/>
      <c r="E640" s="306" t="str">
        <f t="shared" si="38"/>
        <v xml:space="preserve"> </v>
      </c>
      <c r="F640" s="874"/>
      <c r="G640" s="920"/>
      <c r="H640" s="888"/>
      <c r="I640" s="908"/>
    </row>
    <row r="641" spans="1:9" s="76" customFormat="1" ht="25.5">
      <c r="A641" s="349" t="s">
        <v>68</v>
      </c>
      <c r="B641" s="312" t="s">
        <v>405</v>
      </c>
      <c r="C641" s="305"/>
      <c r="D641" s="305"/>
      <c r="E641" s="302" t="str">
        <f t="shared" si="38"/>
        <v xml:space="preserve"> </v>
      </c>
      <c r="F641" s="872"/>
      <c r="G641" s="918"/>
      <c r="H641" s="886"/>
      <c r="I641" s="906"/>
    </row>
    <row r="642" spans="1:9" ht="93.75" customHeight="1">
      <c r="A642" s="277" t="s">
        <v>36</v>
      </c>
      <c r="B642" s="304" t="s">
        <v>406</v>
      </c>
      <c r="C642" s="301"/>
      <c r="D642" s="305"/>
      <c r="E642" s="306" t="str">
        <f t="shared" si="38"/>
        <v xml:space="preserve"> </v>
      </c>
      <c r="F642" s="874"/>
      <c r="G642" s="920"/>
      <c r="H642" s="888"/>
      <c r="I642" s="908"/>
    </row>
    <row r="643" spans="1:9" ht="65.25" customHeight="1">
      <c r="A643" s="311"/>
      <c r="B643" s="304" t="s">
        <v>730</v>
      </c>
      <c r="C643" s="301"/>
      <c r="D643" s="305"/>
      <c r="E643" s="306" t="str">
        <f t="shared" si="38"/>
        <v xml:space="preserve"> </v>
      </c>
      <c r="F643" s="874"/>
      <c r="G643" s="920"/>
      <c r="H643" s="888"/>
      <c r="I643" s="908"/>
    </row>
    <row r="644" spans="1:9" ht="12.75" customHeight="1">
      <c r="A644" s="311"/>
      <c r="B644" s="304" t="s">
        <v>417</v>
      </c>
      <c r="C644" s="301"/>
      <c r="D644" s="305"/>
      <c r="E644" s="306"/>
      <c r="F644" s="874"/>
      <c r="G644" s="920"/>
      <c r="H644" s="888"/>
      <c r="I644" s="908"/>
    </row>
    <row r="645" spans="1:9">
      <c r="A645" s="277"/>
      <c r="B645" s="309" t="s">
        <v>299</v>
      </c>
      <c r="C645" s="310">
        <v>145</v>
      </c>
      <c r="D645" s="1320"/>
      <c r="E645" s="306" t="str">
        <f>IF(OR(ISBLANK(C645),ISBLANK(D645))," ",KOLIC*CENA)</f>
        <v xml:space="preserve"> </v>
      </c>
      <c r="F645" s="939">
        <v>145</v>
      </c>
      <c r="G645" s="919">
        <f>D645*F645</f>
        <v>0</v>
      </c>
      <c r="H645" s="887"/>
      <c r="I645" s="907">
        <f>D645*H645</f>
        <v>0</v>
      </c>
    </row>
    <row r="646" spans="1:9">
      <c r="A646" s="277"/>
      <c r="B646" s="309" t="s">
        <v>300</v>
      </c>
      <c r="C646" s="310">
        <v>0</v>
      </c>
      <c r="D646" s="1309">
        <f>D645</f>
        <v>0</v>
      </c>
      <c r="E646" s="306">
        <f>IF(OR(ISBLANK(C646),ISBLANK(D646))," ",KOLIC*CENA)</f>
        <v>0</v>
      </c>
      <c r="F646" s="939">
        <v>0</v>
      </c>
      <c r="G646" s="919">
        <f>D646*F646</f>
        <v>0</v>
      </c>
      <c r="H646" s="887"/>
      <c r="I646" s="907">
        <f>D646*H646</f>
        <v>0</v>
      </c>
    </row>
    <row r="647" spans="1:9">
      <c r="A647" s="277"/>
      <c r="B647" s="309" t="s">
        <v>301</v>
      </c>
      <c r="C647" s="310">
        <v>0</v>
      </c>
      <c r="D647" s="1309">
        <f>D645</f>
        <v>0</v>
      </c>
      <c r="E647" s="306">
        <f>IF(OR(ISBLANK(C647),ISBLANK(D647))," ",KOLIC*CENA)</f>
        <v>0</v>
      </c>
      <c r="F647" s="939">
        <v>0</v>
      </c>
      <c r="G647" s="919">
        <f>D647*F647</f>
        <v>0</v>
      </c>
      <c r="H647" s="887"/>
      <c r="I647" s="907">
        <f>D647*H647</f>
        <v>0</v>
      </c>
    </row>
    <row r="648" spans="1:9" ht="13.5" thickBot="1">
      <c r="A648" s="277"/>
      <c r="B648" s="407" t="s">
        <v>302</v>
      </c>
      <c r="C648" s="408">
        <v>0</v>
      </c>
      <c r="D648" s="1310">
        <f>D645</f>
        <v>0</v>
      </c>
      <c r="E648" s="410">
        <f>IF(OR(ISBLANK(C648),ISBLANK(D648))," ",KOLIC*CENA)</f>
        <v>0</v>
      </c>
      <c r="F648" s="940">
        <v>0</v>
      </c>
      <c r="G648" s="980">
        <f>D648*F648</f>
        <v>0</v>
      </c>
      <c r="H648" s="947"/>
      <c r="I648" s="986">
        <f>D648*H648</f>
        <v>0</v>
      </c>
    </row>
    <row r="649" spans="1:9" ht="13.5" thickTop="1">
      <c r="A649" s="277"/>
      <c r="B649" s="404" t="s">
        <v>215</v>
      </c>
      <c r="C649" s="405">
        <f>SUM(C645:C648)</f>
        <v>145</v>
      </c>
      <c r="D649" s="391"/>
      <c r="E649" s="406" t="str">
        <f>IF(OR(ISBLANK(C649),ISBLANK(D649))," ",KOLIC*CENA)</f>
        <v xml:space="preserve"> </v>
      </c>
      <c r="F649" s="932"/>
      <c r="G649" s="981"/>
      <c r="H649" s="948"/>
      <c r="I649" s="987"/>
    </row>
    <row r="650" spans="1:9">
      <c r="A650" s="277"/>
      <c r="B650" s="310"/>
      <c r="C650" s="301"/>
      <c r="D650" s="305"/>
      <c r="E650" s="306"/>
      <c r="F650" s="874"/>
      <c r="G650" s="920"/>
      <c r="H650" s="888"/>
      <c r="I650" s="908"/>
    </row>
    <row r="651" spans="1:9" s="134" customFormat="1" hidden="1" outlineLevel="1">
      <c r="A651" s="324" t="s">
        <v>295</v>
      </c>
      <c r="B651" s="325" t="s">
        <v>407</v>
      </c>
      <c r="C651" s="326">
        <v>144.69999999999999</v>
      </c>
      <c r="D651" s="327"/>
      <c r="E651" s="328"/>
      <c r="F651" s="877"/>
      <c r="G651" s="923"/>
      <c r="H651" s="891"/>
      <c r="I651" s="911"/>
    </row>
    <row r="652" spans="1:9" ht="12.75" customHeight="1" collapsed="1">
      <c r="A652" s="311"/>
      <c r="B652" s="304"/>
      <c r="C652" s="301"/>
      <c r="D652" s="305"/>
      <c r="E652" s="306"/>
      <c r="F652" s="874"/>
      <c r="G652" s="920"/>
      <c r="H652" s="888"/>
      <c r="I652" s="908"/>
    </row>
    <row r="653" spans="1:9" ht="66" customHeight="1">
      <c r="A653" s="277" t="s">
        <v>47</v>
      </c>
      <c r="B653" s="304" t="s">
        <v>1529</v>
      </c>
      <c r="C653" s="301"/>
      <c r="D653" s="305"/>
      <c r="E653" s="306" t="str">
        <f>IF(OR(ISBLANK(C653),ISBLANK(D653))," ",KOLIC*CENA)</f>
        <v xml:space="preserve"> </v>
      </c>
      <c r="F653" s="874"/>
      <c r="G653" s="920"/>
      <c r="H653" s="888"/>
      <c r="I653" s="908"/>
    </row>
    <row r="654" spans="1:9" ht="26.25" customHeight="1">
      <c r="A654" s="277"/>
      <c r="B654" s="304" t="s">
        <v>522</v>
      </c>
      <c r="C654" s="301"/>
      <c r="D654" s="305"/>
      <c r="E654" s="306"/>
      <c r="F654" s="874"/>
      <c r="G654" s="920"/>
      <c r="H654" s="888"/>
      <c r="I654" s="908"/>
    </row>
    <row r="655" spans="1:9" ht="24.75" customHeight="1">
      <c r="A655" s="277" t="s">
        <v>67</v>
      </c>
      <c r="B655" s="304" t="s">
        <v>1552</v>
      </c>
      <c r="C655" s="301"/>
      <c r="D655" s="305"/>
      <c r="E655" s="306" t="str">
        <f>IF(OR(ISBLANK(C655),ISBLANK(D655))," ",KOLIC*CENA)</f>
        <v xml:space="preserve"> </v>
      </c>
      <c r="F655" s="874"/>
      <c r="G655" s="920"/>
      <c r="H655" s="888"/>
      <c r="I655" s="908"/>
    </row>
    <row r="656" spans="1:9" s="76" customFormat="1">
      <c r="A656" s="349" t="s">
        <v>68</v>
      </c>
      <c r="B656" s="312" t="s">
        <v>408</v>
      </c>
      <c r="C656" s="305"/>
      <c r="D656" s="305"/>
      <c r="E656" s="302" t="str">
        <f>IF(OR(ISBLANK(C656),ISBLANK(D656))," ",KOLIC*CENA)</f>
        <v xml:space="preserve"> </v>
      </c>
      <c r="F656" s="872"/>
      <c r="G656" s="918"/>
      <c r="H656" s="886"/>
      <c r="I656" s="906"/>
    </row>
    <row r="657" spans="1:9" ht="12.75" customHeight="1">
      <c r="A657" s="277" t="s">
        <v>36</v>
      </c>
      <c r="B657" s="304" t="s">
        <v>1554</v>
      </c>
      <c r="C657" s="301"/>
      <c r="D657" s="305"/>
      <c r="E657" s="306" t="str">
        <f>IF(OR(ISBLANK(C657),ISBLANK(D657))," ",KOLIC*CENA)</f>
        <v xml:space="preserve"> </v>
      </c>
      <c r="F657" s="874"/>
      <c r="G657" s="920"/>
      <c r="H657" s="888"/>
      <c r="I657" s="908"/>
    </row>
    <row r="658" spans="1:9" ht="28.5" customHeight="1">
      <c r="A658" s="311"/>
      <c r="B658" s="304" t="s">
        <v>412</v>
      </c>
      <c r="C658" s="301"/>
      <c r="D658" s="305"/>
      <c r="E658" s="306" t="str">
        <f>IF(OR(ISBLANK(C658),ISBLANK(D658))," ",KOLIC*CENA)</f>
        <v xml:space="preserve"> </v>
      </c>
      <c r="F658" s="874"/>
      <c r="G658" s="920"/>
      <c r="H658" s="888"/>
      <c r="I658" s="908"/>
    </row>
    <row r="659" spans="1:9" ht="12.75" customHeight="1">
      <c r="A659" s="311"/>
      <c r="B659" s="304" t="s">
        <v>418</v>
      </c>
      <c r="C659" s="301"/>
      <c r="D659" s="305"/>
      <c r="E659" s="306"/>
      <c r="F659" s="874"/>
      <c r="G659" s="920"/>
      <c r="H659" s="888"/>
      <c r="I659" s="908"/>
    </row>
    <row r="660" spans="1:9">
      <c r="A660" s="277"/>
      <c r="B660" s="309" t="s">
        <v>299</v>
      </c>
      <c r="C660" s="310">
        <v>124</v>
      </c>
      <c r="D660" s="1320"/>
      <c r="E660" s="306" t="str">
        <f>IF(OR(ISBLANK(C660),ISBLANK(D660))," ",KOLIC*CENA)</f>
        <v xml:space="preserve"> </v>
      </c>
      <c r="F660" s="939">
        <v>124</v>
      </c>
      <c r="G660" s="919">
        <f>D660*F660</f>
        <v>0</v>
      </c>
      <c r="H660" s="887"/>
      <c r="I660" s="907">
        <f>D660*H660</f>
        <v>0</v>
      </c>
    </row>
    <row r="661" spans="1:9">
      <c r="A661" s="277"/>
      <c r="B661" s="309" t="s">
        <v>300</v>
      </c>
      <c r="C661" s="310">
        <v>126</v>
      </c>
      <c r="D661" s="1309">
        <f>D660</f>
        <v>0</v>
      </c>
      <c r="E661" s="306">
        <f>IF(OR(ISBLANK(C661),ISBLANK(D661))," ",KOLIC*CENA)</f>
        <v>0</v>
      </c>
      <c r="F661" s="939">
        <v>126</v>
      </c>
      <c r="G661" s="919">
        <f>D661*F661</f>
        <v>0</v>
      </c>
      <c r="H661" s="887"/>
      <c r="I661" s="907">
        <f>D661*H661</f>
        <v>0</v>
      </c>
    </row>
    <row r="662" spans="1:9">
      <c r="A662" s="277"/>
      <c r="B662" s="309" t="s">
        <v>301</v>
      </c>
      <c r="C662" s="310">
        <v>0</v>
      </c>
      <c r="D662" s="1309">
        <f>D660</f>
        <v>0</v>
      </c>
      <c r="E662" s="306">
        <f>IF(OR(ISBLANK(C662),ISBLANK(D662))," ",KOLIC*CENA)</f>
        <v>0</v>
      </c>
      <c r="F662" s="939">
        <v>0</v>
      </c>
      <c r="G662" s="919">
        <f>D662*F662</f>
        <v>0</v>
      </c>
      <c r="H662" s="887"/>
      <c r="I662" s="907">
        <f>D662*H662</f>
        <v>0</v>
      </c>
    </row>
    <row r="663" spans="1:9" ht="13.5" thickBot="1">
      <c r="A663" s="277"/>
      <c r="B663" s="407" t="s">
        <v>302</v>
      </c>
      <c r="C663" s="408">
        <v>0</v>
      </c>
      <c r="D663" s="1310">
        <f>D660</f>
        <v>0</v>
      </c>
      <c r="E663" s="410">
        <f>IF(OR(ISBLANK(C663),ISBLANK(D663))," ",KOLIC*CENA)</f>
        <v>0</v>
      </c>
      <c r="F663" s="940">
        <v>0</v>
      </c>
      <c r="G663" s="980">
        <f>D663*F663</f>
        <v>0</v>
      </c>
      <c r="H663" s="947"/>
      <c r="I663" s="986">
        <f>D663*H663</f>
        <v>0</v>
      </c>
    </row>
    <row r="664" spans="1:9" ht="13.5" thickTop="1">
      <c r="A664" s="277"/>
      <c r="B664" s="404" t="s">
        <v>215</v>
      </c>
      <c r="C664" s="405">
        <f>SUM(C660:C663)</f>
        <v>250</v>
      </c>
      <c r="D664" s="391"/>
      <c r="E664" s="406" t="str">
        <f>IF(OR(ISBLANK(C664),ISBLANK(D664))," ",KOLIC*CENA)</f>
        <v xml:space="preserve"> </v>
      </c>
      <c r="F664" s="932"/>
      <c r="G664" s="981"/>
      <c r="H664" s="948"/>
      <c r="I664" s="987"/>
    </row>
    <row r="665" spans="1:9">
      <c r="A665" s="277"/>
      <c r="B665" s="310"/>
      <c r="C665" s="301"/>
      <c r="D665" s="305"/>
      <c r="E665" s="306"/>
      <c r="F665" s="874"/>
      <c r="G665" s="920"/>
      <c r="H665" s="888"/>
      <c r="I665" s="908"/>
    </row>
    <row r="666" spans="1:9" s="134" customFormat="1" hidden="1" outlineLevel="1">
      <c r="A666" s="324" t="s">
        <v>295</v>
      </c>
      <c r="B666" s="325" t="s">
        <v>410</v>
      </c>
      <c r="C666" s="326">
        <v>123.6</v>
      </c>
      <c r="D666" s="327"/>
      <c r="E666" s="328"/>
      <c r="F666" s="877"/>
      <c r="G666" s="923"/>
      <c r="H666" s="891"/>
      <c r="I666" s="911"/>
    </row>
    <row r="667" spans="1:9" s="134" customFormat="1" hidden="1" outlineLevel="1">
      <c r="A667" s="324" t="s">
        <v>409</v>
      </c>
      <c r="B667" s="325" t="s">
        <v>411</v>
      </c>
      <c r="C667" s="326">
        <v>124.2</v>
      </c>
      <c r="D667" s="327"/>
      <c r="E667" s="328"/>
      <c r="F667" s="877"/>
      <c r="G667" s="923"/>
      <c r="H667" s="891"/>
      <c r="I667" s="911"/>
    </row>
    <row r="668" spans="1:9" s="134" customFormat="1" hidden="1" outlineLevel="1">
      <c r="A668" s="324"/>
      <c r="B668" s="325"/>
      <c r="C668" s="326"/>
      <c r="D668" s="327"/>
      <c r="E668" s="328"/>
      <c r="F668" s="877"/>
      <c r="G668" s="923"/>
      <c r="H668" s="891"/>
      <c r="I668" s="911"/>
    </row>
    <row r="669" spans="1:9" ht="12.75" customHeight="1" collapsed="1">
      <c r="A669" s="311"/>
      <c r="B669" s="304"/>
      <c r="C669" s="301"/>
      <c r="D669" s="305"/>
      <c r="E669" s="306"/>
      <c r="F669" s="874"/>
      <c r="G669" s="920"/>
      <c r="H669" s="888"/>
      <c r="I669" s="908"/>
    </row>
    <row r="670" spans="1:9" ht="65.25" customHeight="1">
      <c r="A670" s="277" t="s">
        <v>69</v>
      </c>
      <c r="B670" s="304" t="s">
        <v>421</v>
      </c>
      <c r="C670" s="301"/>
      <c r="D670" s="305"/>
      <c r="E670" s="306" t="str">
        <f>IF(OR(ISBLANK(C670),ISBLANK(D670))," ",KOLIC*CENA)</f>
        <v xml:space="preserve"> </v>
      </c>
      <c r="F670" s="874"/>
      <c r="G670" s="920"/>
      <c r="H670" s="888"/>
      <c r="I670" s="908"/>
    </row>
    <row r="671" spans="1:9" ht="26.25" customHeight="1">
      <c r="A671" s="277"/>
      <c r="B671" s="304" t="s">
        <v>522</v>
      </c>
      <c r="C671" s="301"/>
      <c r="D671" s="305"/>
      <c r="E671" s="306"/>
      <c r="F671" s="874"/>
      <c r="G671" s="920"/>
      <c r="H671" s="888"/>
      <c r="I671" s="908"/>
    </row>
    <row r="672" spans="1:9" ht="24.75" customHeight="1">
      <c r="A672" s="277" t="s">
        <v>67</v>
      </c>
      <c r="B672" s="304" t="s">
        <v>1553</v>
      </c>
      <c r="C672" s="301"/>
      <c r="D672" s="305"/>
      <c r="E672" s="306" t="str">
        <f>IF(OR(ISBLANK(C672),ISBLANK(D672))," ",KOLIC*CENA)</f>
        <v xml:space="preserve"> </v>
      </c>
      <c r="F672" s="874"/>
      <c r="G672" s="920"/>
      <c r="H672" s="888"/>
      <c r="I672" s="908"/>
    </row>
    <row r="673" spans="1:9" s="76" customFormat="1">
      <c r="A673" s="349" t="s">
        <v>68</v>
      </c>
      <c r="B673" s="312" t="s">
        <v>408</v>
      </c>
      <c r="C673" s="305"/>
      <c r="D673" s="305"/>
      <c r="E673" s="302" t="str">
        <f>IF(OR(ISBLANK(C673),ISBLANK(D673))," ",KOLIC*CENA)</f>
        <v xml:space="preserve"> </v>
      </c>
      <c r="F673" s="872"/>
      <c r="G673" s="918"/>
      <c r="H673" s="886"/>
      <c r="I673" s="906"/>
    </row>
    <row r="674" spans="1:9" ht="71.25" customHeight="1">
      <c r="A674" s="277" t="s">
        <v>36</v>
      </c>
      <c r="B674" s="304" t="s">
        <v>420</v>
      </c>
      <c r="C674" s="301"/>
      <c r="D674" s="305"/>
      <c r="E674" s="306" t="str">
        <f>IF(OR(ISBLANK(C674),ISBLANK(D674))," ",KOLIC*CENA)</f>
        <v xml:space="preserve"> </v>
      </c>
      <c r="F674" s="874"/>
      <c r="G674" s="920"/>
      <c r="H674" s="888"/>
      <c r="I674" s="908"/>
    </row>
    <row r="675" spans="1:9" ht="27.75" customHeight="1">
      <c r="A675" s="277" t="s">
        <v>37</v>
      </c>
      <c r="B675" s="304" t="s">
        <v>419</v>
      </c>
      <c r="C675" s="301"/>
      <c r="D675" s="305"/>
      <c r="E675" s="306"/>
      <c r="F675" s="874"/>
      <c r="G675" s="920"/>
      <c r="H675" s="888"/>
      <c r="I675" s="908"/>
    </row>
    <row r="676" spans="1:9" ht="28.5" customHeight="1">
      <c r="A676" s="311"/>
      <c r="B676" s="304" t="s">
        <v>415</v>
      </c>
      <c r="C676" s="301"/>
      <c r="D676" s="305"/>
      <c r="E676" s="306" t="str">
        <f>IF(OR(ISBLANK(C676),ISBLANK(D676))," ",KOLIC*CENA)</f>
        <v xml:space="preserve"> </v>
      </c>
      <c r="F676" s="874"/>
      <c r="G676" s="920"/>
      <c r="H676" s="888"/>
      <c r="I676" s="908"/>
    </row>
    <row r="677" spans="1:9" ht="12.75" customHeight="1">
      <c r="A677" s="311"/>
      <c r="B677" s="304" t="s">
        <v>416</v>
      </c>
      <c r="C677" s="301"/>
      <c r="D677" s="305"/>
      <c r="E677" s="306"/>
      <c r="F677" s="874"/>
      <c r="G677" s="920"/>
      <c r="H677" s="888"/>
      <c r="I677" s="908"/>
    </row>
    <row r="678" spans="1:9">
      <c r="A678" s="277"/>
      <c r="B678" s="309" t="s">
        <v>299</v>
      </c>
      <c r="C678" s="310">
        <v>38</v>
      </c>
      <c r="D678" s="1320"/>
      <c r="E678" s="306" t="str">
        <f>IF(OR(ISBLANK(C678),ISBLANK(D678))," ",KOLIC*CENA)</f>
        <v xml:space="preserve"> </v>
      </c>
      <c r="F678" s="939">
        <v>38</v>
      </c>
      <c r="G678" s="919">
        <f>D678*F678</f>
        <v>0</v>
      </c>
      <c r="H678" s="887"/>
      <c r="I678" s="907">
        <f>D678*H678</f>
        <v>0</v>
      </c>
    </row>
    <row r="679" spans="1:9">
      <c r="A679" s="277"/>
      <c r="B679" s="309" t="s">
        <v>300</v>
      </c>
      <c r="C679" s="310">
        <v>25</v>
      </c>
      <c r="D679" s="1309">
        <f>D678</f>
        <v>0</v>
      </c>
      <c r="E679" s="306">
        <f>IF(OR(ISBLANK(C679),ISBLANK(D679))," ",KOLIC*CENA)</f>
        <v>0</v>
      </c>
      <c r="F679" s="939">
        <v>25</v>
      </c>
      <c r="G679" s="919">
        <f>D679*F679</f>
        <v>0</v>
      </c>
      <c r="H679" s="887"/>
      <c r="I679" s="907">
        <f>D679*H679</f>
        <v>0</v>
      </c>
    </row>
    <row r="680" spans="1:9">
      <c r="A680" s="277"/>
      <c r="B680" s="309" t="s">
        <v>301</v>
      </c>
      <c r="C680" s="310">
        <v>0</v>
      </c>
      <c r="D680" s="1309">
        <f>D678</f>
        <v>0</v>
      </c>
      <c r="E680" s="306">
        <f>IF(OR(ISBLANK(C680),ISBLANK(D680))," ",KOLIC*CENA)</f>
        <v>0</v>
      </c>
      <c r="F680" s="939">
        <v>0</v>
      </c>
      <c r="G680" s="919">
        <f>D680*F680</f>
        <v>0</v>
      </c>
      <c r="H680" s="887"/>
      <c r="I680" s="907">
        <f>D680*H680</f>
        <v>0</v>
      </c>
    </row>
    <row r="681" spans="1:9" ht="13.5" thickBot="1">
      <c r="A681" s="277"/>
      <c r="B681" s="407" t="s">
        <v>302</v>
      </c>
      <c r="C681" s="408">
        <v>0</v>
      </c>
      <c r="D681" s="1310">
        <f>D678</f>
        <v>0</v>
      </c>
      <c r="E681" s="410">
        <f>IF(OR(ISBLANK(C681),ISBLANK(D681))," ",KOLIC*CENA)</f>
        <v>0</v>
      </c>
      <c r="F681" s="940">
        <v>0</v>
      </c>
      <c r="G681" s="980">
        <f>D681*F681</f>
        <v>0</v>
      </c>
      <c r="H681" s="947"/>
      <c r="I681" s="986">
        <f>D681*H681</f>
        <v>0</v>
      </c>
    </row>
    <row r="682" spans="1:9" ht="13.5" thickTop="1">
      <c r="A682" s="277"/>
      <c r="B682" s="404" t="s">
        <v>215</v>
      </c>
      <c r="C682" s="405">
        <f>SUM(C678:C681)</f>
        <v>63</v>
      </c>
      <c r="D682" s="391"/>
      <c r="E682" s="406" t="str">
        <f>IF(OR(ISBLANK(C682),ISBLANK(D682))," ",KOLIC*CENA)</f>
        <v xml:space="preserve"> </v>
      </c>
      <c r="F682" s="932"/>
      <c r="G682" s="981"/>
      <c r="H682" s="948"/>
      <c r="I682" s="987"/>
    </row>
    <row r="683" spans="1:9">
      <c r="A683" s="277"/>
      <c r="B683" s="310"/>
      <c r="C683" s="301"/>
      <c r="D683" s="305"/>
      <c r="E683" s="306"/>
      <c r="F683" s="874"/>
      <c r="G683" s="920"/>
      <c r="H683" s="888"/>
      <c r="I683" s="908"/>
    </row>
    <row r="684" spans="1:9" s="134" customFormat="1" hidden="1" outlineLevel="1">
      <c r="A684" s="324" t="s">
        <v>295</v>
      </c>
      <c r="B684" s="325" t="s">
        <v>422</v>
      </c>
      <c r="C684" s="326">
        <v>37.299999999999997</v>
      </c>
      <c r="D684" s="327"/>
      <c r="E684" s="328"/>
      <c r="F684" s="877"/>
      <c r="G684" s="923"/>
      <c r="H684" s="891"/>
      <c r="I684" s="911"/>
    </row>
    <row r="685" spans="1:9" s="134" customFormat="1" hidden="1" outlineLevel="1">
      <c r="A685" s="324" t="s">
        <v>409</v>
      </c>
      <c r="B685" s="325" t="s">
        <v>423</v>
      </c>
      <c r="C685" s="326">
        <v>24.7</v>
      </c>
      <c r="D685" s="327"/>
      <c r="E685" s="328"/>
      <c r="F685" s="877"/>
      <c r="G685" s="923"/>
      <c r="H685" s="891"/>
      <c r="I685" s="911"/>
    </row>
    <row r="686" spans="1:9" ht="12.75" customHeight="1" collapsed="1">
      <c r="A686" s="311"/>
      <c r="B686" s="304"/>
      <c r="C686" s="301"/>
      <c r="D686" s="305"/>
      <c r="E686" s="306"/>
      <c r="F686" s="874"/>
      <c r="G686" s="920"/>
      <c r="H686" s="888"/>
      <c r="I686" s="908"/>
    </row>
    <row r="687" spans="1:9" ht="65.25" customHeight="1">
      <c r="A687" s="277" t="s">
        <v>70</v>
      </c>
      <c r="B687" s="304" t="s">
        <v>413</v>
      </c>
      <c r="C687" s="301"/>
      <c r="D687" s="305"/>
      <c r="E687" s="306" t="str">
        <f>IF(OR(ISBLANK(C687),ISBLANK(D687))," ",KOLIC*CENA)</f>
        <v xml:space="preserve"> </v>
      </c>
      <c r="F687" s="874"/>
      <c r="G687" s="920"/>
      <c r="H687" s="888"/>
      <c r="I687" s="908"/>
    </row>
    <row r="688" spans="1:9" ht="26.25" customHeight="1">
      <c r="A688" s="277"/>
      <c r="B688" s="304" t="s">
        <v>522</v>
      </c>
      <c r="C688" s="301"/>
      <c r="D688" s="305"/>
      <c r="E688" s="306"/>
      <c r="F688" s="874"/>
      <c r="G688" s="920"/>
      <c r="H688" s="888"/>
      <c r="I688" s="908"/>
    </row>
    <row r="689" spans="1:9" ht="24.75" customHeight="1">
      <c r="A689" s="277" t="s">
        <v>67</v>
      </c>
      <c r="B689" s="304" t="s">
        <v>1552</v>
      </c>
      <c r="C689" s="301"/>
      <c r="D689" s="305"/>
      <c r="E689" s="306" t="str">
        <f>IF(OR(ISBLANK(C689),ISBLANK(D689))," ",KOLIC*CENA)</f>
        <v xml:space="preserve"> </v>
      </c>
      <c r="F689" s="874"/>
      <c r="G689" s="920"/>
      <c r="H689" s="888"/>
      <c r="I689" s="908"/>
    </row>
    <row r="690" spans="1:9" s="76" customFormat="1">
      <c r="A690" s="349" t="s">
        <v>68</v>
      </c>
      <c r="B690" s="312" t="s">
        <v>408</v>
      </c>
      <c r="C690" s="305"/>
      <c r="D690" s="305"/>
      <c r="E690" s="302" t="str">
        <f>IF(OR(ISBLANK(C690),ISBLANK(D690))," ",KOLIC*CENA)</f>
        <v xml:space="preserve"> </v>
      </c>
      <c r="F690" s="872"/>
      <c r="G690" s="918"/>
      <c r="H690" s="886"/>
      <c r="I690" s="906"/>
    </row>
    <row r="691" spans="1:9" ht="53.25" customHeight="1">
      <c r="A691" s="277" t="s">
        <v>36</v>
      </c>
      <c r="B691" s="304" t="s">
        <v>1555</v>
      </c>
      <c r="C691" s="301"/>
      <c r="D691" s="305"/>
      <c r="E691" s="306" t="str">
        <f>IF(OR(ISBLANK(C691),ISBLANK(D691))," ",KOLIC*CENA)</f>
        <v xml:space="preserve"> </v>
      </c>
      <c r="F691" s="874"/>
      <c r="G691" s="920"/>
      <c r="H691" s="888"/>
      <c r="I691" s="908"/>
    </row>
    <row r="692" spans="1:9" ht="28.5" customHeight="1">
      <c r="A692" s="311"/>
      <c r="B692" s="304" t="s">
        <v>412</v>
      </c>
      <c r="C692" s="301"/>
      <c r="D692" s="305"/>
      <c r="E692" s="306" t="str">
        <f>IF(OR(ISBLANK(C692),ISBLANK(D692))," ",KOLIC*CENA)</f>
        <v xml:space="preserve"> </v>
      </c>
      <c r="F692" s="874"/>
      <c r="G692" s="920"/>
      <c r="H692" s="888"/>
      <c r="I692" s="908"/>
    </row>
    <row r="693" spans="1:9" ht="12.75" customHeight="1">
      <c r="A693" s="311"/>
      <c r="B693" s="304" t="s">
        <v>414</v>
      </c>
      <c r="C693" s="301"/>
      <c r="D693" s="305"/>
      <c r="E693" s="306"/>
      <c r="F693" s="874"/>
      <c r="G693" s="920"/>
      <c r="H693" s="888"/>
      <c r="I693" s="908"/>
    </row>
    <row r="694" spans="1:9">
      <c r="A694" s="277"/>
      <c r="B694" s="309" t="s">
        <v>299</v>
      </c>
      <c r="C694" s="310">
        <v>45</v>
      </c>
      <c r="D694" s="1320"/>
      <c r="E694" s="306" t="str">
        <f>IF(OR(ISBLANK(C694),ISBLANK(D694))," ",KOLIC*CENA)</f>
        <v xml:space="preserve"> </v>
      </c>
      <c r="F694" s="939">
        <v>45</v>
      </c>
      <c r="G694" s="919">
        <f>D694*F694</f>
        <v>0</v>
      </c>
      <c r="H694" s="887"/>
      <c r="I694" s="907">
        <f>D694*H694</f>
        <v>0</v>
      </c>
    </row>
    <row r="695" spans="1:9">
      <c r="A695" s="277"/>
      <c r="B695" s="309" t="s">
        <v>300</v>
      </c>
      <c r="C695" s="310">
        <v>93</v>
      </c>
      <c r="D695" s="1309">
        <f>D694</f>
        <v>0</v>
      </c>
      <c r="E695" s="306">
        <f>IF(OR(ISBLANK(C695),ISBLANK(D695))," ",KOLIC*CENA)</f>
        <v>0</v>
      </c>
      <c r="F695" s="939">
        <v>93</v>
      </c>
      <c r="G695" s="919">
        <f>D695*F695</f>
        <v>0</v>
      </c>
      <c r="H695" s="887"/>
      <c r="I695" s="907">
        <f>D695*H695</f>
        <v>0</v>
      </c>
    </row>
    <row r="696" spans="1:9">
      <c r="A696" s="277"/>
      <c r="B696" s="309" t="s">
        <v>301</v>
      </c>
      <c r="C696" s="310">
        <v>0</v>
      </c>
      <c r="D696" s="1309">
        <f>D694</f>
        <v>0</v>
      </c>
      <c r="E696" s="306">
        <f>IF(OR(ISBLANK(C696),ISBLANK(D696))," ",KOLIC*CENA)</f>
        <v>0</v>
      </c>
      <c r="F696" s="939">
        <v>0</v>
      </c>
      <c r="G696" s="919">
        <f>D696*F696</f>
        <v>0</v>
      </c>
      <c r="H696" s="887"/>
      <c r="I696" s="907">
        <f>D696*H696</f>
        <v>0</v>
      </c>
    </row>
    <row r="697" spans="1:9" ht="13.5" thickBot="1">
      <c r="A697" s="277"/>
      <c r="B697" s="407" t="s">
        <v>302</v>
      </c>
      <c r="C697" s="408">
        <v>0</v>
      </c>
      <c r="D697" s="1310">
        <f>D694</f>
        <v>0</v>
      </c>
      <c r="E697" s="410">
        <f>IF(OR(ISBLANK(C697),ISBLANK(D697))," ",KOLIC*CENA)</f>
        <v>0</v>
      </c>
      <c r="F697" s="940">
        <v>0</v>
      </c>
      <c r="G697" s="980">
        <f>D697*F697</f>
        <v>0</v>
      </c>
      <c r="H697" s="947"/>
      <c r="I697" s="986">
        <f>D697*H697</f>
        <v>0</v>
      </c>
    </row>
    <row r="698" spans="1:9" ht="13.5" thickTop="1">
      <c r="A698" s="277"/>
      <c r="B698" s="404" t="s">
        <v>215</v>
      </c>
      <c r="C698" s="405">
        <f>SUM(C694:C697)</f>
        <v>138</v>
      </c>
      <c r="D698" s="391"/>
      <c r="E698" s="406" t="str">
        <f>IF(OR(ISBLANK(C698),ISBLANK(D698))," ",KOLIC*CENA)</f>
        <v xml:space="preserve"> </v>
      </c>
      <c r="F698" s="932"/>
      <c r="G698" s="981"/>
      <c r="H698" s="948"/>
      <c r="I698" s="987"/>
    </row>
    <row r="699" spans="1:9">
      <c r="A699" s="277"/>
      <c r="B699" s="310"/>
      <c r="C699" s="301"/>
      <c r="D699" s="305"/>
      <c r="E699" s="306"/>
      <c r="F699" s="874"/>
      <c r="G699" s="920"/>
      <c r="H699" s="888"/>
      <c r="I699" s="908"/>
    </row>
    <row r="700" spans="1:9" s="134" customFormat="1" hidden="1" outlineLevel="1">
      <c r="A700" s="324" t="s">
        <v>295</v>
      </c>
      <c r="B700" s="325" t="s">
        <v>424</v>
      </c>
      <c r="C700" s="326">
        <v>44.3</v>
      </c>
      <c r="D700" s="327"/>
      <c r="E700" s="328"/>
      <c r="F700" s="877"/>
      <c r="G700" s="923"/>
      <c r="H700" s="891"/>
      <c r="I700" s="911"/>
    </row>
    <row r="701" spans="1:9" s="134" customFormat="1" hidden="1" outlineLevel="1">
      <c r="A701" s="324" t="s">
        <v>409</v>
      </c>
      <c r="B701" s="325" t="s">
        <v>425</v>
      </c>
      <c r="C701" s="326">
        <v>92.2</v>
      </c>
      <c r="D701" s="327"/>
      <c r="E701" s="328"/>
      <c r="F701" s="877"/>
      <c r="G701" s="923"/>
      <c r="H701" s="891"/>
      <c r="I701" s="911"/>
    </row>
    <row r="702" spans="1:9" ht="12.75" customHeight="1" collapsed="1">
      <c r="A702" s="311"/>
      <c r="B702" s="304"/>
      <c r="C702" s="301"/>
      <c r="D702" s="305"/>
      <c r="E702" s="306"/>
      <c r="F702" s="874"/>
      <c r="G702" s="920"/>
      <c r="H702" s="888"/>
      <c r="I702" s="908"/>
    </row>
    <row r="703" spans="1:9">
      <c r="A703" s="277"/>
      <c r="B703" s="338" t="s">
        <v>426</v>
      </c>
      <c r="C703" s="301"/>
      <c r="D703" s="305"/>
      <c r="E703" s="302" t="str">
        <f>IF(OR(ISBLANK(C703),ISBLANK(D703))," ",KOLIC*CENA)</f>
        <v xml:space="preserve"> </v>
      </c>
      <c r="F703" s="874"/>
      <c r="G703" s="920"/>
      <c r="H703" s="888"/>
      <c r="I703" s="908"/>
    </row>
    <row r="704" spans="1:9" ht="63.75">
      <c r="A704" s="277"/>
      <c r="B704" s="338" t="s">
        <v>428</v>
      </c>
      <c r="C704" s="301"/>
      <c r="D704" s="305"/>
      <c r="E704" s="302"/>
      <c r="F704" s="874"/>
      <c r="G704" s="920"/>
      <c r="H704" s="888"/>
      <c r="I704" s="908"/>
    </row>
    <row r="705" spans="1:9" s="76" customFormat="1" ht="54" customHeight="1">
      <c r="A705" s="349" t="s">
        <v>71</v>
      </c>
      <c r="B705" s="312" t="s">
        <v>429</v>
      </c>
      <c r="C705" s="305"/>
      <c r="D705" s="305"/>
      <c r="E705" s="302" t="str">
        <f t="shared" ref="E705:E717" si="39">IF(OR(ISBLANK(C705),ISBLANK(D705))," ",KOLIC*CENA)</f>
        <v xml:space="preserve"> </v>
      </c>
      <c r="F705" s="872"/>
      <c r="G705" s="918"/>
      <c r="H705" s="886"/>
      <c r="I705" s="906"/>
    </row>
    <row r="706" spans="1:9" s="76" customFormat="1">
      <c r="A706" s="349"/>
      <c r="B706" s="332" t="s">
        <v>1</v>
      </c>
      <c r="C706" s="305"/>
      <c r="D706" s="305"/>
      <c r="E706" s="302" t="str">
        <f t="shared" si="39"/>
        <v xml:space="preserve"> </v>
      </c>
      <c r="F706" s="872"/>
      <c r="G706" s="918"/>
      <c r="H706" s="886"/>
      <c r="I706" s="906"/>
    </row>
    <row r="707" spans="1:9" s="76" customFormat="1" ht="66.75" customHeight="1">
      <c r="A707" s="349" t="s">
        <v>67</v>
      </c>
      <c r="B707" s="304" t="s">
        <v>430</v>
      </c>
      <c r="C707" s="305"/>
      <c r="D707" s="305"/>
      <c r="E707" s="302" t="str">
        <f t="shared" si="39"/>
        <v xml:space="preserve"> </v>
      </c>
      <c r="F707" s="872"/>
      <c r="G707" s="918"/>
      <c r="H707" s="886"/>
      <c r="I707" s="906"/>
    </row>
    <row r="708" spans="1:9" s="76" customFormat="1" ht="25.5">
      <c r="A708" s="349" t="s">
        <v>68</v>
      </c>
      <c r="B708" s="332" t="s">
        <v>2</v>
      </c>
      <c r="C708" s="305"/>
      <c r="D708" s="305"/>
      <c r="E708" s="302" t="str">
        <f t="shared" si="39"/>
        <v xml:space="preserve"> </v>
      </c>
      <c r="F708" s="872"/>
      <c r="G708" s="918"/>
      <c r="H708" s="886"/>
      <c r="I708" s="906"/>
    </row>
    <row r="709" spans="1:9" s="76" customFormat="1" ht="142.5" customHeight="1">
      <c r="A709" s="349" t="s">
        <v>36</v>
      </c>
      <c r="B709" s="312" t="s">
        <v>431</v>
      </c>
      <c r="C709" s="305"/>
      <c r="D709" s="305"/>
      <c r="E709" s="302" t="str">
        <f t="shared" si="39"/>
        <v xml:space="preserve"> </v>
      </c>
      <c r="F709" s="872"/>
      <c r="G709" s="918"/>
      <c r="H709" s="886"/>
      <c r="I709" s="906"/>
    </row>
    <row r="710" spans="1:9" s="76" customFormat="1" ht="65.25" customHeight="1">
      <c r="A710" s="349" t="s">
        <v>37</v>
      </c>
      <c r="B710" s="332" t="s">
        <v>9</v>
      </c>
      <c r="C710" s="305"/>
      <c r="D710" s="305"/>
      <c r="E710" s="302" t="str">
        <f t="shared" si="39"/>
        <v xml:space="preserve"> </v>
      </c>
      <c r="F710" s="872"/>
      <c r="G710" s="918"/>
      <c r="H710" s="886"/>
      <c r="I710" s="906"/>
    </row>
    <row r="711" spans="1:9" s="76" customFormat="1" ht="105" customHeight="1">
      <c r="A711" s="349" t="s">
        <v>43</v>
      </c>
      <c r="B711" s="332" t="s">
        <v>3</v>
      </c>
      <c r="C711" s="305"/>
      <c r="D711" s="305"/>
      <c r="E711" s="302" t="str">
        <f t="shared" si="39"/>
        <v xml:space="preserve"> </v>
      </c>
      <c r="F711" s="872"/>
      <c r="G711" s="918"/>
      <c r="H711" s="886"/>
      <c r="I711" s="906"/>
    </row>
    <row r="712" spans="1:9" s="76" customFormat="1">
      <c r="A712" s="349" t="s">
        <v>20</v>
      </c>
      <c r="B712" s="332" t="s">
        <v>4</v>
      </c>
      <c r="C712" s="305"/>
      <c r="D712" s="305"/>
      <c r="E712" s="302" t="str">
        <f t="shared" si="39"/>
        <v xml:space="preserve"> </v>
      </c>
      <c r="F712" s="872"/>
      <c r="G712" s="918"/>
      <c r="H712" s="886"/>
      <c r="I712" s="906"/>
    </row>
    <row r="713" spans="1:9">
      <c r="A713" s="277"/>
      <c r="B713" s="309" t="s">
        <v>299</v>
      </c>
      <c r="C713" s="310">
        <v>91</v>
      </c>
      <c r="D713" s="1320"/>
      <c r="E713" s="306" t="str">
        <f t="shared" si="39"/>
        <v xml:space="preserve"> </v>
      </c>
      <c r="F713" s="939">
        <v>91</v>
      </c>
      <c r="G713" s="919">
        <f>D713*F713</f>
        <v>0</v>
      </c>
      <c r="H713" s="887"/>
      <c r="I713" s="907">
        <f>D713*H713</f>
        <v>0</v>
      </c>
    </row>
    <row r="714" spans="1:9">
      <c r="A714" s="277"/>
      <c r="B714" s="309" t="s">
        <v>300</v>
      </c>
      <c r="C714" s="310">
        <v>29</v>
      </c>
      <c r="D714" s="1309">
        <f>D713</f>
        <v>0</v>
      </c>
      <c r="E714" s="306">
        <f t="shared" si="39"/>
        <v>0</v>
      </c>
      <c r="F714" s="939">
        <v>29</v>
      </c>
      <c r="G714" s="919">
        <f>D714*F714</f>
        <v>0</v>
      </c>
      <c r="H714" s="887"/>
      <c r="I714" s="907">
        <f>D714*H714</f>
        <v>0</v>
      </c>
    </row>
    <row r="715" spans="1:9">
      <c r="A715" s="277"/>
      <c r="B715" s="309" t="s">
        <v>301</v>
      </c>
      <c r="C715" s="310">
        <v>86</v>
      </c>
      <c r="D715" s="1309">
        <f>D713</f>
        <v>0</v>
      </c>
      <c r="E715" s="306">
        <f t="shared" si="39"/>
        <v>0</v>
      </c>
      <c r="F715" s="939">
        <v>86</v>
      </c>
      <c r="G715" s="919">
        <f>D715*F715</f>
        <v>0</v>
      </c>
      <c r="H715" s="887"/>
      <c r="I715" s="907">
        <f>D715*H715</f>
        <v>0</v>
      </c>
    </row>
    <row r="716" spans="1:9" ht="13.5" thickBot="1">
      <c r="A716" s="277"/>
      <c r="B716" s="407" t="s">
        <v>302</v>
      </c>
      <c r="C716" s="408">
        <v>72</v>
      </c>
      <c r="D716" s="1310">
        <f>D713</f>
        <v>0</v>
      </c>
      <c r="E716" s="410">
        <f t="shared" si="39"/>
        <v>0</v>
      </c>
      <c r="F716" s="940">
        <v>72</v>
      </c>
      <c r="G716" s="980">
        <f>D716*F716</f>
        <v>0</v>
      </c>
      <c r="H716" s="947"/>
      <c r="I716" s="986">
        <f>D716*H716</f>
        <v>0</v>
      </c>
    </row>
    <row r="717" spans="1:9" ht="13.5" thickTop="1">
      <c r="A717" s="277"/>
      <c r="B717" s="404" t="s">
        <v>215</v>
      </c>
      <c r="C717" s="405">
        <f>SUM(C713:C716)</f>
        <v>278</v>
      </c>
      <c r="D717" s="391"/>
      <c r="E717" s="406" t="str">
        <f t="shared" si="39"/>
        <v xml:space="preserve"> </v>
      </c>
      <c r="F717" s="932"/>
      <c r="G717" s="981"/>
      <c r="H717" s="948"/>
      <c r="I717" s="987"/>
    </row>
    <row r="718" spans="1:9">
      <c r="A718" s="277"/>
      <c r="B718" s="338"/>
      <c r="C718" s="301"/>
      <c r="D718" s="305"/>
      <c r="E718" s="302"/>
      <c r="F718" s="874"/>
      <c r="G718" s="920"/>
      <c r="H718" s="888"/>
      <c r="I718" s="908"/>
    </row>
    <row r="719" spans="1:9" s="134" customFormat="1" hidden="1" outlineLevel="1">
      <c r="A719" s="324" t="s">
        <v>331</v>
      </c>
      <c r="B719" s="325" t="s">
        <v>432</v>
      </c>
      <c r="C719" s="326">
        <v>90.9</v>
      </c>
      <c r="D719" s="327"/>
      <c r="E719" s="328"/>
      <c r="F719" s="877"/>
      <c r="G719" s="923"/>
      <c r="H719" s="891"/>
      <c r="I719" s="911"/>
    </row>
    <row r="720" spans="1:9" s="134" customFormat="1" hidden="1" outlineLevel="1">
      <c r="A720" s="324" t="s">
        <v>433</v>
      </c>
      <c r="B720" s="325" t="s">
        <v>1279</v>
      </c>
      <c r="C720" s="326">
        <v>28.1</v>
      </c>
      <c r="D720" s="327"/>
      <c r="E720" s="328"/>
      <c r="F720" s="877"/>
      <c r="G720" s="923"/>
      <c r="H720" s="891"/>
      <c r="I720" s="911"/>
    </row>
    <row r="721" spans="1:9" s="134" customFormat="1" hidden="1" outlineLevel="1">
      <c r="A721" s="324" t="s">
        <v>240</v>
      </c>
      <c r="B721" s="325" t="s">
        <v>434</v>
      </c>
      <c r="C721" s="326">
        <v>85.2</v>
      </c>
      <c r="D721" s="327"/>
      <c r="E721" s="328"/>
      <c r="F721" s="877"/>
      <c r="G721" s="923"/>
      <c r="H721" s="891"/>
      <c r="I721" s="911"/>
    </row>
    <row r="722" spans="1:9" s="134" customFormat="1" hidden="1" outlineLevel="1">
      <c r="A722" s="324" t="s">
        <v>332</v>
      </c>
      <c r="B722" s="325" t="s">
        <v>435</v>
      </c>
      <c r="C722" s="326">
        <v>70.400000000000006</v>
      </c>
      <c r="D722" s="327"/>
      <c r="E722" s="328"/>
      <c r="F722" s="877"/>
      <c r="G722" s="923"/>
      <c r="H722" s="891"/>
      <c r="I722" s="911"/>
    </row>
    <row r="723" spans="1:9" ht="12.75" customHeight="1" collapsed="1">
      <c r="A723" s="311"/>
      <c r="B723" s="304"/>
      <c r="C723" s="301"/>
      <c r="D723" s="305"/>
      <c r="E723" s="306"/>
      <c r="F723" s="874"/>
      <c r="G723" s="920"/>
      <c r="H723" s="888"/>
      <c r="I723" s="908"/>
    </row>
    <row r="724" spans="1:9" s="76" customFormat="1" ht="210.75" customHeight="1">
      <c r="A724" s="277" t="s">
        <v>38</v>
      </c>
      <c r="B724" s="304" t="s">
        <v>731</v>
      </c>
      <c r="C724" s="301"/>
      <c r="D724" s="305"/>
      <c r="E724" s="302" t="str">
        <f t="shared" ref="E724:E729" si="40">IF(OR(ISBLANK(C724),ISBLANK(D724))," ",KOLIC*CENA)</f>
        <v xml:space="preserve"> </v>
      </c>
      <c r="F724" s="872"/>
      <c r="G724" s="918"/>
      <c r="H724" s="886"/>
      <c r="I724" s="906"/>
    </row>
    <row r="725" spans="1:9">
      <c r="A725" s="277"/>
      <c r="B725" s="309" t="s">
        <v>299</v>
      </c>
      <c r="C725" s="310">
        <v>632</v>
      </c>
      <c r="D725" s="1320"/>
      <c r="E725" s="306" t="str">
        <f t="shared" si="40"/>
        <v xml:space="preserve"> </v>
      </c>
      <c r="F725" s="873"/>
      <c r="G725" s="919">
        <f>D725*F725</f>
        <v>0</v>
      </c>
      <c r="H725" s="945">
        <v>632</v>
      </c>
      <c r="I725" s="907">
        <f>D725*H725</f>
        <v>0</v>
      </c>
    </row>
    <row r="726" spans="1:9">
      <c r="A726" s="277"/>
      <c r="B726" s="309" t="s">
        <v>300</v>
      </c>
      <c r="C726" s="310">
        <v>238</v>
      </c>
      <c r="D726" s="1309">
        <f>D725</f>
        <v>0</v>
      </c>
      <c r="E726" s="306">
        <f t="shared" si="40"/>
        <v>0</v>
      </c>
      <c r="F726" s="873"/>
      <c r="G726" s="919">
        <f>D726*F726</f>
        <v>0</v>
      </c>
      <c r="H726" s="945">
        <v>238</v>
      </c>
      <c r="I726" s="907">
        <f>D726*H726</f>
        <v>0</v>
      </c>
    </row>
    <row r="727" spans="1:9">
      <c r="A727" s="277"/>
      <c r="B727" s="309" t="s">
        <v>301</v>
      </c>
      <c r="C727" s="310">
        <v>672</v>
      </c>
      <c r="D727" s="1309">
        <f>D725</f>
        <v>0</v>
      </c>
      <c r="E727" s="306">
        <f t="shared" si="40"/>
        <v>0</v>
      </c>
      <c r="F727" s="873"/>
      <c r="G727" s="919">
        <f>D727*F727</f>
        <v>0</v>
      </c>
      <c r="H727" s="945">
        <v>672</v>
      </c>
      <c r="I727" s="907">
        <f>D727*H727</f>
        <v>0</v>
      </c>
    </row>
    <row r="728" spans="1:9" ht="13.5" thickBot="1">
      <c r="A728" s="277"/>
      <c r="B728" s="407" t="s">
        <v>302</v>
      </c>
      <c r="C728" s="408">
        <v>628</v>
      </c>
      <c r="D728" s="1310">
        <f>D725</f>
        <v>0</v>
      </c>
      <c r="E728" s="410">
        <f t="shared" si="40"/>
        <v>0</v>
      </c>
      <c r="F728" s="931"/>
      <c r="G728" s="980">
        <f>D728*F728</f>
        <v>0</v>
      </c>
      <c r="H728" s="946">
        <v>628</v>
      </c>
      <c r="I728" s="986">
        <f>D728*H728</f>
        <v>0</v>
      </c>
    </row>
    <row r="729" spans="1:9" ht="13.5" thickTop="1">
      <c r="A729" s="277"/>
      <c r="B729" s="404" t="s">
        <v>215</v>
      </c>
      <c r="C729" s="405">
        <f>SUM(C725:C728)</f>
        <v>2170</v>
      </c>
      <c r="D729" s="391"/>
      <c r="E729" s="406" t="str">
        <f t="shared" si="40"/>
        <v xml:space="preserve"> </v>
      </c>
      <c r="F729" s="932"/>
      <c r="G729" s="981"/>
      <c r="H729" s="948"/>
      <c r="I729" s="987"/>
    </row>
    <row r="730" spans="1:9">
      <c r="A730" s="277"/>
      <c r="B730" s="338"/>
      <c r="C730" s="301"/>
      <c r="D730" s="305"/>
      <c r="E730" s="302"/>
      <c r="F730" s="874"/>
      <c r="G730" s="920"/>
      <c r="H730" s="888"/>
      <c r="I730" s="908"/>
    </row>
    <row r="731" spans="1:9" s="134" customFormat="1" ht="25.5" hidden="1" outlineLevel="1">
      <c r="A731" s="324" t="s">
        <v>436</v>
      </c>
      <c r="B731" s="325" t="s">
        <v>823</v>
      </c>
      <c r="C731" s="326">
        <v>338.9</v>
      </c>
      <c r="D731" s="327"/>
      <c r="E731" s="328"/>
      <c r="F731" s="877"/>
      <c r="G731" s="923"/>
      <c r="H731" s="891"/>
      <c r="I731" s="911"/>
    </row>
    <row r="732" spans="1:9" s="134" customFormat="1" ht="24.75" hidden="1" customHeight="1" outlineLevel="1">
      <c r="A732" s="324" t="s">
        <v>439</v>
      </c>
      <c r="B732" s="325" t="s">
        <v>438</v>
      </c>
      <c r="C732" s="326">
        <v>291.60000000000002</v>
      </c>
      <c r="D732" s="327"/>
      <c r="E732" s="328"/>
      <c r="F732" s="877"/>
      <c r="G732" s="923"/>
      <c r="H732" s="891"/>
      <c r="I732" s="911"/>
    </row>
    <row r="733" spans="1:9" s="134" customFormat="1" ht="12.75" hidden="1" customHeight="1" outlineLevel="1">
      <c r="A733" s="324"/>
      <c r="B733" s="325"/>
      <c r="C733" s="326">
        <v>630.5</v>
      </c>
      <c r="D733" s="327"/>
      <c r="E733" s="328"/>
      <c r="F733" s="877"/>
      <c r="G733" s="923"/>
      <c r="H733" s="891"/>
      <c r="I733" s="911"/>
    </row>
    <row r="734" spans="1:9" s="134" customFormat="1" hidden="1" outlineLevel="1">
      <c r="A734" s="324"/>
      <c r="B734" s="325"/>
      <c r="C734" s="326"/>
      <c r="D734" s="327"/>
      <c r="E734" s="328"/>
      <c r="F734" s="877"/>
      <c r="G734" s="923"/>
      <c r="H734" s="891"/>
      <c r="I734" s="911"/>
    </row>
    <row r="735" spans="1:9" s="134" customFormat="1" ht="25.5" hidden="1" outlineLevel="1">
      <c r="A735" s="324" t="s">
        <v>451</v>
      </c>
      <c r="B735" s="325" t="s">
        <v>437</v>
      </c>
      <c r="C735" s="326">
        <v>91.9</v>
      </c>
      <c r="D735" s="327"/>
      <c r="E735" s="328"/>
      <c r="F735" s="877"/>
      <c r="G735" s="923"/>
      <c r="H735" s="891"/>
      <c r="I735" s="911"/>
    </row>
    <row r="736" spans="1:9" s="134" customFormat="1" hidden="1" outlineLevel="1">
      <c r="A736" s="324" t="s">
        <v>440</v>
      </c>
      <c r="B736" s="325" t="s">
        <v>441</v>
      </c>
      <c r="C736" s="326">
        <v>146</v>
      </c>
      <c r="D736" s="327"/>
      <c r="E736" s="328"/>
      <c r="F736" s="877"/>
      <c r="G736" s="923"/>
      <c r="H736" s="891"/>
      <c r="I736" s="911"/>
    </row>
    <row r="737" spans="1:9" s="134" customFormat="1" hidden="1" outlineLevel="1">
      <c r="A737" s="324"/>
      <c r="B737" s="325"/>
      <c r="C737" s="326">
        <v>237.9</v>
      </c>
      <c r="D737" s="327"/>
      <c r="E737" s="328"/>
      <c r="F737" s="877"/>
      <c r="G737" s="923"/>
      <c r="H737" s="891"/>
      <c r="I737" s="911"/>
    </row>
    <row r="738" spans="1:9" s="134" customFormat="1" hidden="1" outlineLevel="1">
      <c r="A738" s="324"/>
      <c r="B738" s="325"/>
      <c r="C738" s="326"/>
      <c r="D738" s="327"/>
      <c r="E738" s="328"/>
      <c r="F738" s="877"/>
      <c r="G738" s="923"/>
      <c r="H738" s="891"/>
      <c r="I738" s="911"/>
    </row>
    <row r="739" spans="1:9" s="134" customFormat="1" ht="25.5" hidden="1" outlineLevel="1">
      <c r="A739" s="324" t="s">
        <v>442</v>
      </c>
      <c r="B739" s="325" t="s">
        <v>388</v>
      </c>
      <c r="C739" s="326">
        <v>141.5</v>
      </c>
      <c r="D739" s="327"/>
      <c r="E739" s="328"/>
      <c r="F739" s="877"/>
      <c r="G739" s="923"/>
      <c r="H739" s="891"/>
      <c r="I739" s="911"/>
    </row>
    <row r="740" spans="1:9" s="134" customFormat="1" ht="25.5" hidden="1" outlineLevel="1">
      <c r="A740" s="324" t="s">
        <v>440</v>
      </c>
      <c r="B740" s="325" t="s">
        <v>447</v>
      </c>
      <c r="C740" s="326">
        <v>530.20000000000005</v>
      </c>
      <c r="D740" s="327"/>
      <c r="E740" s="328"/>
      <c r="F740" s="877"/>
      <c r="G740" s="923"/>
      <c r="H740" s="891"/>
      <c r="I740" s="911"/>
    </row>
    <row r="741" spans="1:9" s="134" customFormat="1" hidden="1" outlineLevel="1">
      <c r="A741" s="324"/>
      <c r="B741" s="325"/>
      <c r="C741" s="326">
        <v>671.7</v>
      </c>
      <c r="D741" s="327"/>
      <c r="E741" s="328"/>
      <c r="F741" s="877"/>
      <c r="G741" s="923"/>
      <c r="H741" s="891"/>
      <c r="I741" s="911"/>
    </row>
    <row r="742" spans="1:9" s="134" customFormat="1" hidden="1" outlineLevel="1">
      <c r="A742" s="324"/>
      <c r="B742" s="325"/>
      <c r="C742" s="326"/>
      <c r="D742" s="327"/>
      <c r="E742" s="328"/>
      <c r="F742" s="877"/>
      <c r="G742" s="923"/>
      <c r="H742" s="891"/>
      <c r="I742" s="911"/>
    </row>
    <row r="743" spans="1:9" s="134" customFormat="1" ht="25.5" hidden="1" outlineLevel="1">
      <c r="A743" s="324" t="s">
        <v>443</v>
      </c>
      <c r="B743" s="325" t="s">
        <v>444</v>
      </c>
      <c r="C743" s="326">
        <v>204.4</v>
      </c>
      <c r="D743" s="327"/>
      <c r="E743" s="328"/>
      <c r="F743" s="877"/>
      <c r="G743" s="923"/>
      <c r="H743" s="891"/>
      <c r="I743" s="911"/>
    </row>
    <row r="744" spans="1:9" s="134" customFormat="1" ht="25.5" hidden="1" outlineLevel="1">
      <c r="A744" s="324" t="s">
        <v>445</v>
      </c>
      <c r="B744" s="325" t="s">
        <v>446</v>
      </c>
      <c r="C744" s="326">
        <v>423.6</v>
      </c>
      <c r="D744" s="327"/>
      <c r="E744" s="328"/>
      <c r="F744" s="877"/>
      <c r="G744" s="923"/>
      <c r="H744" s="891"/>
      <c r="I744" s="911"/>
    </row>
    <row r="745" spans="1:9" s="134" customFormat="1" hidden="1" outlineLevel="1">
      <c r="A745" s="324"/>
      <c r="B745" s="325"/>
      <c r="C745" s="326">
        <v>628</v>
      </c>
      <c r="D745" s="327"/>
      <c r="E745" s="328"/>
      <c r="F745" s="877"/>
      <c r="G745" s="923"/>
      <c r="H745" s="891"/>
      <c r="I745" s="911"/>
    </row>
    <row r="746" spans="1:9" ht="12.75" customHeight="1" collapsed="1">
      <c r="A746" s="311"/>
      <c r="B746" s="304"/>
      <c r="C746" s="301"/>
      <c r="D746" s="305"/>
      <c r="E746" s="306"/>
      <c r="F746" s="874"/>
      <c r="G746" s="920"/>
      <c r="H746" s="888"/>
      <c r="I746" s="908"/>
    </row>
    <row r="747" spans="1:9" ht="116.25" customHeight="1">
      <c r="A747" s="331" t="s">
        <v>72</v>
      </c>
      <c r="B747" s="338" t="s">
        <v>725</v>
      </c>
      <c r="C747" s="310"/>
      <c r="D747" s="305"/>
      <c r="E747" s="306"/>
      <c r="F747" s="874"/>
      <c r="G747" s="920"/>
      <c r="H747" s="888"/>
      <c r="I747" s="908"/>
    </row>
    <row r="748" spans="1:9">
      <c r="A748" s="277"/>
      <c r="B748" s="309" t="s">
        <v>364</v>
      </c>
      <c r="C748" s="310">
        <v>96</v>
      </c>
      <c r="D748" s="1320"/>
      <c r="E748" s="306" t="str">
        <f>IF(OR(ISBLANK(C748),ISBLANK(D748))," ",KOLIC*CENA)</f>
        <v xml:space="preserve"> </v>
      </c>
      <c r="F748" s="873"/>
      <c r="G748" s="919">
        <f>D748*F748</f>
        <v>0</v>
      </c>
      <c r="H748" s="945">
        <v>96</v>
      </c>
      <c r="I748" s="907">
        <f>D748*H748</f>
        <v>0</v>
      </c>
    </row>
    <row r="749" spans="1:9">
      <c r="A749" s="277"/>
      <c r="B749" s="309" t="s">
        <v>365</v>
      </c>
      <c r="C749" s="310">
        <v>64</v>
      </c>
      <c r="D749" s="1309">
        <f>D748</f>
        <v>0</v>
      </c>
      <c r="E749" s="306">
        <f>IF(OR(ISBLANK(C749),ISBLANK(D749))," ",KOLIC*CENA)</f>
        <v>0</v>
      </c>
      <c r="F749" s="873"/>
      <c r="G749" s="919">
        <f>D749*F749</f>
        <v>0</v>
      </c>
      <c r="H749" s="945">
        <v>64</v>
      </c>
      <c r="I749" s="907">
        <f>D749*H749</f>
        <v>0</v>
      </c>
    </row>
    <row r="750" spans="1:9">
      <c r="A750" s="277"/>
      <c r="B750" s="309" t="s">
        <v>366</v>
      </c>
      <c r="C750" s="310">
        <v>96</v>
      </c>
      <c r="D750" s="1309">
        <f>D748</f>
        <v>0</v>
      </c>
      <c r="E750" s="306">
        <f>IF(OR(ISBLANK(C750),ISBLANK(D750))," ",KOLIC*CENA)</f>
        <v>0</v>
      </c>
      <c r="F750" s="873"/>
      <c r="G750" s="919">
        <f>D750*F750</f>
        <v>0</v>
      </c>
      <c r="H750" s="945">
        <v>96</v>
      </c>
      <c r="I750" s="907">
        <f>D750*H750</f>
        <v>0</v>
      </c>
    </row>
    <row r="751" spans="1:9" ht="13.5" thickBot="1">
      <c r="A751" s="277"/>
      <c r="B751" s="407" t="s">
        <v>367</v>
      </c>
      <c r="C751" s="408">
        <v>80</v>
      </c>
      <c r="D751" s="1310">
        <f>D748</f>
        <v>0</v>
      </c>
      <c r="E751" s="410">
        <f>IF(OR(ISBLANK(C751),ISBLANK(D751))," ",KOLIC*CENA)</f>
        <v>0</v>
      </c>
      <c r="F751" s="931"/>
      <c r="G751" s="980">
        <f>D751*F751</f>
        <v>0</v>
      </c>
      <c r="H751" s="946">
        <v>80</v>
      </c>
      <c r="I751" s="986">
        <f>D751*H751</f>
        <v>0</v>
      </c>
    </row>
    <row r="752" spans="1:9" ht="13.5" thickTop="1">
      <c r="A752" s="277"/>
      <c r="B752" s="404" t="s">
        <v>206</v>
      </c>
      <c r="C752" s="411">
        <f>SUM(C748:C751)</f>
        <v>336</v>
      </c>
      <c r="D752" s="405"/>
      <c r="E752" s="406" t="str">
        <f>IF(OR(ISBLANK(D752),ISBLANK(#REF!))," ",KOLIC*CENA)</f>
        <v xml:space="preserve"> </v>
      </c>
      <c r="F752" s="932"/>
      <c r="G752" s="981"/>
      <c r="H752" s="948"/>
      <c r="I752" s="987"/>
    </row>
    <row r="753" spans="1:9">
      <c r="A753" s="277"/>
      <c r="B753" s="310"/>
      <c r="C753" s="336"/>
      <c r="D753" s="301"/>
      <c r="E753" s="306"/>
      <c r="F753" s="874"/>
      <c r="G753" s="920"/>
      <c r="H753" s="888"/>
      <c r="I753" s="908"/>
    </row>
    <row r="754" spans="1:9" s="134" customFormat="1" hidden="1" outlineLevel="1">
      <c r="A754" s="324" t="s">
        <v>727</v>
      </c>
      <c r="B754" s="325" t="s">
        <v>726</v>
      </c>
      <c r="C754" s="326">
        <v>96</v>
      </c>
      <c r="D754" s="327"/>
      <c r="E754" s="328"/>
      <c r="F754" s="877"/>
      <c r="G754" s="923"/>
      <c r="H754" s="891"/>
      <c r="I754" s="911"/>
    </row>
    <row r="755" spans="1:9" s="134" customFormat="1" hidden="1" outlineLevel="1">
      <c r="A755" s="324" t="s">
        <v>237</v>
      </c>
      <c r="B755" s="325" t="s">
        <v>728</v>
      </c>
      <c r="C755" s="326">
        <v>64</v>
      </c>
      <c r="D755" s="327"/>
      <c r="E755" s="328"/>
      <c r="F755" s="877"/>
      <c r="G755" s="923"/>
      <c r="H755" s="891"/>
      <c r="I755" s="911"/>
    </row>
    <row r="756" spans="1:9" s="134" customFormat="1" hidden="1" outlineLevel="1">
      <c r="A756" s="324" t="s">
        <v>332</v>
      </c>
      <c r="B756" s="325" t="s">
        <v>729</v>
      </c>
      <c r="C756" s="326">
        <v>80</v>
      </c>
      <c r="D756" s="327"/>
      <c r="E756" s="328"/>
      <c r="F756" s="877"/>
      <c r="G756" s="923"/>
      <c r="H756" s="891"/>
      <c r="I756" s="911"/>
    </row>
    <row r="757" spans="1:9" ht="13.5" customHeight="1" collapsed="1">
      <c r="A757" s="331"/>
      <c r="B757" s="332"/>
      <c r="C757" s="301"/>
      <c r="D757" s="305"/>
      <c r="E757" s="302" t="str">
        <f t="shared" ref="E757:E780" si="41">IF(OR(ISBLANK(C757),ISBLANK(D757))," ",KOLIC*CENA)</f>
        <v xml:space="preserve"> </v>
      </c>
      <c r="F757" s="874"/>
      <c r="G757" s="920"/>
      <c r="H757" s="888"/>
      <c r="I757" s="908"/>
    </row>
    <row r="758" spans="1:9" ht="129" customHeight="1">
      <c r="A758" s="331" t="s">
        <v>73</v>
      </c>
      <c r="B758" s="332" t="s">
        <v>125</v>
      </c>
      <c r="C758" s="305"/>
      <c r="D758" s="305"/>
      <c r="E758" s="302" t="str">
        <f t="shared" si="41"/>
        <v xml:space="preserve"> </v>
      </c>
      <c r="F758" s="874"/>
      <c r="G758" s="920"/>
      <c r="H758" s="888"/>
      <c r="I758" s="908"/>
    </row>
    <row r="759" spans="1:9">
      <c r="A759" s="277"/>
      <c r="B759" s="309" t="s">
        <v>279</v>
      </c>
      <c r="C759" s="310">
        <v>30</v>
      </c>
      <c r="D759" s="1320"/>
      <c r="E759" s="306" t="str">
        <f t="shared" si="41"/>
        <v xml:space="preserve"> </v>
      </c>
      <c r="F759" s="873">
        <v>15</v>
      </c>
      <c r="G759" s="919">
        <f>D759*F759</f>
        <v>0</v>
      </c>
      <c r="H759" s="887">
        <v>15</v>
      </c>
      <c r="I759" s="907">
        <f>D759*H759</f>
        <v>0</v>
      </c>
    </row>
    <row r="760" spans="1:9">
      <c r="A760" s="277"/>
      <c r="B760" s="309" t="s">
        <v>280</v>
      </c>
      <c r="C760" s="310">
        <v>10</v>
      </c>
      <c r="D760" s="1309">
        <f>D759</f>
        <v>0</v>
      </c>
      <c r="E760" s="306">
        <f t="shared" si="41"/>
        <v>0</v>
      </c>
      <c r="F760" s="873">
        <v>5</v>
      </c>
      <c r="G760" s="919">
        <f>D760*F760</f>
        <v>0</v>
      </c>
      <c r="H760" s="887">
        <v>5</v>
      </c>
      <c r="I760" s="907">
        <f>D760*H760</f>
        <v>0</v>
      </c>
    </row>
    <row r="761" spans="1:9">
      <c r="A761" s="277"/>
      <c r="B761" s="309" t="s">
        <v>281</v>
      </c>
      <c r="C761" s="310">
        <v>15</v>
      </c>
      <c r="D761" s="1309">
        <f>D759</f>
        <v>0</v>
      </c>
      <c r="E761" s="306">
        <f t="shared" si="41"/>
        <v>0</v>
      </c>
      <c r="F761" s="873">
        <v>7.5</v>
      </c>
      <c r="G761" s="919">
        <f>D761*F761</f>
        <v>0</v>
      </c>
      <c r="H761" s="887">
        <v>7.5</v>
      </c>
      <c r="I761" s="907">
        <f>D761*H761</f>
        <v>0</v>
      </c>
    </row>
    <row r="762" spans="1:9" ht="13.5" thickBot="1">
      <c r="A762" s="277"/>
      <c r="B762" s="407" t="s">
        <v>282</v>
      </c>
      <c r="C762" s="408">
        <v>15</v>
      </c>
      <c r="D762" s="1310">
        <f>D759</f>
        <v>0</v>
      </c>
      <c r="E762" s="410">
        <f t="shared" si="41"/>
        <v>0</v>
      </c>
      <c r="F762" s="931">
        <v>7.5</v>
      </c>
      <c r="G762" s="980">
        <f>D762*F762</f>
        <v>0</v>
      </c>
      <c r="H762" s="947">
        <v>7.5</v>
      </c>
      <c r="I762" s="986">
        <f>D762*H762</f>
        <v>0</v>
      </c>
    </row>
    <row r="763" spans="1:9" ht="13.5" thickTop="1">
      <c r="A763" s="277"/>
      <c r="B763" s="404" t="s">
        <v>224</v>
      </c>
      <c r="C763" s="405">
        <f>SUM(C759:C762)</f>
        <v>70</v>
      </c>
      <c r="D763" s="391"/>
      <c r="E763" s="406" t="str">
        <f t="shared" si="41"/>
        <v xml:space="preserve"> </v>
      </c>
      <c r="F763" s="932"/>
      <c r="G763" s="981"/>
      <c r="H763" s="948"/>
      <c r="I763" s="987"/>
    </row>
    <row r="764" spans="1:9" ht="13.5" customHeight="1">
      <c r="A764" s="331"/>
      <c r="B764" s="332"/>
      <c r="C764" s="305"/>
      <c r="D764" s="305"/>
      <c r="E764" s="302" t="str">
        <f t="shared" si="41"/>
        <v xml:space="preserve"> </v>
      </c>
      <c r="F764" s="874"/>
      <c r="G764" s="920"/>
      <c r="H764" s="888"/>
      <c r="I764" s="908"/>
    </row>
    <row r="765" spans="1:9" ht="89.25">
      <c r="A765" s="331" t="s">
        <v>75</v>
      </c>
      <c r="B765" s="332" t="s">
        <v>5</v>
      </c>
      <c r="C765" s="305"/>
      <c r="D765" s="305"/>
      <c r="E765" s="302" t="str">
        <f t="shared" si="41"/>
        <v xml:space="preserve"> </v>
      </c>
      <c r="F765" s="874"/>
      <c r="G765" s="920"/>
      <c r="H765" s="888"/>
      <c r="I765" s="908"/>
    </row>
    <row r="766" spans="1:9">
      <c r="A766" s="277"/>
      <c r="B766" s="309" t="s">
        <v>290</v>
      </c>
      <c r="C766" s="310">
        <v>2</v>
      </c>
      <c r="D766" s="1320"/>
      <c r="E766" s="306" t="str">
        <f t="shared" si="41"/>
        <v xml:space="preserve"> </v>
      </c>
      <c r="F766" s="873"/>
      <c r="G766" s="919">
        <f>D766*F766</f>
        <v>0</v>
      </c>
      <c r="H766" s="945">
        <v>2</v>
      </c>
      <c r="I766" s="907">
        <f>D766*H766</f>
        <v>0</v>
      </c>
    </row>
    <row r="767" spans="1:9">
      <c r="A767" s="277"/>
      <c r="B767" s="309" t="s">
        <v>291</v>
      </c>
      <c r="C767" s="310">
        <v>1</v>
      </c>
      <c r="D767" s="1309">
        <f>D766</f>
        <v>0</v>
      </c>
      <c r="E767" s="306">
        <f t="shared" si="41"/>
        <v>0</v>
      </c>
      <c r="F767" s="873"/>
      <c r="G767" s="919">
        <f>D767*F767</f>
        <v>0</v>
      </c>
      <c r="H767" s="945">
        <v>1</v>
      </c>
      <c r="I767" s="907">
        <f>D767*H767</f>
        <v>0</v>
      </c>
    </row>
    <row r="768" spans="1:9">
      <c r="A768" s="277"/>
      <c r="B768" s="309" t="s">
        <v>292</v>
      </c>
      <c r="C768" s="310">
        <v>1.5</v>
      </c>
      <c r="D768" s="1309">
        <f>D766</f>
        <v>0</v>
      </c>
      <c r="E768" s="306">
        <f t="shared" si="41"/>
        <v>0</v>
      </c>
      <c r="F768" s="873"/>
      <c r="G768" s="919">
        <f>D768*F768</f>
        <v>0</v>
      </c>
      <c r="H768" s="945">
        <v>1.5</v>
      </c>
      <c r="I768" s="907">
        <f>D768*H768</f>
        <v>0</v>
      </c>
    </row>
    <row r="769" spans="1:9" ht="13.5" thickBot="1">
      <c r="A769" s="277"/>
      <c r="B769" s="407" t="s">
        <v>293</v>
      </c>
      <c r="C769" s="408">
        <v>1.5</v>
      </c>
      <c r="D769" s="1310">
        <f>D766</f>
        <v>0</v>
      </c>
      <c r="E769" s="410">
        <f t="shared" si="41"/>
        <v>0</v>
      </c>
      <c r="F769" s="931"/>
      <c r="G769" s="980">
        <f>D769*F769</f>
        <v>0</v>
      </c>
      <c r="H769" s="946">
        <v>1.5</v>
      </c>
      <c r="I769" s="986">
        <f>D769*H769</f>
        <v>0</v>
      </c>
    </row>
    <row r="770" spans="1:9" ht="13.5" thickTop="1">
      <c r="A770" s="277"/>
      <c r="B770" s="404" t="s">
        <v>294</v>
      </c>
      <c r="C770" s="405">
        <f>SUM(C766:C769)</f>
        <v>6</v>
      </c>
      <c r="D770" s="391"/>
      <c r="E770" s="406" t="str">
        <f t="shared" si="41"/>
        <v xml:space="preserve"> </v>
      </c>
      <c r="F770" s="932"/>
      <c r="G770" s="981"/>
      <c r="H770" s="948"/>
      <c r="I770" s="987"/>
    </row>
    <row r="771" spans="1:9" ht="12.75" customHeight="1">
      <c r="A771" s="331"/>
      <c r="B771" s="332"/>
      <c r="C771" s="305"/>
      <c r="D771" s="305"/>
      <c r="E771" s="302" t="str">
        <f t="shared" si="41"/>
        <v xml:space="preserve"> </v>
      </c>
      <c r="F771" s="874"/>
      <c r="G771" s="920"/>
      <c r="H771" s="888"/>
      <c r="I771" s="908"/>
    </row>
    <row r="772" spans="1:9" ht="78.75" customHeight="1">
      <c r="A772" s="331" t="s">
        <v>76</v>
      </c>
      <c r="B772" s="312" t="s">
        <v>448</v>
      </c>
      <c r="C772" s="305"/>
      <c r="D772" s="305"/>
      <c r="E772" s="302" t="str">
        <f t="shared" si="41"/>
        <v xml:space="preserve"> </v>
      </c>
      <c r="F772" s="874"/>
      <c r="G772" s="920"/>
      <c r="H772" s="888"/>
      <c r="I772" s="908"/>
    </row>
    <row r="773" spans="1:9" ht="30.75" customHeight="1">
      <c r="A773" s="331"/>
      <c r="B773" s="332" t="s">
        <v>10</v>
      </c>
      <c r="C773" s="305"/>
      <c r="D773" s="305"/>
      <c r="E773" s="302" t="str">
        <f t="shared" si="41"/>
        <v xml:space="preserve"> </v>
      </c>
      <c r="F773" s="874"/>
      <c r="G773" s="920"/>
      <c r="H773" s="888"/>
      <c r="I773" s="908"/>
    </row>
    <row r="774" spans="1:9">
      <c r="A774" s="331"/>
      <c r="B774" s="332"/>
      <c r="C774" s="305"/>
      <c r="D774" s="305"/>
      <c r="E774" s="302" t="str">
        <f t="shared" si="41"/>
        <v xml:space="preserve"> </v>
      </c>
      <c r="F774" s="874"/>
      <c r="G774" s="920"/>
      <c r="H774" s="888"/>
      <c r="I774" s="908"/>
    </row>
    <row r="775" spans="1:9" ht="38.25">
      <c r="A775" s="331" t="s">
        <v>67</v>
      </c>
      <c r="B775" s="312" t="s">
        <v>1528</v>
      </c>
      <c r="C775" s="305"/>
      <c r="D775" s="305"/>
      <c r="E775" s="302" t="str">
        <f t="shared" si="41"/>
        <v xml:space="preserve"> </v>
      </c>
      <c r="F775" s="874"/>
      <c r="G775" s="920"/>
      <c r="H775" s="888"/>
      <c r="I775" s="908"/>
    </row>
    <row r="776" spans="1:9">
      <c r="A776" s="277"/>
      <c r="B776" s="309" t="s">
        <v>299</v>
      </c>
      <c r="C776" s="310">
        <v>398</v>
      </c>
      <c r="D776" s="1320"/>
      <c r="E776" s="306" t="str">
        <f t="shared" si="41"/>
        <v xml:space="preserve"> </v>
      </c>
      <c r="F776" s="873"/>
      <c r="G776" s="919">
        <f>D776*F776</f>
        <v>0</v>
      </c>
      <c r="H776" s="945">
        <v>398</v>
      </c>
      <c r="I776" s="907">
        <f>D776*H776</f>
        <v>0</v>
      </c>
    </row>
    <row r="777" spans="1:9">
      <c r="A777" s="277"/>
      <c r="B777" s="309" t="s">
        <v>300</v>
      </c>
      <c r="C777" s="310">
        <v>195</v>
      </c>
      <c r="D777" s="1309">
        <f>D776</f>
        <v>0</v>
      </c>
      <c r="E777" s="306">
        <f t="shared" si="41"/>
        <v>0</v>
      </c>
      <c r="F777" s="873"/>
      <c r="G777" s="919">
        <f>D777*F777</f>
        <v>0</v>
      </c>
      <c r="H777" s="945">
        <v>195</v>
      </c>
      <c r="I777" s="907">
        <f>D777*H777</f>
        <v>0</v>
      </c>
    </row>
    <row r="778" spans="1:9">
      <c r="A778" s="277"/>
      <c r="B778" s="309" t="s">
        <v>301</v>
      </c>
      <c r="C778" s="310">
        <v>148</v>
      </c>
      <c r="D778" s="1309">
        <f>D776</f>
        <v>0</v>
      </c>
      <c r="E778" s="306">
        <f t="shared" si="41"/>
        <v>0</v>
      </c>
      <c r="F778" s="873"/>
      <c r="G778" s="919">
        <f>D778*F778</f>
        <v>0</v>
      </c>
      <c r="H778" s="945">
        <v>148</v>
      </c>
      <c r="I778" s="907">
        <f>D778*H778</f>
        <v>0</v>
      </c>
    </row>
    <row r="779" spans="1:9" ht="13.5" thickBot="1">
      <c r="A779" s="277"/>
      <c r="B779" s="407" t="s">
        <v>302</v>
      </c>
      <c r="C779" s="408">
        <v>215</v>
      </c>
      <c r="D779" s="1310">
        <f>D776</f>
        <v>0</v>
      </c>
      <c r="E779" s="410">
        <f t="shared" si="41"/>
        <v>0</v>
      </c>
      <c r="F779" s="931"/>
      <c r="G779" s="980">
        <f>D779*F779</f>
        <v>0</v>
      </c>
      <c r="H779" s="946">
        <v>215</v>
      </c>
      <c r="I779" s="986">
        <f>D779*H779</f>
        <v>0</v>
      </c>
    </row>
    <row r="780" spans="1:9" ht="13.5" thickTop="1">
      <c r="A780" s="277"/>
      <c r="B780" s="404" t="s">
        <v>215</v>
      </c>
      <c r="C780" s="405">
        <f>SUM(C776:C779)</f>
        <v>956</v>
      </c>
      <c r="D780" s="391"/>
      <c r="E780" s="406" t="str">
        <f t="shared" si="41"/>
        <v xml:space="preserve"> </v>
      </c>
      <c r="F780" s="932"/>
      <c r="G780" s="981"/>
      <c r="H780" s="948"/>
      <c r="I780" s="987"/>
    </row>
    <row r="781" spans="1:9">
      <c r="A781" s="277"/>
      <c r="B781" s="310"/>
      <c r="C781" s="301"/>
      <c r="D781" s="305"/>
      <c r="E781" s="306"/>
      <c r="F781" s="874"/>
      <c r="G781" s="920"/>
      <c r="H781" s="888"/>
      <c r="I781" s="908"/>
    </row>
    <row r="782" spans="1:9" s="134" customFormat="1" hidden="1" outlineLevel="1">
      <c r="A782" s="324" t="s">
        <v>449</v>
      </c>
      <c r="B782" s="325" t="s">
        <v>1296</v>
      </c>
      <c r="C782" s="326">
        <v>396.55</v>
      </c>
      <c r="D782" s="327"/>
      <c r="E782" s="328"/>
      <c r="F782" s="877"/>
      <c r="G782" s="923"/>
      <c r="H782" s="891"/>
      <c r="I782" s="911"/>
    </row>
    <row r="783" spans="1:9" s="134" customFormat="1" hidden="1" outlineLevel="1">
      <c r="A783" s="324" t="s">
        <v>450</v>
      </c>
      <c r="B783" s="325" t="s">
        <v>1297</v>
      </c>
      <c r="C783" s="326">
        <v>190.55</v>
      </c>
      <c r="D783" s="327"/>
      <c r="E783" s="328"/>
      <c r="F783" s="877"/>
      <c r="G783" s="923"/>
      <c r="H783" s="891"/>
      <c r="I783" s="911"/>
    </row>
    <row r="784" spans="1:9" s="134" customFormat="1" hidden="1" outlineLevel="1">
      <c r="A784" s="324" t="s">
        <v>452</v>
      </c>
      <c r="B784" s="325" t="s">
        <v>1298</v>
      </c>
      <c r="C784" s="326">
        <v>146.26</v>
      </c>
      <c r="D784" s="327"/>
      <c r="E784" s="328"/>
      <c r="F784" s="877"/>
      <c r="G784" s="923"/>
      <c r="H784" s="891"/>
      <c r="I784" s="911"/>
    </row>
    <row r="785" spans="1:9" s="134" customFormat="1" hidden="1" outlineLevel="1">
      <c r="A785" s="324" t="s">
        <v>244</v>
      </c>
      <c r="B785" s="325" t="s">
        <v>1299</v>
      </c>
      <c r="C785" s="326">
        <v>211.15</v>
      </c>
      <c r="D785" s="327"/>
      <c r="E785" s="328"/>
      <c r="F785" s="877"/>
      <c r="G785" s="923"/>
      <c r="H785" s="891"/>
      <c r="I785" s="911"/>
    </row>
    <row r="786" spans="1:9" ht="12.75" customHeight="1" collapsed="1">
      <c r="A786" s="311"/>
      <c r="B786" s="304"/>
      <c r="C786" s="301"/>
      <c r="D786" s="305"/>
      <c r="E786" s="306"/>
      <c r="F786" s="874"/>
      <c r="G786" s="920"/>
      <c r="H786" s="888"/>
      <c r="I786" s="908"/>
    </row>
    <row r="787" spans="1:9" ht="39" customHeight="1">
      <c r="A787" s="331" t="s">
        <v>68</v>
      </c>
      <c r="B787" s="312" t="s">
        <v>1281</v>
      </c>
      <c r="C787" s="305"/>
      <c r="D787" s="305"/>
      <c r="E787" s="302" t="str">
        <f t="shared" ref="E787:E792" si="42">IF(OR(ISBLANK(C787),ISBLANK(D787))," ",KOLIC*CENA)</f>
        <v xml:space="preserve"> </v>
      </c>
      <c r="F787" s="874"/>
      <c r="G787" s="920"/>
      <c r="H787" s="888"/>
      <c r="I787" s="908"/>
    </row>
    <row r="788" spans="1:9">
      <c r="A788" s="277"/>
      <c r="B788" s="309" t="s">
        <v>299</v>
      </c>
      <c r="C788" s="310">
        <v>275</v>
      </c>
      <c r="D788" s="1320"/>
      <c r="E788" s="306" t="str">
        <f t="shared" si="42"/>
        <v xml:space="preserve"> </v>
      </c>
      <c r="F788" s="873"/>
      <c r="G788" s="919">
        <f>D788*F788</f>
        <v>0</v>
      </c>
      <c r="H788" s="945">
        <v>275</v>
      </c>
      <c r="I788" s="907">
        <f>D788*H788</f>
        <v>0</v>
      </c>
    </row>
    <row r="789" spans="1:9">
      <c r="A789" s="277"/>
      <c r="B789" s="309" t="s">
        <v>300</v>
      </c>
      <c r="C789" s="310">
        <v>54</v>
      </c>
      <c r="D789" s="1309">
        <f>D788</f>
        <v>0</v>
      </c>
      <c r="E789" s="306">
        <f t="shared" si="42"/>
        <v>0</v>
      </c>
      <c r="F789" s="873"/>
      <c r="G789" s="919">
        <f>D789*F789</f>
        <v>0</v>
      </c>
      <c r="H789" s="945">
        <v>54</v>
      </c>
      <c r="I789" s="907">
        <f>D789*H789</f>
        <v>0</v>
      </c>
    </row>
    <row r="790" spans="1:9">
      <c r="A790" s="277"/>
      <c r="B790" s="309" t="s">
        <v>301</v>
      </c>
      <c r="C790" s="310">
        <v>86</v>
      </c>
      <c r="D790" s="1309">
        <f>D788</f>
        <v>0</v>
      </c>
      <c r="E790" s="306">
        <f t="shared" si="42"/>
        <v>0</v>
      </c>
      <c r="F790" s="873"/>
      <c r="G790" s="919">
        <f>D790*F790</f>
        <v>0</v>
      </c>
      <c r="H790" s="945">
        <v>86</v>
      </c>
      <c r="I790" s="907">
        <f>D790*H790</f>
        <v>0</v>
      </c>
    </row>
    <row r="791" spans="1:9" ht="13.5" thickBot="1">
      <c r="A791" s="277"/>
      <c r="B791" s="407" t="s">
        <v>302</v>
      </c>
      <c r="C791" s="408">
        <v>72</v>
      </c>
      <c r="D791" s="1310">
        <f>D788</f>
        <v>0</v>
      </c>
      <c r="E791" s="410">
        <f t="shared" si="42"/>
        <v>0</v>
      </c>
      <c r="F791" s="931"/>
      <c r="G791" s="980">
        <f>D791*F791</f>
        <v>0</v>
      </c>
      <c r="H791" s="946">
        <v>72</v>
      </c>
      <c r="I791" s="986">
        <f>D791*H791</f>
        <v>0</v>
      </c>
    </row>
    <row r="792" spans="1:9" ht="13.5" thickTop="1">
      <c r="A792" s="277"/>
      <c r="B792" s="404" t="s">
        <v>215</v>
      </c>
      <c r="C792" s="405">
        <f>SUM(C788:C791)</f>
        <v>487</v>
      </c>
      <c r="D792" s="391"/>
      <c r="E792" s="406" t="str">
        <f t="shared" si="42"/>
        <v xml:space="preserve"> </v>
      </c>
      <c r="F792" s="932"/>
      <c r="G792" s="981"/>
      <c r="H792" s="948"/>
      <c r="I792" s="987"/>
    </row>
    <row r="793" spans="1:9">
      <c r="A793" s="277"/>
      <c r="B793" s="310"/>
      <c r="C793" s="301"/>
      <c r="D793" s="305"/>
      <c r="E793" s="306"/>
      <c r="F793" s="874"/>
      <c r="G793" s="920"/>
      <c r="H793" s="888"/>
      <c r="I793" s="908"/>
    </row>
    <row r="794" spans="1:9" s="134" customFormat="1" hidden="1" outlineLevel="1">
      <c r="A794" s="324" t="s">
        <v>453</v>
      </c>
      <c r="B794" s="325" t="s">
        <v>824</v>
      </c>
      <c r="C794" s="326">
        <v>129</v>
      </c>
      <c r="D794" s="327"/>
      <c r="E794" s="328"/>
      <c r="F794" s="877"/>
      <c r="G794" s="923"/>
      <c r="H794" s="891"/>
      <c r="I794" s="911"/>
    </row>
    <row r="795" spans="1:9" s="134" customFormat="1" hidden="1" outlineLevel="1">
      <c r="A795" s="324" t="s">
        <v>1282</v>
      </c>
      <c r="B795" s="325" t="s">
        <v>1283</v>
      </c>
      <c r="C795" s="326">
        <v>146</v>
      </c>
      <c r="D795" s="327"/>
      <c r="E795" s="328"/>
      <c r="F795" s="877"/>
      <c r="G795" s="923"/>
      <c r="H795" s="891"/>
      <c r="I795" s="911"/>
    </row>
    <row r="796" spans="1:9" s="134" customFormat="1" hidden="1" outlineLevel="1">
      <c r="A796" s="324"/>
      <c r="B796" s="325"/>
      <c r="C796" s="326">
        <v>275</v>
      </c>
      <c r="D796" s="327"/>
      <c r="E796" s="328"/>
      <c r="F796" s="877"/>
      <c r="G796" s="923"/>
      <c r="H796" s="891"/>
      <c r="I796" s="911"/>
    </row>
    <row r="797" spans="1:9" s="134" customFormat="1" hidden="1" outlineLevel="1">
      <c r="A797" s="324"/>
      <c r="B797" s="325"/>
      <c r="C797" s="326"/>
      <c r="D797" s="327"/>
      <c r="E797" s="328"/>
      <c r="F797" s="877"/>
      <c r="G797" s="923"/>
      <c r="H797" s="891"/>
      <c r="I797" s="911"/>
    </row>
    <row r="798" spans="1:9" s="134" customFormat="1" hidden="1" outlineLevel="1">
      <c r="A798" s="324" t="s">
        <v>382</v>
      </c>
      <c r="B798" s="325" t="s">
        <v>1280</v>
      </c>
      <c r="C798" s="326">
        <v>53</v>
      </c>
      <c r="D798" s="327"/>
      <c r="E798" s="328"/>
      <c r="F798" s="877"/>
      <c r="G798" s="923"/>
      <c r="H798" s="891"/>
      <c r="I798" s="911"/>
    </row>
    <row r="799" spans="1:9" s="134" customFormat="1" hidden="1" outlineLevel="1">
      <c r="A799" s="324" t="s">
        <v>452</v>
      </c>
      <c r="B799" s="325" t="s">
        <v>455</v>
      </c>
      <c r="C799" s="326">
        <v>86</v>
      </c>
      <c r="D799" s="327"/>
      <c r="E799" s="328"/>
      <c r="F799" s="877"/>
      <c r="G799" s="923"/>
      <c r="H799" s="891"/>
      <c r="I799" s="911"/>
    </row>
    <row r="800" spans="1:9" s="134" customFormat="1" hidden="1" outlineLevel="1">
      <c r="A800" s="324" t="s">
        <v>244</v>
      </c>
      <c r="B800" s="325" t="s">
        <v>454</v>
      </c>
      <c r="C800" s="326">
        <v>72</v>
      </c>
      <c r="D800" s="327"/>
      <c r="E800" s="328"/>
      <c r="F800" s="877"/>
      <c r="G800" s="923"/>
      <c r="H800" s="891"/>
      <c r="I800" s="911"/>
    </row>
    <row r="801" spans="1:9" ht="12.75" customHeight="1" collapsed="1">
      <c r="A801" s="311"/>
      <c r="B801" s="304"/>
      <c r="C801" s="301"/>
      <c r="D801" s="305"/>
      <c r="E801" s="306"/>
      <c r="F801" s="874"/>
      <c r="G801" s="920"/>
      <c r="H801" s="888"/>
      <c r="I801" s="908"/>
    </row>
    <row r="802" spans="1:9">
      <c r="A802" s="331"/>
      <c r="B802" s="332"/>
      <c r="C802" s="305"/>
      <c r="D802" s="305"/>
      <c r="E802" s="302" t="str">
        <f t="shared" ref="E802:E808" si="43">IF(OR(ISBLANK(C802),ISBLANK(D802))," ",KOLIC*CENA)</f>
        <v xml:space="preserve"> </v>
      </c>
      <c r="F802" s="874"/>
      <c r="G802" s="920"/>
      <c r="H802" s="888"/>
      <c r="I802" s="908"/>
    </row>
    <row r="803" spans="1:9" ht="38.25">
      <c r="A803" s="331" t="s">
        <v>36</v>
      </c>
      <c r="B803" s="312" t="s">
        <v>456</v>
      </c>
      <c r="C803" s="305"/>
      <c r="D803" s="305"/>
      <c r="E803" s="302" t="str">
        <f t="shared" si="43"/>
        <v xml:space="preserve"> </v>
      </c>
      <c r="F803" s="874"/>
      <c r="G803" s="920"/>
      <c r="H803" s="888"/>
      <c r="I803" s="908"/>
    </row>
    <row r="804" spans="1:9">
      <c r="A804" s="277"/>
      <c r="B804" s="309" t="s">
        <v>299</v>
      </c>
      <c r="C804" s="310">
        <v>506</v>
      </c>
      <c r="D804" s="1320"/>
      <c r="E804" s="306" t="str">
        <f t="shared" si="43"/>
        <v xml:space="preserve"> </v>
      </c>
      <c r="F804" s="873"/>
      <c r="G804" s="919">
        <f>D804*F804</f>
        <v>0</v>
      </c>
      <c r="H804" s="945">
        <v>506</v>
      </c>
      <c r="I804" s="907">
        <f>D804*H804</f>
        <v>0</v>
      </c>
    </row>
    <row r="805" spans="1:9">
      <c r="A805" s="277"/>
      <c r="B805" s="309" t="s">
        <v>300</v>
      </c>
      <c r="C805" s="310">
        <v>292</v>
      </c>
      <c r="D805" s="1309">
        <f>D804</f>
        <v>0</v>
      </c>
      <c r="E805" s="306">
        <f t="shared" si="43"/>
        <v>0</v>
      </c>
      <c r="F805" s="873"/>
      <c r="G805" s="919">
        <f>D805*F805</f>
        <v>0</v>
      </c>
      <c r="H805" s="945">
        <v>292</v>
      </c>
      <c r="I805" s="907">
        <f>D805*H805</f>
        <v>0</v>
      </c>
    </row>
    <row r="806" spans="1:9">
      <c r="A806" s="277"/>
      <c r="B806" s="309" t="s">
        <v>301</v>
      </c>
      <c r="C806" s="310">
        <v>432</v>
      </c>
      <c r="D806" s="1309">
        <f>D804</f>
        <v>0</v>
      </c>
      <c r="E806" s="306">
        <f t="shared" si="43"/>
        <v>0</v>
      </c>
      <c r="F806" s="873"/>
      <c r="G806" s="919">
        <f>D806*F806</f>
        <v>0</v>
      </c>
      <c r="H806" s="945">
        <v>432</v>
      </c>
      <c r="I806" s="907">
        <f>D806*H806</f>
        <v>0</v>
      </c>
    </row>
    <row r="807" spans="1:9" ht="13.5" thickBot="1">
      <c r="A807" s="277"/>
      <c r="B807" s="407" t="s">
        <v>302</v>
      </c>
      <c r="C807" s="408">
        <v>382</v>
      </c>
      <c r="D807" s="1310">
        <f>D804</f>
        <v>0</v>
      </c>
      <c r="E807" s="410">
        <f t="shared" si="43"/>
        <v>0</v>
      </c>
      <c r="F807" s="931"/>
      <c r="G807" s="980">
        <f>D807*F807</f>
        <v>0</v>
      </c>
      <c r="H807" s="946">
        <v>382</v>
      </c>
      <c r="I807" s="986">
        <f>D807*H807</f>
        <v>0</v>
      </c>
    </row>
    <row r="808" spans="1:9" ht="13.5" thickTop="1">
      <c r="A808" s="277"/>
      <c r="B808" s="404" t="s">
        <v>215</v>
      </c>
      <c r="C808" s="405">
        <f>SUM(C804:C807)</f>
        <v>1612</v>
      </c>
      <c r="D808" s="391"/>
      <c r="E808" s="406" t="str">
        <f t="shared" si="43"/>
        <v xml:space="preserve"> </v>
      </c>
      <c r="F808" s="932"/>
      <c r="G808" s="981"/>
      <c r="H808" s="948"/>
      <c r="I808" s="987"/>
    </row>
    <row r="809" spans="1:9">
      <c r="A809" s="277"/>
      <c r="B809" s="310"/>
      <c r="C809" s="301"/>
      <c r="D809" s="305"/>
      <c r="E809" s="306"/>
      <c r="F809" s="874"/>
      <c r="G809" s="920"/>
      <c r="H809" s="888"/>
      <c r="I809" s="908"/>
    </row>
    <row r="810" spans="1:9" s="134" customFormat="1" hidden="1" outlineLevel="1">
      <c r="A810" s="324" t="s">
        <v>461</v>
      </c>
      <c r="B810" s="325" t="s">
        <v>466</v>
      </c>
      <c r="C810" s="326">
        <v>432</v>
      </c>
      <c r="D810" s="327"/>
      <c r="E810" s="328"/>
      <c r="F810" s="877"/>
      <c r="G810" s="923"/>
      <c r="H810" s="891"/>
      <c r="I810" s="911"/>
    </row>
    <row r="811" spans="1:9" s="134" customFormat="1" hidden="1" outlineLevel="1">
      <c r="A811" s="324" t="s">
        <v>467</v>
      </c>
      <c r="B811" s="325" t="s">
        <v>468</v>
      </c>
      <c r="C811" s="326">
        <v>41.54</v>
      </c>
      <c r="D811" s="327"/>
      <c r="E811" s="328"/>
      <c r="F811" s="877"/>
      <c r="G811" s="923"/>
      <c r="H811" s="891"/>
      <c r="I811" s="911"/>
    </row>
    <row r="812" spans="1:9" s="134" customFormat="1" hidden="1" outlineLevel="1">
      <c r="A812" s="324" t="s">
        <v>470</v>
      </c>
      <c r="B812" s="325" t="s">
        <v>469</v>
      </c>
      <c r="C812" s="326">
        <v>2.56</v>
      </c>
      <c r="D812" s="327"/>
      <c r="E812" s="328"/>
      <c r="F812" s="877"/>
      <c r="G812" s="923"/>
      <c r="H812" s="891"/>
      <c r="I812" s="911"/>
    </row>
    <row r="813" spans="1:9" s="134" customFormat="1" hidden="1" outlineLevel="1">
      <c r="A813" s="324" t="s">
        <v>471</v>
      </c>
      <c r="B813" s="325" t="s">
        <v>472</v>
      </c>
      <c r="C813" s="326">
        <v>28.5</v>
      </c>
      <c r="D813" s="327"/>
      <c r="E813" s="328"/>
      <c r="F813" s="877"/>
      <c r="G813" s="923"/>
      <c r="H813" s="891"/>
      <c r="I813" s="911"/>
    </row>
    <row r="814" spans="1:9" s="134" customFormat="1" hidden="1" outlineLevel="1">
      <c r="A814" s="324"/>
      <c r="B814" s="325"/>
      <c r="C814" s="326">
        <v>504.6</v>
      </c>
      <c r="D814" s="327"/>
      <c r="E814" s="328"/>
      <c r="F814" s="877"/>
      <c r="G814" s="923"/>
      <c r="H814" s="891"/>
      <c r="I814" s="911"/>
    </row>
    <row r="815" spans="1:9" s="134" customFormat="1" hidden="1" outlineLevel="1">
      <c r="A815" s="324"/>
      <c r="B815" s="325"/>
      <c r="C815" s="326"/>
      <c r="D815" s="327"/>
      <c r="E815" s="328"/>
      <c r="F815" s="877"/>
      <c r="G815" s="923"/>
      <c r="H815" s="891"/>
      <c r="I815" s="911"/>
    </row>
    <row r="816" spans="1:9" s="134" customFormat="1" hidden="1" outlineLevel="1">
      <c r="A816" s="324" t="s">
        <v>473</v>
      </c>
      <c r="B816" s="325" t="s">
        <v>474</v>
      </c>
      <c r="C816" s="326">
        <v>270</v>
      </c>
      <c r="D816" s="327"/>
      <c r="E816" s="328"/>
      <c r="F816" s="877"/>
      <c r="G816" s="923"/>
      <c r="H816" s="891"/>
      <c r="I816" s="911"/>
    </row>
    <row r="817" spans="1:9" s="134" customFormat="1" hidden="1" outlineLevel="1">
      <c r="A817" s="324" t="s">
        <v>815</v>
      </c>
      <c r="B817" s="325" t="s">
        <v>816</v>
      </c>
      <c r="C817" s="326">
        <v>22.4</v>
      </c>
      <c r="D817" s="327"/>
      <c r="E817" s="328"/>
      <c r="F817" s="877"/>
      <c r="G817" s="923"/>
      <c r="H817" s="891"/>
      <c r="I817" s="911"/>
    </row>
    <row r="818" spans="1:9" s="134" customFormat="1" hidden="1" outlineLevel="1">
      <c r="A818" s="324"/>
      <c r="B818" s="325"/>
      <c r="C818" s="326">
        <v>292.39999999999998</v>
      </c>
      <c r="D818" s="327"/>
      <c r="E818" s="328"/>
      <c r="F818" s="877"/>
      <c r="G818" s="923"/>
      <c r="H818" s="891"/>
      <c r="I818" s="911"/>
    </row>
    <row r="819" spans="1:9" s="134" customFormat="1" hidden="1" outlineLevel="1">
      <c r="A819" s="324"/>
      <c r="B819" s="325"/>
      <c r="C819" s="326"/>
      <c r="D819" s="327"/>
      <c r="E819" s="328"/>
      <c r="F819" s="877"/>
      <c r="G819" s="923"/>
      <c r="H819" s="891"/>
      <c r="I819" s="911"/>
    </row>
    <row r="820" spans="1:9" s="134" customFormat="1" ht="12" hidden="1" customHeight="1" outlineLevel="1">
      <c r="A820" s="324" t="s">
        <v>452</v>
      </c>
      <c r="B820" s="325" t="s">
        <v>475</v>
      </c>
      <c r="C820" s="326">
        <v>432</v>
      </c>
      <c r="D820" s="327"/>
      <c r="E820" s="328"/>
      <c r="F820" s="877"/>
      <c r="G820" s="923"/>
      <c r="H820" s="891"/>
      <c r="I820" s="911"/>
    </row>
    <row r="821" spans="1:9" s="134" customFormat="1" ht="12" hidden="1" customHeight="1" outlineLevel="1">
      <c r="A821" s="324"/>
      <c r="B821" s="325"/>
      <c r="C821" s="326"/>
      <c r="D821" s="327"/>
      <c r="E821" s="328"/>
      <c r="F821" s="877"/>
      <c r="G821" s="923"/>
      <c r="H821" s="891"/>
      <c r="I821" s="911"/>
    </row>
    <row r="822" spans="1:9" s="134" customFormat="1" hidden="1" outlineLevel="1">
      <c r="A822" s="324" t="s">
        <v>244</v>
      </c>
      <c r="B822" s="325" t="s">
        <v>485</v>
      </c>
      <c r="C822" s="326">
        <v>360</v>
      </c>
      <c r="D822" s="327"/>
      <c r="E822" s="328"/>
      <c r="F822" s="877"/>
      <c r="G822" s="923"/>
      <c r="H822" s="891"/>
      <c r="I822" s="911"/>
    </row>
    <row r="823" spans="1:9" s="134" customFormat="1" hidden="1" outlineLevel="1">
      <c r="A823" s="324" t="s">
        <v>815</v>
      </c>
      <c r="B823" s="325" t="s">
        <v>816</v>
      </c>
      <c r="C823" s="326">
        <v>22.4</v>
      </c>
      <c r="D823" s="327"/>
      <c r="E823" s="328"/>
      <c r="F823" s="877"/>
      <c r="G823" s="923"/>
      <c r="H823" s="891"/>
      <c r="I823" s="911"/>
    </row>
    <row r="824" spans="1:9" s="134" customFormat="1" hidden="1" outlineLevel="1">
      <c r="A824" s="324"/>
      <c r="B824" s="325"/>
      <c r="C824" s="326">
        <v>382.4</v>
      </c>
      <c r="D824" s="327"/>
      <c r="E824" s="328"/>
      <c r="F824" s="877"/>
      <c r="G824" s="923"/>
      <c r="H824" s="891"/>
      <c r="I824" s="911"/>
    </row>
    <row r="825" spans="1:9" s="134" customFormat="1" hidden="1" outlineLevel="1">
      <c r="A825" s="324"/>
      <c r="B825" s="325"/>
      <c r="C825" s="326"/>
      <c r="D825" s="327"/>
      <c r="E825" s="328"/>
      <c r="F825" s="877"/>
      <c r="G825" s="923"/>
      <c r="H825" s="891"/>
      <c r="I825" s="911"/>
    </row>
    <row r="826" spans="1:9" s="134" customFormat="1" ht="25.5" hidden="1" outlineLevel="1">
      <c r="A826" s="324" t="s">
        <v>462</v>
      </c>
      <c r="B826" s="325" t="s">
        <v>465</v>
      </c>
      <c r="C826" s="326">
        <v>18.079999999999998</v>
      </c>
      <c r="D826" s="327"/>
      <c r="E826" s="328"/>
      <c r="F826" s="877"/>
      <c r="G826" s="923"/>
      <c r="H826" s="891"/>
      <c r="I826" s="911"/>
    </row>
    <row r="827" spans="1:9" s="134" customFormat="1" hidden="1" outlineLevel="1">
      <c r="A827" s="324"/>
      <c r="B827" s="325"/>
      <c r="C827" s="326"/>
      <c r="D827" s="327"/>
      <c r="E827" s="328"/>
      <c r="F827" s="877"/>
      <c r="G827" s="923"/>
      <c r="H827" s="891"/>
      <c r="I827" s="911"/>
    </row>
    <row r="828" spans="1:9" s="134" customFormat="1" hidden="1" outlineLevel="1">
      <c r="A828" s="324"/>
      <c r="B828" s="325"/>
      <c r="C828" s="326"/>
      <c r="D828" s="327"/>
      <c r="E828" s="328"/>
      <c r="F828" s="877"/>
      <c r="G828" s="923"/>
      <c r="H828" s="891"/>
      <c r="I828" s="911"/>
    </row>
    <row r="829" spans="1:9" ht="12.75" customHeight="1" collapsed="1">
      <c r="A829" s="311"/>
      <c r="B829" s="304"/>
      <c r="C829" s="301"/>
      <c r="D829" s="305"/>
      <c r="E829" s="306"/>
      <c r="F829" s="874"/>
      <c r="G829" s="920"/>
      <c r="H829" s="888"/>
      <c r="I829" s="908"/>
    </row>
    <row r="830" spans="1:9" ht="38.25">
      <c r="A830" s="331" t="s">
        <v>37</v>
      </c>
      <c r="B830" s="312" t="s">
        <v>1527</v>
      </c>
      <c r="C830" s="305"/>
      <c r="D830" s="305"/>
      <c r="E830" s="302" t="str">
        <f t="shared" ref="E830:E835" si="44">IF(OR(ISBLANK(C830),ISBLANK(D830))," ",KOLIC*CENA)</f>
        <v xml:space="preserve"> </v>
      </c>
      <c r="F830" s="874"/>
      <c r="G830" s="920"/>
      <c r="H830" s="888"/>
      <c r="I830" s="908"/>
    </row>
    <row r="831" spans="1:9">
      <c r="A831" s="277"/>
      <c r="B831" s="309" t="s">
        <v>299</v>
      </c>
      <c r="C831" s="310">
        <v>416</v>
      </c>
      <c r="D831" s="1320"/>
      <c r="E831" s="306" t="str">
        <f t="shared" si="44"/>
        <v xml:space="preserve"> </v>
      </c>
      <c r="F831" s="873"/>
      <c r="G831" s="919">
        <f>D831*F831</f>
        <v>0</v>
      </c>
      <c r="H831" s="945">
        <v>416</v>
      </c>
      <c r="I831" s="907">
        <f>D831*H831</f>
        <v>0</v>
      </c>
    </row>
    <row r="832" spans="1:9">
      <c r="A832" s="277"/>
      <c r="B832" s="309" t="s">
        <v>300</v>
      </c>
      <c r="C832" s="310">
        <v>272</v>
      </c>
      <c r="D832" s="1309">
        <f>D831</f>
        <v>0</v>
      </c>
      <c r="E832" s="306">
        <f t="shared" si="44"/>
        <v>0</v>
      </c>
      <c r="F832" s="873"/>
      <c r="G832" s="919">
        <f>D832*F832</f>
        <v>0</v>
      </c>
      <c r="H832" s="945">
        <v>272</v>
      </c>
      <c r="I832" s="907">
        <f>D832*H832</f>
        <v>0</v>
      </c>
    </row>
    <row r="833" spans="1:9">
      <c r="A833" s="277"/>
      <c r="B833" s="309" t="s">
        <v>301</v>
      </c>
      <c r="C833" s="310">
        <v>532</v>
      </c>
      <c r="D833" s="1309">
        <f>D831</f>
        <v>0</v>
      </c>
      <c r="E833" s="306">
        <f t="shared" si="44"/>
        <v>0</v>
      </c>
      <c r="F833" s="873"/>
      <c r="G833" s="919">
        <f>D833*F833</f>
        <v>0</v>
      </c>
      <c r="H833" s="945">
        <v>532</v>
      </c>
      <c r="I833" s="907">
        <f>D833*H833</f>
        <v>0</v>
      </c>
    </row>
    <row r="834" spans="1:9" ht="13.5" thickBot="1">
      <c r="A834" s="277"/>
      <c r="B834" s="407" t="s">
        <v>302</v>
      </c>
      <c r="C834" s="408">
        <v>425</v>
      </c>
      <c r="D834" s="1310">
        <f>D831</f>
        <v>0</v>
      </c>
      <c r="E834" s="410">
        <f t="shared" si="44"/>
        <v>0</v>
      </c>
      <c r="F834" s="931"/>
      <c r="G834" s="980">
        <f>D834*F834</f>
        <v>0</v>
      </c>
      <c r="H834" s="946">
        <v>425</v>
      </c>
      <c r="I834" s="986">
        <f>D834*H834</f>
        <v>0</v>
      </c>
    </row>
    <row r="835" spans="1:9" ht="13.5" thickTop="1">
      <c r="A835" s="277"/>
      <c r="B835" s="404" t="s">
        <v>215</v>
      </c>
      <c r="C835" s="405">
        <f>SUM(C831:C834)</f>
        <v>1645</v>
      </c>
      <c r="D835" s="391"/>
      <c r="E835" s="406" t="str">
        <f t="shared" si="44"/>
        <v xml:space="preserve"> </v>
      </c>
      <c r="F835" s="932"/>
      <c r="G835" s="981"/>
      <c r="H835" s="948"/>
      <c r="I835" s="987"/>
    </row>
    <row r="836" spans="1:9">
      <c r="A836" s="277"/>
      <c r="B836" s="310"/>
      <c r="C836" s="301"/>
      <c r="D836" s="305"/>
      <c r="E836" s="306"/>
      <c r="F836" s="874"/>
      <c r="G836" s="920"/>
      <c r="H836" s="888"/>
      <c r="I836" s="908"/>
    </row>
    <row r="837" spans="1:9" s="134" customFormat="1" hidden="1" outlineLevel="1">
      <c r="A837" s="324" t="s">
        <v>457</v>
      </c>
      <c r="B837" s="325" t="s">
        <v>459</v>
      </c>
      <c r="C837" s="326">
        <v>416</v>
      </c>
      <c r="D837" s="327"/>
      <c r="E837" s="328"/>
      <c r="F837" s="877"/>
      <c r="G837" s="923"/>
      <c r="H837" s="891"/>
      <c r="I837" s="911"/>
    </row>
    <row r="838" spans="1:9" s="134" customFormat="1" hidden="1" outlineLevel="1">
      <c r="A838" s="324" t="s">
        <v>458</v>
      </c>
      <c r="B838" s="325" t="s">
        <v>460</v>
      </c>
      <c r="C838" s="326">
        <v>272</v>
      </c>
      <c r="D838" s="327"/>
      <c r="E838" s="328"/>
      <c r="F838" s="877"/>
      <c r="G838" s="923"/>
      <c r="H838" s="891"/>
      <c r="I838" s="911"/>
    </row>
    <row r="839" spans="1:9" ht="12.75" customHeight="1" collapsed="1">
      <c r="A839" s="311"/>
      <c r="B839" s="304"/>
      <c r="C839" s="301"/>
      <c r="D839" s="305"/>
      <c r="E839" s="306"/>
      <c r="F839" s="874"/>
      <c r="G839" s="920"/>
      <c r="H839" s="888"/>
      <c r="I839" s="908"/>
    </row>
    <row r="840" spans="1:9" ht="40.5" customHeight="1">
      <c r="A840" s="331" t="s">
        <v>43</v>
      </c>
      <c r="B840" s="312" t="s">
        <v>476</v>
      </c>
      <c r="C840" s="305"/>
      <c r="D840" s="305"/>
      <c r="E840" s="302" t="str">
        <f t="shared" ref="E840:E845" si="45">IF(OR(ISBLANK(C840),ISBLANK(D840))," ",KOLIC*CENA)</f>
        <v xml:space="preserve"> </v>
      </c>
      <c r="F840" s="874"/>
      <c r="G840" s="920"/>
      <c r="H840" s="888"/>
      <c r="I840" s="908"/>
    </row>
    <row r="841" spans="1:9">
      <c r="A841" s="277"/>
      <c r="B841" s="309" t="s">
        <v>299</v>
      </c>
      <c r="C841" s="310">
        <v>432</v>
      </c>
      <c r="D841" s="1320"/>
      <c r="E841" s="306" t="str">
        <f t="shared" si="45"/>
        <v xml:space="preserve"> </v>
      </c>
      <c r="F841" s="873"/>
      <c r="G841" s="919">
        <f>D841*F841</f>
        <v>0</v>
      </c>
      <c r="H841" s="945">
        <v>432</v>
      </c>
      <c r="I841" s="907">
        <f>D841*H841</f>
        <v>0</v>
      </c>
    </row>
    <row r="842" spans="1:9">
      <c r="A842" s="277"/>
      <c r="B842" s="309" t="s">
        <v>300</v>
      </c>
      <c r="C842" s="310">
        <v>212</v>
      </c>
      <c r="D842" s="1309">
        <f>D841</f>
        <v>0</v>
      </c>
      <c r="E842" s="306">
        <f t="shared" si="45"/>
        <v>0</v>
      </c>
      <c r="F842" s="873"/>
      <c r="G842" s="919">
        <f>D842*F842</f>
        <v>0</v>
      </c>
      <c r="H842" s="945">
        <v>212</v>
      </c>
      <c r="I842" s="907">
        <f>D842*H842</f>
        <v>0</v>
      </c>
    </row>
    <row r="843" spans="1:9">
      <c r="A843" s="277"/>
      <c r="B843" s="309" t="s">
        <v>301</v>
      </c>
      <c r="C843" s="310">
        <v>226</v>
      </c>
      <c r="D843" s="1309">
        <f>D841</f>
        <v>0</v>
      </c>
      <c r="E843" s="306">
        <f t="shared" si="45"/>
        <v>0</v>
      </c>
      <c r="F843" s="873"/>
      <c r="G843" s="919">
        <f>D843*F843</f>
        <v>0</v>
      </c>
      <c r="H843" s="945">
        <v>226</v>
      </c>
      <c r="I843" s="907">
        <f>D843*H843</f>
        <v>0</v>
      </c>
    </row>
    <row r="844" spans="1:9" ht="13.5" thickBot="1">
      <c r="A844" s="277"/>
      <c r="B844" s="407" t="s">
        <v>302</v>
      </c>
      <c r="C844" s="408">
        <v>246</v>
      </c>
      <c r="D844" s="1310">
        <f>D841</f>
        <v>0</v>
      </c>
      <c r="E844" s="410">
        <f t="shared" si="45"/>
        <v>0</v>
      </c>
      <c r="F844" s="931"/>
      <c r="G844" s="980">
        <f>D844*F844</f>
        <v>0</v>
      </c>
      <c r="H844" s="946">
        <v>246</v>
      </c>
      <c r="I844" s="986">
        <f>D844*H844</f>
        <v>0</v>
      </c>
    </row>
    <row r="845" spans="1:9" ht="13.5" thickTop="1">
      <c r="A845" s="277"/>
      <c r="B845" s="404" t="s">
        <v>215</v>
      </c>
      <c r="C845" s="405">
        <f>SUM(C841:C844)</f>
        <v>1116</v>
      </c>
      <c r="D845" s="391"/>
      <c r="E845" s="406" t="str">
        <f t="shared" si="45"/>
        <v xml:space="preserve"> </v>
      </c>
      <c r="F845" s="932"/>
      <c r="G845" s="981"/>
      <c r="H845" s="948"/>
      <c r="I845" s="987"/>
    </row>
    <row r="846" spans="1:9">
      <c r="A846" s="277"/>
      <c r="B846" s="310"/>
      <c r="C846" s="301"/>
      <c r="D846" s="305"/>
      <c r="E846" s="306"/>
      <c r="F846" s="874"/>
      <c r="G846" s="920"/>
      <c r="H846" s="888"/>
      <c r="I846" s="908"/>
    </row>
    <row r="847" spans="1:9" s="134" customFormat="1" ht="25.5" hidden="1" outlineLevel="1">
      <c r="A847" s="324" t="s">
        <v>479</v>
      </c>
      <c r="B847" s="325" t="s">
        <v>478</v>
      </c>
      <c r="C847" s="326">
        <v>431.4</v>
      </c>
      <c r="D847" s="327"/>
      <c r="E847" s="328"/>
      <c r="F847" s="877"/>
      <c r="G847" s="923"/>
      <c r="H847" s="891"/>
      <c r="I847" s="911"/>
    </row>
    <row r="848" spans="1:9" s="134" customFormat="1" ht="25.5" hidden="1" outlineLevel="1">
      <c r="A848" s="324" t="s">
        <v>480</v>
      </c>
      <c r="B848" s="325" t="s">
        <v>477</v>
      </c>
      <c r="C848" s="326">
        <v>211.95</v>
      </c>
      <c r="D848" s="327"/>
      <c r="E848" s="328"/>
      <c r="F848" s="877"/>
      <c r="G848" s="923"/>
      <c r="H848" s="891"/>
      <c r="I848" s="911"/>
    </row>
    <row r="849" spans="1:9" s="134" customFormat="1" hidden="1" outlineLevel="1">
      <c r="A849" s="324" t="s">
        <v>481</v>
      </c>
      <c r="B849" s="325" t="s">
        <v>483</v>
      </c>
      <c r="C849" s="326">
        <v>224.88</v>
      </c>
      <c r="D849" s="327"/>
      <c r="E849" s="328"/>
      <c r="F849" s="877"/>
      <c r="G849" s="923"/>
      <c r="H849" s="891"/>
      <c r="I849" s="911"/>
    </row>
    <row r="850" spans="1:9" s="134" customFormat="1" ht="25.5" hidden="1" outlineLevel="1">
      <c r="A850" s="324" t="s">
        <v>482</v>
      </c>
      <c r="B850" s="325" t="s">
        <v>484</v>
      </c>
      <c r="C850" s="326">
        <v>243.69</v>
      </c>
      <c r="D850" s="327"/>
      <c r="E850" s="328"/>
      <c r="F850" s="877"/>
      <c r="G850" s="923"/>
      <c r="H850" s="891"/>
      <c r="I850" s="911"/>
    </row>
    <row r="851" spans="1:9" ht="12.75" customHeight="1" collapsed="1">
      <c r="A851" s="311"/>
      <c r="B851" s="304"/>
      <c r="C851" s="301"/>
      <c r="D851" s="305"/>
      <c r="E851" s="306"/>
      <c r="F851" s="874"/>
      <c r="G851" s="920"/>
      <c r="H851" s="888"/>
      <c r="I851" s="908"/>
    </row>
    <row r="852" spans="1:9" ht="38.25">
      <c r="A852" s="277" t="s">
        <v>77</v>
      </c>
      <c r="B852" s="304" t="s">
        <v>116</v>
      </c>
      <c r="C852" s="301"/>
      <c r="D852" s="305"/>
      <c r="E852" s="302" t="str">
        <f t="shared" ref="E852:E865" si="46">IF(OR(ISBLANK(C852),ISBLANK(D852))," ",KOLIC*CENA)</f>
        <v xml:space="preserve"> </v>
      </c>
      <c r="F852" s="874"/>
      <c r="G852" s="920"/>
      <c r="H852" s="888"/>
      <c r="I852" s="908"/>
    </row>
    <row r="853" spans="1:9">
      <c r="A853" s="277"/>
      <c r="B853" s="309" t="s">
        <v>364</v>
      </c>
      <c r="C853" s="310">
        <v>52</v>
      </c>
      <c r="D853" s="1320"/>
      <c r="E853" s="306" t="str">
        <f t="shared" si="46"/>
        <v xml:space="preserve"> </v>
      </c>
      <c r="F853" s="873"/>
      <c r="G853" s="919">
        <f>D853*F853</f>
        <v>0</v>
      </c>
      <c r="H853" s="945">
        <v>52</v>
      </c>
      <c r="I853" s="907">
        <f>D853*H853</f>
        <v>0</v>
      </c>
    </row>
    <row r="854" spans="1:9">
      <c r="A854" s="277"/>
      <c r="B854" s="309" t="s">
        <v>365</v>
      </c>
      <c r="C854" s="310">
        <v>32</v>
      </c>
      <c r="D854" s="1309">
        <f>D853</f>
        <v>0</v>
      </c>
      <c r="E854" s="306">
        <f t="shared" si="46"/>
        <v>0</v>
      </c>
      <c r="F854" s="873"/>
      <c r="G854" s="919">
        <f>D854*F854</f>
        <v>0</v>
      </c>
      <c r="H854" s="945">
        <v>32</v>
      </c>
      <c r="I854" s="907">
        <f>D854*H854</f>
        <v>0</v>
      </c>
    </row>
    <row r="855" spans="1:9">
      <c r="A855" s="277"/>
      <c r="B855" s="309" t="s">
        <v>366</v>
      </c>
      <c r="C855" s="310">
        <v>48</v>
      </c>
      <c r="D855" s="1309">
        <f>D853</f>
        <v>0</v>
      </c>
      <c r="E855" s="306">
        <f t="shared" si="46"/>
        <v>0</v>
      </c>
      <c r="F855" s="873"/>
      <c r="G855" s="919">
        <f>D855*F855</f>
        <v>0</v>
      </c>
      <c r="H855" s="945">
        <v>48</v>
      </c>
      <c r="I855" s="907">
        <f>D855*H855</f>
        <v>0</v>
      </c>
    </row>
    <row r="856" spans="1:9" ht="13.5" thickBot="1">
      <c r="A856" s="277"/>
      <c r="B856" s="407" t="s">
        <v>367</v>
      </c>
      <c r="C856" s="408">
        <v>40</v>
      </c>
      <c r="D856" s="1310">
        <f>D853</f>
        <v>0</v>
      </c>
      <c r="E856" s="410">
        <f t="shared" si="46"/>
        <v>0</v>
      </c>
      <c r="F856" s="931"/>
      <c r="G856" s="980">
        <f>D856*F856</f>
        <v>0</v>
      </c>
      <c r="H856" s="946">
        <v>40</v>
      </c>
      <c r="I856" s="986">
        <f>D856*H856</f>
        <v>0</v>
      </c>
    </row>
    <row r="857" spans="1:9" ht="13.5" thickTop="1">
      <c r="A857" s="277"/>
      <c r="B857" s="404" t="s">
        <v>206</v>
      </c>
      <c r="C857" s="405">
        <f>SUM(C853:C856)</f>
        <v>172</v>
      </c>
      <c r="D857" s="391"/>
      <c r="E857" s="406" t="str">
        <f t="shared" si="46"/>
        <v xml:space="preserve"> </v>
      </c>
      <c r="F857" s="932"/>
      <c r="G857" s="981"/>
      <c r="H857" s="948"/>
      <c r="I857" s="987"/>
    </row>
    <row r="858" spans="1:9" s="76" customFormat="1" ht="12.75" customHeight="1">
      <c r="A858" s="277"/>
      <c r="B858" s="304"/>
      <c r="C858" s="301"/>
      <c r="D858" s="305"/>
      <c r="E858" s="302" t="str">
        <f t="shared" si="46"/>
        <v xml:space="preserve"> </v>
      </c>
      <c r="F858" s="872"/>
      <c r="G858" s="918"/>
      <c r="H858" s="886"/>
      <c r="I858" s="906"/>
    </row>
    <row r="859" spans="1:9" s="76" customFormat="1" ht="171.75" customHeight="1">
      <c r="A859" s="349" t="s">
        <v>39</v>
      </c>
      <c r="B859" s="348" t="s">
        <v>489</v>
      </c>
      <c r="C859" s="305"/>
      <c r="D859" s="305"/>
      <c r="E859" s="302" t="str">
        <f t="shared" si="46"/>
        <v xml:space="preserve"> </v>
      </c>
      <c r="F859" s="872"/>
      <c r="G859" s="918"/>
      <c r="H859" s="886"/>
      <c r="I859" s="906"/>
    </row>
    <row r="860" spans="1:9">
      <c r="A860" s="277"/>
      <c r="B860" s="309" t="s">
        <v>299</v>
      </c>
      <c r="C860" s="310">
        <v>1075</v>
      </c>
      <c r="D860" s="1320"/>
      <c r="E860" s="306" t="str">
        <f t="shared" si="46"/>
        <v xml:space="preserve"> </v>
      </c>
      <c r="F860" s="873">
        <v>400</v>
      </c>
      <c r="G860" s="919">
        <f>D860*F860</f>
        <v>0</v>
      </c>
      <c r="H860" s="887">
        <v>675</v>
      </c>
      <c r="I860" s="907">
        <f>D860*H860</f>
        <v>0</v>
      </c>
    </row>
    <row r="861" spans="1:9">
      <c r="A861" s="277"/>
      <c r="B861" s="309" t="s">
        <v>300</v>
      </c>
      <c r="C861" s="310">
        <v>497</v>
      </c>
      <c r="D861" s="1309">
        <f>D860</f>
        <v>0</v>
      </c>
      <c r="E861" s="306">
        <f t="shared" si="46"/>
        <v>0</v>
      </c>
      <c r="F861" s="873">
        <v>210</v>
      </c>
      <c r="G861" s="919">
        <f>D861*F861</f>
        <v>0</v>
      </c>
      <c r="H861" s="887">
        <v>287</v>
      </c>
      <c r="I861" s="907">
        <f>D861*H861</f>
        <v>0</v>
      </c>
    </row>
    <row r="862" spans="1:9">
      <c r="A862" s="277"/>
      <c r="B862" s="309" t="s">
        <v>301</v>
      </c>
      <c r="C862" s="310">
        <v>760</v>
      </c>
      <c r="D862" s="1309">
        <f>D860</f>
        <v>0</v>
      </c>
      <c r="E862" s="306">
        <f t="shared" si="46"/>
        <v>0</v>
      </c>
      <c r="F862" s="873">
        <v>300</v>
      </c>
      <c r="G862" s="919">
        <f>D862*F862</f>
        <v>0</v>
      </c>
      <c r="H862" s="887">
        <v>460</v>
      </c>
      <c r="I862" s="907">
        <f>D862*H862</f>
        <v>0</v>
      </c>
    </row>
    <row r="863" spans="1:9" ht="13.5" thickBot="1">
      <c r="A863" s="277"/>
      <c r="B863" s="407" t="s">
        <v>302</v>
      </c>
      <c r="C863" s="408">
        <v>702</v>
      </c>
      <c r="D863" s="1310">
        <f>D860</f>
        <v>0</v>
      </c>
      <c r="E863" s="410">
        <f t="shared" si="46"/>
        <v>0</v>
      </c>
      <c r="F863" s="931">
        <v>270</v>
      </c>
      <c r="G863" s="980">
        <f>D863*F863</f>
        <v>0</v>
      </c>
      <c r="H863" s="947">
        <v>432</v>
      </c>
      <c r="I863" s="986">
        <f>D863*H863</f>
        <v>0</v>
      </c>
    </row>
    <row r="864" spans="1:9" ht="13.5" thickTop="1">
      <c r="A864" s="277"/>
      <c r="B864" s="404" t="s">
        <v>215</v>
      </c>
      <c r="C864" s="405">
        <f>SUM(C860:C863)</f>
        <v>3034</v>
      </c>
      <c r="D864" s="391"/>
      <c r="E864" s="406" t="str">
        <f t="shared" si="46"/>
        <v xml:space="preserve"> </v>
      </c>
      <c r="F864" s="932"/>
      <c r="G864" s="981"/>
      <c r="H864" s="948"/>
      <c r="I864" s="987"/>
    </row>
    <row r="865" spans="1:9" s="76" customFormat="1">
      <c r="A865" s="308"/>
      <c r="B865" s="350"/>
      <c r="C865" s="351"/>
      <c r="D865" s="305"/>
      <c r="E865" s="302" t="str">
        <f t="shared" si="46"/>
        <v xml:space="preserve"> </v>
      </c>
      <c r="F865" s="872"/>
      <c r="G865" s="918"/>
      <c r="H865" s="886"/>
      <c r="I865" s="906"/>
    </row>
    <row r="866" spans="1:9" s="76" customFormat="1">
      <c r="A866" s="308"/>
      <c r="B866" s="350"/>
      <c r="C866" s="351"/>
      <c r="D866" s="305"/>
      <c r="E866" s="302"/>
      <c r="F866" s="872"/>
      <c r="G866" s="918"/>
      <c r="H866" s="886"/>
      <c r="I866" s="906"/>
    </row>
    <row r="867" spans="1:9" s="134" customFormat="1" hidden="1" outlineLevel="1">
      <c r="A867" s="324" t="s">
        <v>479</v>
      </c>
      <c r="B867" s="325" t="s">
        <v>486</v>
      </c>
      <c r="C867" s="326">
        <v>1075</v>
      </c>
      <c r="D867" s="327"/>
      <c r="E867" s="328"/>
      <c r="F867" s="877"/>
      <c r="G867" s="923"/>
      <c r="H867" s="891"/>
      <c r="I867" s="911"/>
    </row>
    <row r="868" spans="1:9" s="134" customFormat="1" hidden="1" outlineLevel="1">
      <c r="A868" s="324" t="s">
        <v>480</v>
      </c>
      <c r="B868" s="325" t="s">
        <v>487</v>
      </c>
      <c r="C868" s="326">
        <v>497</v>
      </c>
      <c r="D868" s="327"/>
      <c r="E868" s="328"/>
      <c r="F868" s="877"/>
      <c r="G868" s="923"/>
      <c r="H868" s="891"/>
      <c r="I868" s="911"/>
    </row>
    <row r="869" spans="1:9" s="134" customFormat="1" hidden="1" outlineLevel="1">
      <c r="A869" s="324" t="s">
        <v>481</v>
      </c>
      <c r="B869" s="325" t="s">
        <v>488</v>
      </c>
      <c r="C869" s="326">
        <v>760</v>
      </c>
      <c r="D869" s="327"/>
      <c r="E869" s="328"/>
      <c r="F869" s="877"/>
      <c r="G869" s="923"/>
      <c r="H869" s="891"/>
      <c r="I869" s="911"/>
    </row>
    <row r="870" spans="1:9" s="134" customFormat="1" hidden="1" outlineLevel="1">
      <c r="A870" s="324" t="s">
        <v>482</v>
      </c>
      <c r="B870" s="325" t="s">
        <v>490</v>
      </c>
      <c r="C870" s="326">
        <v>702</v>
      </c>
      <c r="D870" s="327"/>
      <c r="E870" s="328"/>
      <c r="F870" s="877"/>
      <c r="G870" s="923"/>
      <c r="H870" s="891"/>
      <c r="I870" s="911"/>
    </row>
    <row r="871" spans="1:9" s="134" customFormat="1" hidden="1" outlineLevel="1">
      <c r="A871" s="324"/>
      <c r="B871" s="325"/>
      <c r="C871" s="326">
        <v>3034</v>
      </c>
      <c r="D871" s="327"/>
      <c r="E871" s="328"/>
      <c r="F871" s="877"/>
      <c r="G871" s="923"/>
      <c r="H871" s="891"/>
      <c r="I871" s="911"/>
    </row>
    <row r="872" spans="1:9" ht="12.75" customHeight="1" collapsed="1">
      <c r="A872" s="308"/>
      <c r="B872" s="350"/>
      <c r="C872" s="351"/>
      <c r="D872" s="305"/>
      <c r="E872" s="302" t="str">
        <f>IF(OR(ISBLANK(C872),ISBLANK(D872))," ",KOLIC*CENA)</f>
        <v xml:space="preserve"> </v>
      </c>
      <c r="F872" s="874"/>
      <c r="G872" s="920"/>
      <c r="H872" s="888"/>
      <c r="I872" s="908"/>
    </row>
    <row r="873" spans="1:9">
      <c r="A873" s="331"/>
      <c r="B873" s="352" t="s">
        <v>825</v>
      </c>
      <c r="C873" s="305"/>
      <c r="D873" s="305"/>
      <c r="E873" s="306"/>
      <c r="F873" s="874"/>
      <c r="G873" s="920"/>
      <c r="H873" s="888"/>
      <c r="I873" s="908"/>
    </row>
    <row r="874" spans="1:9" s="76" customFormat="1" ht="51">
      <c r="A874" s="277" t="s">
        <v>40</v>
      </c>
      <c r="B874" s="304" t="s">
        <v>395</v>
      </c>
      <c r="C874" s="301"/>
      <c r="D874" s="301"/>
      <c r="E874" s="302" t="str">
        <f>IF(OR(ISBLANK(C874),ISBLANK(D874))," ",KOLIC*CENA)</f>
        <v xml:space="preserve"> </v>
      </c>
      <c r="F874" s="872"/>
      <c r="G874" s="918"/>
      <c r="H874" s="886"/>
      <c r="I874" s="906"/>
    </row>
    <row r="875" spans="1:9" s="76" customFormat="1" ht="99.75" customHeight="1">
      <c r="A875" s="277"/>
      <c r="B875" s="304" t="s">
        <v>396</v>
      </c>
      <c r="C875" s="301"/>
      <c r="D875" s="301"/>
      <c r="E875" s="302"/>
      <c r="F875" s="872"/>
      <c r="G875" s="918"/>
      <c r="H875" s="886"/>
      <c r="I875" s="906"/>
    </row>
    <row r="876" spans="1:9" s="76" customFormat="1">
      <c r="A876" s="277"/>
      <c r="B876" s="304"/>
      <c r="C876" s="301"/>
      <c r="D876" s="301"/>
      <c r="E876" s="302" t="str">
        <f>IF(OR(ISBLANK(C876),ISBLANK(D876))," ",KOLIC*CENA)</f>
        <v xml:space="preserve"> </v>
      </c>
      <c r="F876" s="872"/>
      <c r="G876" s="918"/>
      <c r="H876" s="886"/>
      <c r="I876" s="906"/>
    </row>
    <row r="877" spans="1:9" s="76" customFormat="1" ht="25.5">
      <c r="A877" s="277" t="s">
        <v>67</v>
      </c>
      <c r="B877" s="304" t="s">
        <v>463</v>
      </c>
      <c r="C877" s="301"/>
      <c r="D877" s="301"/>
      <c r="E877" s="302" t="str">
        <f>IF(OR(ISBLANK(C877),ISBLANK(D877))," ",KOLIC*CENA)</f>
        <v xml:space="preserve"> </v>
      </c>
      <c r="F877" s="872"/>
      <c r="G877" s="918"/>
      <c r="H877" s="886"/>
      <c r="I877" s="906"/>
    </row>
    <row r="878" spans="1:9">
      <c r="A878" s="277"/>
      <c r="B878" s="309" t="s">
        <v>271</v>
      </c>
      <c r="C878" s="310">
        <v>6</v>
      </c>
      <c r="D878" s="1320"/>
      <c r="E878" s="306" t="str">
        <f t="shared" ref="E878:E883" si="47">IF(OR(ISBLANK(C878),ISBLANK(D878))," ",KOLIC*CENA)</f>
        <v xml:space="preserve"> </v>
      </c>
      <c r="F878" s="873"/>
      <c r="G878" s="919">
        <f>D878*F878</f>
        <v>0</v>
      </c>
      <c r="H878" s="945">
        <v>6</v>
      </c>
      <c r="I878" s="907">
        <f>D878*H878</f>
        <v>0</v>
      </c>
    </row>
    <row r="879" spans="1:9">
      <c r="A879" s="277"/>
      <c r="B879" s="309" t="s">
        <v>272</v>
      </c>
      <c r="C879" s="310">
        <v>2</v>
      </c>
      <c r="D879" s="1309">
        <f>D878</f>
        <v>0</v>
      </c>
      <c r="E879" s="306">
        <f t="shared" si="47"/>
        <v>0</v>
      </c>
      <c r="F879" s="873"/>
      <c r="G879" s="919">
        <f>D879*F879</f>
        <v>0</v>
      </c>
      <c r="H879" s="945">
        <v>2</v>
      </c>
      <c r="I879" s="907">
        <f>D879*H879</f>
        <v>0</v>
      </c>
    </row>
    <row r="880" spans="1:9">
      <c r="A880" s="277"/>
      <c r="B880" s="309" t="s">
        <v>273</v>
      </c>
      <c r="C880" s="310">
        <v>3</v>
      </c>
      <c r="D880" s="1309">
        <f>D878</f>
        <v>0</v>
      </c>
      <c r="E880" s="306">
        <f t="shared" si="47"/>
        <v>0</v>
      </c>
      <c r="F880" s="873"/>
      <c r="G880" s="919">
        <f>D880*F880</f>
        <v>0</v>
      </c>
      <c r="H880" s="945">
        <v>3</v>
      </c>
      <c r="I880" s="907">
        <f>D880*H880</f>
        <v>0</v>
      </c>
    </row>
    <row r="881" spans="1:9" ht="13.5" thickBot="1">
      <c r="A881" s="277"/>
      <c r="B881" s="407" t="s">
        <v>274</v>
      </c>
      <c r="C881" s="408">
        <v>2</v>
      </c>
      <c r="D881" s="1310">
        <f>D878</f>
        <v>0</v>
      </c>
      <c r="E881" s="410">
        <f t="shared" si="47"/>
        <v>0</v>
      </c>
      <c r="F881" s="931"/>
      <c r="G881" s="980">
        <f>D881*F881</f>
        <v>0</v>
      </c>
      <c r="H881" s="946">
        <v>2</v>
      </c>
      <c r="I881" s="986">
        <f>D881*H881</f>
        <v>0</v>
      </c>
    </row>
    <row r="882" spans="1:9" ht="13.5" thickTop="1">
      <c r="A882" s="277"/>
      <c r="B882" s="404" t="s">
        <v>199</v>
      </c>
      <c r="C882" s="405">
        <f>SUM(C878:C881)</f>
        <v>13</v>
      </c>
      <c r="D882" s="391"/>
      <c r="E882" s="406" t="str">
        <f t="shared" si="47"/>
        <v xml:space="preserve"> </v>
      </c>
      <c r="F882" s="932"/>
      <c r="G882" s="981"/>
      <c r="H882" s="948"/>
      <c r="I882" s="987"/>
    </row>
    <row r="883" spans="1:9">
      <c r="A883" s="307"/>
      <c r="B883" s="309"/>
      <c r="C883" s="310"/>
      <c r="D883" s="305"/>
      <c r="E883" s="302" t="str">
        <f t="shared" si="47"/>
        <v xml:space="preserve"> </v>
      </c>
      <c r="F883" s="874"/>
      <c r="G883" s="920"/>
      <c r="H883" s="888"/>
      <c r="I883" s="908"/>
    </row>
    <row r="884" spans="1:9" s="76" customFormat="1" ht="25.5">
      <c r="A884" s="277" t="s">
        <v>68</v>
      </c>
      <c r="B884" s="304" t="s">
        <v>464</v>
      </c>
      <c r="C884" s="301"/>
      <c r="D884" s="301"/>
      <c r="E884" s="302" t="str">
        <f t="shared" ref="E884:E889" si="48">IF(OR(ISBLANK(C884),ISBLANK(D884))," ",KOLIC*CENA)</f>
        <v xml:space="preserve"> </v>
      </c>
      <c r="F884" s="872"/>
      <c r="G884" s="918"/>
      <c r="H884" s="886"/>
      <c r="I884" s="906"/>
    </row>
    <row r="885" spans="1:9">
      <c r="A885" s="277"/>
      <c r="B885" s="309" t="s">
        <v>271</v>
      </c>
      <c r="C885" s="310">
        <v>1</v>
      </c>
      <c r="D885" s="1320"/>
      <c r="E885" s="306" t="str">
        <f t="shared" si="48"/>
        <v xml:space="preserve"> </v>
      </c>
      <c r="F885" s="873"/>
      <c r="G885" s="919">
        <f>D885*F885</f>
        <v>0</v>
      </c>
      <c r="H885" s="945">
        <v>1</v>
      </c>
      <c r="I885" s="907">
        <f>D885*H885</f>
        <v>0</v>
      </c>
    </row>
    <row r="886" spans="1:9">
      <c r="A886" s="277"/>
      <c r="B886" s="309" t="s">
        <v>272</v>
      </c>
      <c r="C886" s="310">
        <v>0</v>
      </c>
      <c r="D886" s="1309">
        <f>D885</f>
        <v>0</v>
      </c>
      <c r="E886" s="306">
        <f t="shared" si="48"/>
        <v>0</v>
      </c>
      <c r="F886" s="873"/>
      <c r="G886" s="919">
        <f>D886*F886</f>
        <v>0</v>
      </c>
      <c r="H886" s="945">
        <v>0</v>
      </c>
      <c r="I886" s="907">
        <f>D886*H886</f>
        <v>0</v>
      </c>
    </row>
    <row r="887" spans="1:9">
      <c r="A887" s="277"/>
      <c r="B887" s="309" t="s">
        <v>273</v>
      </c>
      <c r="C887" s="310">
        <v>0</v>
      </c>
      <c r="D887" s="1309">
        <f>D885</f>
        <v>0</v>
      </c>
      <c r="E887" s="306">
        <f t="shared" si="48"/>
        <v>0</v>
      </c>
      <c r="F887" s="873"/>
      <c r="G887" s="919">
        <f>D887*F887</f>
        <v>0</v>
      </c>
      <c r="H887" s="945">
        <v>0</v>
      </c>
      <c r="I887" s="907">
        <f>D887*H887</f>
        <v>0</v>
      </c>
    </row>
    <row r="888" spans="1:9" ht="13.5" thickBot="1">
      <c r="A888" s="277"/>
      <c r="B888" s="407" t="s">
        <v>274</v>
      </c>
      <c r="C888" s="408">
        <v>0</v>
      </c>
      <c r="D888" s="1310">
        <f>D885</f>
        <v>0</v>
      </c>
      <c r="E888" s="410">
        <f t="shared" si="48"/>
        <v>0</v>
      </c>
      <c r="F888" s="931"/>
      <c r="G888" s="980">
        <f>D888*F888</f>
        <v>0</v>
      </c>
      <c r="H888" s="946">
        <v>0</v>
      </c>
      <c r="I888" s="986">
        <f>D888*H888</f>
        <v>0</v>
      </c>
    </row>
    <row r="889" spans="1:9" ht="13.5" thickTop="1">
      <c r="A889" s="277"/>
      <c r="B889" s="404" t="s">
        <v>199</v>
      </c>
      <c r="C889" s="405">
        <f>SUM(C885:C888)</f>
        <v>1</v>
      </c>
      <c r="D889" s="391"/>
      <c r="E889" s="406" t="str">
        <f t="shared" si="48"/>
        <v xml:space="preserve"> </v>
      </c>
      <c r="F889" s="932"/>
      <c r="G889" s="981"/>
      <c r="H889" s="948"/>
      <c r="I889" s="987"/>
    </row>
    <row r="890" spans="1:9" ht="63.75">
      <c r="A890" s="277" t="s">
        <v>41</v>
      </c>
      <c r="B890" s="304" t="s">
        <v>491</v>
      </c>
      <c r="C890" s="301"/>
      <c r="D890" s="305"/>
      <c r="E890" s="302" t="str">
        <f t="shared" ref="E890:E896" si="49">IF(OR(ISBLANK(C890),ISBLANK(D890))," ",KOLIC*CENA)</f>
        <v xml:space="preserve"> </v>
      </c>
      <c r="F890" s="874"/>
      <c r="G890" s="920"/>
      <c r="H890" s="888"/>
      <c r="I890" s="908"/>
    </row>
    <row r="891" spans="1:9">
      <c r="A891" s="277"/>
      <c r="B891" s="309" t="s">
        <v>290</v>
      </c>
      <c r="C891" s="310">
        <v>25</v>
      </c>
      <c r="D891" s="1320"/>
      <c r="E891" s="306" t="str">
        <f t="shared" si="49"/>
        <v xml:space="preserve"> </v>
      </c>
      <c r="F891" s="873">
        <v>10</v>
      </c>
      <c r="G891" s="919">
        <f>D891*F891</f>
        <v>0</v>
      </c>
      <c r="H891" s="887">
        <v>15</v>
      </c>
      <c r="I891" s="907">
        <f>D891*H891</f>
        <v>0</v>
      </c>
    </row>
    <row r="892" spans="1:9">
      <c r="A892" s="277"/>
      <c r="B892" s="309" t="s">
        <v>291</v>
      </c>
      <c r="C892" s="310">
        <v>10</v>
      </c>
      <c r="D892" s="1309">
        <f>D891</f>
        <v>0</v>
      </c>
      <c r="E892" s="306">
        <f t="shared" si="49"/>
        <v>0</v>
      </c>
      <c r="F892" s="873">
        <v>3</v>
      </c>
      <c r="G892" s="919">
        <f>D892*F892</f>
        <v>0</v>
      </c>
      <c r="H892" s="887">
        <v>7</v>
      </c>
      <c r="I892" s="907">
        <f>D892*H892</f>
        <v>0</v>
      </c>
    </row>
    <row r="893" spans="1:9">
      <c r="A893" s="277"/>
      <c r="B893" s="309" t="s">
        <v>292</v>
      </c>
      <c r="C893" s="310">
        <v>15</v>
      </c>
      <c r="D893" s="1309">
        <f>D891</f>
        <v>0</v>
      </c>
      <c r="E893" s="306">
        <f t="shared" si="49"/>
        <v>0</v>
      </c>
      <c r="F893" s="873">
        <v>5</v>
      </c>
      <c r="G893" s="919">
        <f>D893*F893</f>
        <v>0</v>
      </c>
      <c r="H893" s="887">
        <v>10</v>
      </c>
      <c r="I893" s="907">
        <f>D893*H893</f>
        <v>0</v>
      </c>
    </row>
    <row r="894" spans="1:9" ht="13.5" thickBot="1">
      <c r="A894" s="277"/>
      <c r="B894" s="407" t="s">
        <v>293</v>
      </c>
      <c r="C894" s="408">
        <v>20</v>
      </c>
      <c r="D894" s="1310">
        <f>D891</f>
        <v>0</v>
      </c>
      <c r="E894" s="410">
        <f t="shared" si="49"/>
        <v>0</v>
      </c>
      <c r="F894" s="931">
        <v>8</v>
      </c>
      <c r="G894" s="980">
        <f>D894*F894</f>
        <v>0</v>
      </c>
      <c r="H894" s="947">
        <v>12</v>
      </c>
      <c r="I894" s="986">
        <f>D894*H894</f>
        <v>0</v>
      </c>
    </row>
    <row r="895" spans="1:9" ht="13.5" thickTop="1">
      <c r="A895" s="277"/>
      <c r="B895" s="404" t="s">
        <v>294</v>
      </c>
      <c r="C895" s="405">
        <f>SUM(C891:C894)</f>
        <v>70</v>
      </c>
      <c r="D895" s="391"/>
      <c r="E895" s="406" t="str">
        <f t="shared" si="49"/>
        <v xml:space="preserve"> </v>
      </c>
      <c r="F895" s="932"/>
      <c r="G895" s="981"/>
      <c r="H895" s="948"/>
      <c r="I895" s="987"/>
    </row>
    <row r="896" spans="1:9">
      <c r="A896" s="307"/>
      <c r="B896" s="309"/>
      <c r="C896" s="310"/>
      <c r="D896" s="305"/>
      <c r="E896" s="302" t="str">
        <f t="shared" si="49"/>
        <v xml:space="preserve"> </v>
      </c>
      <c r="F896" s="874"/>
      <c r="G896" s="920"/>
      <c r="H896" s="888"/>
      <c r="I896" s="908"/>
    </row>
    <row r="897" spans="1:9" ht="13.5" thickBot="1">
      <c r="A897" s="353"/>
      <c r="B897" s="354"/>
      <c r="C897" s="355"/>
      <c r="D897" s="355"/>
      <c r="E897" s="356"/>
      <c r="F897" s="357"/>
      <c r="G897" s="985"/>
      <c r="H897" s="1008"/>
      <c r="I897" s="1023"/>
    </row>
    <row r="898" spans="1:9" ht="13.5" thickTop="1">
      <c r="B898" s="29"/>
      <c r="C898" s="37"/>
      <c r="H898" s="1030"/>
      <c r="I898" s="1062"/>
    </row>
    <row r="899" spans="1:9">
      <c r="B899" s="29"/>
      <c r="E899" s="379" t="s">
        <v>1568</v>
      </c>
      <c r="F899" s="958"/>
      <c r="G899" s="1044" t="s">
        <v>1565</v>
      </c>
      <c r="H899" s="964"/>
      <c r="I899" s="1064" t="s">
        <v>1566</v>
      </c>
    </row>
    <row r="900" spans="1:9" ht="15">
      <c r="B900" s="384" t="s">
        <v>11</v>
      </c>
      <c r="C900" s="259"/>
      <c r="D900" s="289"/>
      <c r="E900" s="279">
        <f>SUM(E580:E899)</f>
        <v>0</v>
      </c>
      <c r="F900" s="876"/>
      <c r="G900" s="1025">
        <f>SUM(G580:G899)</f>
        <v>0</v>
      </c>
      <c r="H900" s="890"/>
      <c r="I900" s="1033">
        <f>SUM(I580:I899)</f>
        <v>0</v>
      </c>
    </row>
    <row r="901" spans="1:9" s="95" customFormat="1" ht="12.75" customHeight="1">
      <c r="A901" s="73"/>
      <c r="B901" s="1"/>
      <c r="C901" s="8"/>
      <c r="D901" s="2"/>
      <c r="E901" s="94"/>
      <c r="G901" s="1043"/>
      <c r="H901" s="1070"/>
      <c r="I901" s="1071"/>
    </row>
    <row r="902" spans="1:9" s="95" customFormat="1" ht="12.75" customHeight="1">
      <c r="A902" s="105" t="s">
        <v>98</v>
      </c>
      <c r="B902" s="85" t="s">
        <v>102</v>
      </c>
      <c r="C902" s="85"/>
      <c r="D902" s="2"/>
      <c r="E902" s="94"/>
      <c r="G902" s="1043"/>
      <c r="H902" s="1070"/>
      <c r="I902" s="1071"/>
    </row>
    <row r="903" spans="1:9" s="95" customFormat="1" ht="12.75" customHeight="1">
      <c r="A903" s="105"/>
      <c r="B903" s="98"/>
      <c r="C903" s="98"/>
      <c r="D903" s="2"/>
      <c r="E903" s="94"/>
      <c r="G903" s="1043"/>
      <c r="H903" s="1070"/>
      <c r="I903" s="1071"/>
    </row>
    <row r="904" spans="1:9" s="95" customFormat="1" ht="12.75" customHeight="1">
      <c r="A904" s="105" t="s">
        <v>99</v>
      </c>
      <c r="B904" s="106" t="s">
        <v>173</v>
      </c>
      <c r="C904" s="85"/>
      <c r="D904" s="85"/>
      <c r="E904" s="85"/>
      <c r="G904" s="1043"/>
      <c r="H904" s="1070"/>
      <c r="I904" s="1071"/>
    </row>
    <row r="905" spans="1:9" s="95" customFormat="1" ht="12.75" customHeight="1">
      <c r="A905" s="105"/>
      <c r="B905" s="87"/>
      <c r="C905" s="87"/>
      <c r="D905" s="2"/>
      <c r="E905" s="94"/>
      <c r="G905" s="1043"/>
      <c r="H905" s="1070"/>
      <c r="I905" s="1071"/>
    </row>
    <row r="906" spans="1:9" s="108" customFormat="1" ht="12.75" customHeight="1">
      <c r="A906" s="105" t="s">
        <v>100</v>
      </c>
      <c r="B906" s="85" t="s">
        <v>101</v>
      </c>
      <c r="C906" s="85"/>
      <c r="D906" s="107"/>
      <c r="E906" s="83"/>
      <c r="G906" s="900"/>
      <c r="H906" s="1072"/>
      <c r="I906" s="1073"/>
    </row>
    <row r="907" spans="1:9" s="76" customFormat="1" ht="12.75" customHeight="1">
      <c r="A907" s="105"/>
      <c r="B907" s="125"/>
      <c r="C907" s="18"/>
      <c r="D907" s="13"/>
      <c r="E907" s="93"/>
      <c r="G907" s="901"/>
      <c r="H907" s="1074"/>
      <c r="I907" s="1075"/>
    </row>
    <row r="908" spans="1:9" s="76" customFormat="1" ht="12.75" customHeight="1">
      <c r="A908" s="105" t="s">
        <v>64</v>
      </c>
      <c r="B908" s="106" t="s">
        <v>166</v>
      </c>
      <c r="C908" s="18"/>
      <c r="D908" s="13"/>
      <c r="E908" s="93"/>
      <c r="G908" s="901"/>
      <c r="H908" s="1074"/>
      <c r="I908" s="1075"/>
    </row>
    <row r="909" spans="1:9" s="76" customFormat="1" ht="12.75" customHeight="1">
      <c r="A909" s="105"/>
      <c r="B909" s="124" t="s">
        <v>176</v>
      </c>
      <c r="C909" s="18"/>
      <c r="D909" s="13"/>
      <c r="E909" s="93"/>
      <c r="G909" s="901"/>
      <c r="H909" s="1074"/>
      <c r="I909" s="1075"/>
    </row>
    <row r="910" spans="1:9" s="76" customFormat="1" ht="12.75" customHeight="1">
      <c r="A910" s="105"/>
      <c r="B910" s="87"/>
      <c r="C910" s="18"/>
      <c r="D910" s="13"/>
      <c r="E910" s="93"/>
      <c r="G910" s="901"/>
      <c r="H910" s="1074"/>
      <c r="I910" s="1075"/>
    </row>
    <row r="911" spans="1:9" s="14" customFormat="1">
      <c r="A911" s="105" t="s">
        <v>181</v>
      </c>
      <c r="B911" s="106" t="s">
        <v>179</v>
      </c>
      <c r="C911" s="13"/>
      <c r="D911" s="13"/>
      <c r="E911" s="3"/>
      <c r="G911" s="902"/>
      <c r="H911" s="1042"/>
      <c r="I911" s="1061"/>
    </row>
    <row r="912" spans="1:9" s="14" customFormat="1">
      <c r="A912" s="96"/>
      <c r="B912" s="87"/>
      <c r="C912" s="13"/>
      <c r="D912" s="13"/>
      <c r="E912" s="3"/>
      <c r="G912" s="902"/>
      <c r="H912" s="1042"/>
      <c r="I912" s="1061"/>
    </row>
    <row r="913" spans="1:11" s="14" customFormat="1">
      <c r="A913" s="105" t="s">
        <v>182</v>
      </c>
      <c r="B913" s="106" t="s">
        <v>175</v>
      </c>
      <c r="C913" s="13"/>
      <c r="D913" s="13"/>
      <c r="E913" s="3"/>
      <c r="G913" s="902"/>
      <c r="H913" s="1042"/>
      <c r="I913" s="1061"/>
    </row>
    <row r="914" spans="1:11" s="14" customFormat="1">
      <c r="A914" s="12"/>
      <c r="B914" s="31"/>
      <c r="C914" s="13"/>
      <c r="D914" s="13"/>
      <c r="E914" s="3"/>
      <c r="G914" s="902"/>
      <c r="H914" s="1042"/>
      <c r="I914" s="1061"/>
    </row>
    <row r="915" spans="1:11" s="76" customFormat="1" ht="12.75" customHeight="1">
      <c r="A915" s="105" t="s">
        <v>58</v>
      </c>
      <c r="B915" s="106" t="s">
        <v>183</v>
      </c>
      <c r="C915" s="18"/>
      <c r="D915" s="13"/>
      <c r="E915" s="93"/>
      <c r="G915" s="901"/>
      <c r="H915" s="1074"/>
      <c r="I915" s="1075"/>
    </row>
    <row r="916" spans="1:11" s="26" customFormat="1" ht="14.25">
      <c r="A916" s="1"/>
      <c r="B916" s="1"/>
      <c r="C916" s="13"/>
      <c r="D916" s="44"/>
      <c r="G916" s="904"/>
      <c r="H916" s="1076"/>
      <c r="I916" s="1077"/>
    </row>
    <row r="917" spans="1:11" s="26" customFormat="1" ht="14.25">
      <c r="A917" s="1"/>
      <c r="B917" s="1"/>
      <c r="C917" s="13"/>
      <c r="D917" s="44"/>
      <c r="G917" s="904"/>
      <c r="H917" s="1076"/>
      <c r="I917" s="1077"/>
    </row>
    <row r="918" spans="1:11" s="26" customFormat="1" ht="12.75" customHeight="1">
      <c r="A918" s="23"/>
      <c r="B918" s="101" t="s">
        <v>1458</v>
      </c>
      <c r="D918" s="44"/>
      <c r="G918" s="904"/>
      <c r="H918" s="1076"/>
      <c r="I918" s="1077"/>
    </row>
    <row r="919" spans="1:11" s="67" customFormat="1" ht="16.5" customHeight="1">
      <c r="A919" s="23"/>
      <c r="B919" s="101"/>
      <c r="C919" s="26"/>
      <c r="D919" s="65"/>
      <c r="E919" s="66"/>
      <c r="G919" s="1045"/>
      <c r="H919" s="1078"/>
      <c r="I919" s="1079"/>
    </row>
    <row r="920" spans="1:11" ht="11.25" customHeight="1">
      <c r="A920" s="7"/>
      <c r="B920" s="11" t="s">
        <v>1556</v>
      </c>
      <c r="C920" s="9"/>
      <c r="D920" s="71"/>
      <c r="E920" s="21"/>
      <c r="H920" s="1040"/>
      <c r="I920" s="1059"/>
    </row>
    <row r="921" spans="1:11" s="14" customFormat="1">
      <c r="A921" s="7"/>
      <c r="B921" s="11"/>
      <c r="C921" s="9"/>
      <c r="D921" s="71"/>
      <c r="E921" s="21"/>
      <c r="G921" s="902"/>
      <c r="H921" s="1042"/>
      <c r="I921" s="1061"/>
    </row>
    <row r="922" spans="1:11" s="14" customFormat="1" ht="132.75" customHeight="1">
      <c r="A922" s="7"/>
      <c r="B922" s="98" t="s">
        <v>1373</v>
      </c>
      <c r="C922" s="9"/>
      <c r="D922" s="71"/>
      <c r="E922" s="21"/>
      <c r="G922" s="902"/>
      <c r="H922" s="1042"/>
      <c r="I922" s="1061"/>
    </row>
    <row r="923" spans="1:11" s="14" customFormat="1" ht="150.75" customHeight="1">
      <c r="A923" s="7"/>
      <c r="B923" s="98" t="s">
        <v>1374</v>
      </c>
      <c r="C923" s="9"/>
      <c r="D923" s="71"/>
      <c r="E923" s="21"/>
      <c r="G923" s="902"/>
      <c r="H923" s="1042"/>
      <c r="I923" s="1061"/>
    </row>
    <row r="924" spans="1:11" s="14" customFormat="1" ht="136.5" customHeight="1">
      <c r="A924" s="7"/>
      <c r="B924" s="98" t="s">
        <v>1375</v>
      </c>
      <c r="C924" s="9"/>
      <c r="D924" s="71"/>
      <c r="E924" s="21"/>
      <c r="G924" s="902"/>
      <c r="H924" s="1042"/>
      <c r="I924" s="1061"/>
    </row>
    <row r="925" spans="1:11" ht="12.75" customHeight="1">
      <c r="A925" s="12"/>
      <c r="B925" s="32"/>
      <c r="C925" s="33"/>
      <c r="H925" s="1040"/>
      <c r="I925" s="1059"/>
    </row>
    <row r="926" spans="1:11" s="14" customFormat="1">
      <c r="A926" s="12"/>
      <c r="B926" s="19"/>
      <c r="C926" s="303" t="s">
        <v>79</v>
      </c>
      <c r="D926" s="321" t="s">
        <v>191</v>
      </c>
      <c r="E926" s="322" t="s">
        <v>192</v>
      </c>
      <c r="F926" s="1582" t="s">
        <v>1557</v>
      </c>
      <c r="G926" s="1583"/>
      <c r="H926" s="1584" t="s">
        <v>1558</v>
      </c>
      <c r="I926" s="1585"/>
      <c r="J926" s="298" t="s">
        <v>1559</v>
      </c>
      <c r="K926" s="298" t="s">
        <v>1560</v>
      </c>
    </row>
    <row r="927" spans="1:11" s="14" customFormat="1">
      <c r="A927" s="277"/>
      <c r="B927" s="323"/>
      <c r="C927" s="1577" t="s">
        <v>1502</v>
      </c>
      <c r="D927" s="1577"/>
      <c r="E927" s="1577"/>
      <c r="F927" s="898" t="s">
        <v>79</v>
      </c>
      <c r="G927" s="898" t="s">
        <v>1561</v>
      </c>
      <c r="H927" s="897" t="s">
        <v>79</v>
      </c>
      <c r="I927" s="897" t="s">
        <v>1561</v>
      </c>
      <c r="J927" s="299"/>
      <c r="K927" s="299"/>
    </row>
    <row r="928" spans="1:11" s="76" customFormat="1" ht="258" customHeight="1">
      <c r="A928" s="277" t="s">
        <v>83</v>
      </c>
      <c r="B928" s="304" t="s">
        <v>585</v>
      </c>
      <c r="C928" s="301"/>
      <c r="D928" s="301"/>
      <c r="E928" s="302"/>
      <c r="F928" s="872"/>
      <c r="G928" s="918"/>
      <c r="H928" s="886"/>
      <c r="I928" s="906"/>
    </row>
    <row r="929" spans="1:9" s="76" customFormat="1" ht="156" customHeight="1">
      <c r="A929" s="277"/>
      <c r="B929" s="304" t="s">
        <v>497</v>
      </c>
      <c r="C929" s="301"/>
      <c r="D929" s="301"/>
      <c r="E929" s="302"/>
      <c r="F929" s="872"/>
      <c r="G929" s="918"/>
      <c r="H929" s="886"/>
      <c r="I929" s="906"/>
    </row>
    <row r="930" spans="1:9" s="76" customFormat="1" ht="190.5" customHeight="1">
      <c r="A930" s="277"/>
      <c r="B930" s="304" t="s">
        <v>498</v>
      </c>
      <c r="C930" s="301"/>
      <c r="D930" s="301"/>
      <c r="E930" s="302"/>
      <c r="F930" s="872"/>
      <c r="G930" s="918"/>
      <c r="H930" s="886"/>
      <c r="I930" s="906"/>
    </row>
    <row r="931" spans="1:9" s="76" customFormat="1" ht="63.75">
      <c r="A931" s="277"/>
      <c r="B931" s="304" t="s">
        <v>493</v>
      </c>
      <c r="C931" s="301"/>
      <c r="D931" s="301"/>
      <c r="E931" s="302"/>
      <c r="F931" s="872"/>
      <c r="G931" s="918"/>
      <c r="H931" s="886"/>
      <c r="I931" s="906"/>
    </row>
    <row r="932" spans="1:9" s="76" customFormat="1" ht="51">
      <c r="A932" s="277"/>
      <c r="B932" s="304" t="s">
        <v>586</v>
      </c>
      <c r="C932" s="301"/>
      <c r="D932" s="301"/>
      <c r="E932" s="302"/>
      <c r="F932" s="872"/>
      <c r="G932" s="918"/>
      <c r="H932" s="886"/>
      <c r="I932" s="906"/>
    </row>
    <row r="933" spans="1:9" s="76" customFormat="1" ht="77.25" customHeight="1">
      <c r="A933" s="277"/>
      <c r="B933" s="304" t="s">
        <v>499</v>
      </c>
      <c r="C933" s="301"/>
      <c r="D933" s="301"/>
      <c r="E933" s="302"/>
      <c r="F933" s="872"/>
      <c r="G933" s="918"/>
      <c r="H933" s="886"/>
      <c r="I933" s="906"/>
    </row>
    <row r="934" spans="1:9" s="76" customFormat="1" ht="39" customHeight="1">
      <c r="A934" s="277"/>
      <c r="B934" s="304" t="s">
        <v>494</v>
      </c>
      <c r="C934" s="301"/>
      <c r="D934" s="301"/>
      <c r="E934" s="302"/>
      <c r="F934" s="872"/>
      <c r="G934" s="918"/>
      <c r="H934" s="886"/>
      <c r="I934" s="906"/>
    </row>
    <row r="935" spans="1:9" s="76" customFormat="1" ht="89.25">
      <c r="A935" s="277"/>
      <c r="B935" s="304" t="s">
        <v>501</v>
      </c>
      <c r="C935" s="301"/>
      <c r="D935" s="301"/>
      <c r="E935" s="302"/>
      <c r="F935" s="872"/>
      <c r="G935" s="918"/>
      <c r="H935" s="886"/>
      <c r="I935" s="906"/>
    </row>
    <row r="936" spans="1:9" ht="25.5">
      <c r="A936" s="277"/>
      <c r="B936" s="304" t="s">
        <v>121</v>
      </c>
      <c r="C936" s="301"/>
      <c r="D936" s="301"/>
      <c r="E936" s="302"/>
      <c r="F936" s="874"/>
      <c r="G936" s="920"/>
      <c r="H936" s="888"/>
      <c r="I936" s="908"/>
    </row>
    <row r="937" spans="1:9" s="76" customFormat="1" ht="140.25" customHeight="1">
      <c r="A937" s="277"/>
      <c r="B937" s="304" t="s">
        <v>587</v>
      </c>
      <c r="C937" s="301"/>
      <c r="D937" s="301"/>
      <c r="E937" s="302"/>
      <c r="F937" s="872"/>
      <c r="G937" s="918"/>
      <c r="H937" s="886"/>
      <c r="I937" s="906"/>
    </row>
    <row r="938" spans="1:9" s="76" customFormat="1">
      <c r="A938" s="277"/>
      <c r="B938" s="304"/>
      <c r="C938" s="301"/>
      <c r="D938" s="301"/>
      <c r="E938" s="302"/>
      <c r="F938" s="872"/>
      <c r="G938" s="918"/>
      <c r="H938" s="886"/>
      <c r="I938" s="906"/>
    </row>
    <row r="939" spans="1:9" s="76" customFormat="1" ht="129.75" customHeight="1">
      <c r="A939" s="277" t="s">
        <v>67</v>
      </c>
      <c r="B939" s="304" t="s">
        <v>712</v>
      </c>
      <c r="C939" s="301"/>
      <c r="D939" s="301"/>
      <c r="E939" s="302"/>
      <c r="F939" s="872"/>
      <c r="G939" s="918"/>
      <c r="H939" s="886"/>
      <c r="I939" s="906"/>
    </row>
    <row r="940" spans="1:9" s="76" customFormat="1" ht="27.75" customHeight="1">
      <c r="A940" s="277"/>
      <c r="B940" s="304" t="s">
        <v>502</v>
      </c>
      <c r="C940" s="301"/>
      <c r="D940" s="301"/>
      <c r="E940" s="302"/>
      <c r="F940" s="872"/>
      <c r="G940" s="918"/>
      <c r="H940" s="886"/>
      <c r="I940" s="906"/>
    </row>
    <row r="941" spans="1:9" s="76" customFormat="1" ht="52.5" customHeight="1">
      <c r="A941" s="277"/>
      <c r="B941" s="304" t="s">
        <v>710</v>
      </c>
      <c r="C941" s="301"/>
      <c r="D941" s="301"/>
      <c r="E941" s="302"/>
      <c r="F941" s="872"/>
      <c r="G941" s="918"/>
      <c r="H941" s="886"/>
      <c r="I941" s="906"/>
    </row>
    <row r="942" spans="1:9">
      <c r="A942" s="277"/>
      <c r="B942" s="309" t="s">
        <v>299</v>
      </c>
      <c r="C942" s="310">
        <v>52</v>
      </c>
      <c r="D942" s="1320"/>
      <c r="E942" s="306" t="str">
        <f>IF(OR(ISBLANK(C942),ISBLANK(D942))," ",KOLIC*CENA)</f>
        <v xml:space="preserve"> </v>
      </c>
      <c r="F942" s="873"/>
      <c r="G942" s="919">
        <f>D942*F942</f>
        <v>0</v>
      </c>
      <c r="H942" s="945">
        <v>52</v>
      </c>
      <c r="I942" s="907">
        <f>D942*H942</f>
        <v>0</v>
      </c>
    </row>
    <row r="943" spans="1:9">
      <c r="A943" s="277"/>
      <c r="B943" s="309" t="s">
        <v>300</v>
      </c>
      <c r="C943" s="310">
        <v>43</v>
      </c>
      <c r="D943" s="1309">
        <f>D942</f>
        <v>0</v>
      </c>
      <c r="E943" s="306">
        <f>IF(OR(ISBLANK(C943),ISBLANK(D943))," ",KOLIC*CENA)</f>
        <v>0</v>
      </c>
      <c r="F943" s="873"/>
      <c r="G943" s="919">
        <f>D943*F943</f>
        <v>0</v>
      </c>
      <c r="H943" s="945">
        <v>43</v>
      </c>
      <c r="I943" s="907">
        <f>D943*H943</f>
        <v>0</v>
      </c>
    </row>
    <row r="944" spans="1:9">
      <c r="A944" s="277"/>
      <c r="B944" s="309" t="s">
        <v>301</v>
      </c>
      <c r="C944" s="310">
        <v>52</v>
      </c>
      <c r="D944" s="1309">
        <f>D942</f>
        <v>0</v>
      </c>
      <c r="E944" s="306">
        <f>IF(OR(ISBLANK(C944),ISBLANK(D944))," ",KOLIC*CENA)</f>
        <v>0</v>
      </c>
      <c r="F944" s="873"/>
      <c r="G944" s="919">
        <f>D944*F944</f>
        <v>0</v>
      </c>
      <c r="H944" s="945">
        <v>52</v>
      </c>
      <c r="I944" s="907">
        <f>D944*H944</f>
        <v>0</v>
      </c>
    </row>
    <row r="945" spans="1:9" ht="13.5" thickBot="1">
      <c r="A945" s="277"/>
      <c r="B945" s="407" t="s">
        <v>302</v>
      </c>
      <c r="C945" s="408">
        <v>59</v>
      </c>
      <c r="D945" s="1310">
        <f>D942</f>
        <v>0</v>
      </c>
      <c r="E945" s="410">
        <f>IF(OR(ISBLANK(C945),ISBLANK(D945))," ",KOLIC*CENA)</f>
        <v>0</v>
      </c>
      <c r="F945" s="931"/>
      <c r="G945" s="980">
        <f>D945*F945</f>
        <v>0</v>
      </c>
      <c r="H945" s="946">
        <v>59</v>
      </c>
      <c r="I945" s="986">
        <f>D945*H945</f>
        <v>0</v>
      </c>
    </row>
    <row r="946" spans="1:9" ht="13.5" thickTop="1">
      <c r="A946" s="277"/>
      <c r="B946" s="404" t="s">
        <v>215</v>
      </c>
      <c r="C946" s="405">
        <f>SUM(C942:C945)</f>
        <v>206</v>
      </c>
      <c r="D946" s="412"/>
      <c r="E946" s="406">
        <f>IF(OR(ISBLANK(C946),ISBLANK(#REF!))," ",KOLIC*CENA)</f>
        <v>0</v>
      </c>
      <c r="F946" s="932"/>
      <c r="G946" s="981"/>
      <c r="H946" s="948"/>
      <c r="I946" s="987"/>
    </row>
    <row r="947" spans="1:9" s="76" customFormat="1">
      <c r="A947" s="277"/>
      <c r="B947" s="309"/>
      <c r="C947" s="301"/>
      <c r="D947" s="302"/>
      <c r="E947" s="302"/>
      <c r="F947" s="872"/>
      <c r="G947" s="918"/>
      <c r="H947" s="886"/>
      <c r="I947" s="906"/>
    </row>
    <row r="948" spans="1:9" s="138" customFormat="1" hidden="1" outlineLevel="1">
      <c r="A948" s="342"/>
      <c r="B948" s="343" t="s">
        <v>503</v>
      </c>
      <c r="C948" s="344"/>
      <c r="D948" s="345"/>
      <c r="E948" s="302" t="str">
        <f>IF(OR(ISBLANK(C948),ISBLANK(D948))," ",KOLIC*CENA)</f>
        <v xml:space="preserve"> </v>
      </c>
      <c r="F948" s="936"/>
      <c r="G948" s="1015"/>
      <c r="H948" s="953"/>
      <c r="I948" s="1021"/>
    </row>
    <row r="949" spans="1:9" s="138" customFormat="1" hidden="1" outlineLevel="1">
      <c r="A949" s="342" t="s">
        <v>504</v>
      </c>
      <c r="B949" s="343" t="s">
        <v>505</v>
      </c>
      <c r="C949" s="344">
        <v>52.92</v>
      </c>
      <c r="D949" s="345"/>
      <c r="E949" s="302"/>
      <c r="F949" s="936"/>
      <c r="G949" s="1015"/>
      <c r="H949" s="953"/>
      <c r="I949" s="1021"/>
    </row>
    <row r="950" spans="1:9" s="138" customFormat="1" hidden="1" outlineLevel="1">
      <c r="A950" s="342" t="s">
        <v>506</v>
      </c>
      <c r="B950" s="343" t="s">
        <v>507</v>
      </c>
      <c r="C950" s="344">
        <v>22.44</v>
      </c>
      <c r="D950" s="345"/>
      <c r="E950" s="302"/>
      <c r="F950" s="936"/>
      <c r="G950" s="1015"/>
      <c r="H950" s="953"/>
      <c r="I950" s="1021"/>
    </row>
    <row r="951" spans="1:9" s="138" customFormat="1" hidden="1" outlineLevel="1">
      <c r="A951" s="342" t="s">
        <v>495</v>
      </c>
      <c r="B951" s="346" t="s">
        <v>508</v>
      </c>
      <c r="C951" s="344">
        <v>-24.2</v>
      </c>
      <c r="D951" s="345"/>
      <c r="E951" s="302"/>
      <c r="F951" s="936"/>
      <c r="G951" s="1015"/>
      <c r="H951" s="953"/>
      <c r="I951" s="1021"/>
    </row>
    <row r="952" spans="1:9" s="138" customFormat="1" hidden="1" outlineLevel="1">
      <c r="A952" s="342"/>
      <c r="B952" s="346"/>
      <c r="C952" s="344">
        <v>51.16</v>
      </c>
      <c r="D952" s="345"/>
      <c r="E952" s="302"/>
      <c r="F952" s="936"/>
      <c r="G952" s="1015"/>
      <c r="H952" s="953"/>
      <c r="I952" s="1021"/>
    </row>
    <row r="953" spans="1:9" s="138" customFormat="1" hidden="1" outlineLevel="1">
      <c r="A953" s="342"/>
      <c r="B953" s="346"/>
      <c r="C953" s="344"/>
      <c r="D953" s="345"/>
      <c r="E953" s="302"/>
      <c r="F953" s="936"/>
      <c r="G953" s="1015"/>
      <c r="H953" s="953"/>
      <c r="I953" s="1021"/>
    </row>
    <row r="954" spans="1:9" s="138" customFormat="1" hidden="1" outlineLevel="1">
      <c r="A954" s="342"/>
      <c r="B954" s="343" t="s">
        <v>509</v>
      </c>
      <c r="C954" s="344"/>
      <c r="D954" s="345"/>
      <c r="E954" s="302" t="str">
        <f>IF(OR(ISBLANK(C954),ISBLANK(D954))," ",KOLIC*CENA)</f>
        <v xml:space="preserve"> </v>
      </c>
      <c r="F954" s="936"/>
      <c r="G954" s="1015"/>
      <c r="H954" s="953"/>
      <c r="I954" s="1021"/>
    </row>
    <row r="955" spans="1:9" s="138" customFormat="1" hidden="1" outlineLevel="1">
      <c r="A955" s="342" t="s">
        <v>504</v>
      </c>
      <c r="B955" s="343" t="s">
        <v>510</v>
      </c>
      <c r="C955" s="344">
        <v>55.62</v>
      </c>
      <c r="D955" s="345"/>
      <c r="E955" s="302"/>
      <c r="F955" s="936"/>
      <c r="G955" s="1015"/>
      <c r="H955" s="953"/>
      <c r="I955" s="1021"/>
    </row>
    <row r="956" spans="1:9" s="138" customFormat="1" hidden="1" outlineLevel="1">
      <c r="A956" s="342" t="s">
        <v>495</v>
      </c>
      <c r="B956" s="346" t="s">
        <v>511</v>
      </c>
      <c r="C956" s="344">
        <v>-13.2</v>
      </c>
      <c r="D956" s="345"/>
      <c r="E956" s="302"/>
      <c r="F956" s="936"/>
      <c r="G956" s="1015"/>
      <c r="H956" s="953"/>
      <c r="I956" s="1021"/>
    </row>
    <row r="957" spans="1:9" s="138" customFormat="1" hidden="1" outlineLevel="1">
      <c r="A957" s="342"/>
      <c r="B957" s="346"/>
      <c r="C957" s="344">
        <v>42.42</v>
      </c>
      <c r="D957" s="345"/>
      <c r="E957" s="302"/>
      <c r="F957" s="936"/>
      <c r="G957" s="1015"/>
      <c r="H957" s="953"/>
      <c r="I957" s="1021"/>
    </row>
    <row r="958" spans="1:9" s="138" customFormat="1" hidden="1" outlineLevel="1">
      <c r="A958" s="342"/>
      <c r="B958" s="346"/>
      <c r="C958" s="344"/>
      <c r="D958" s="345"/>
      <c r="E958" s="302"/>
      <c r="F958" s="936"/>
      <c r="G958" s="1015"/>
      <c r="H958" s="953"/>
      <c r="I958" s="1021"/>
    </row>
    <row r="959" spans="1:9" s="138" customFormat="1" hidden="1" outlineLevel="1">
      <c r="A959" s="342"/>
      <c r="B959" s="343" t="s">
        <v>512</v>
      </c>
      <c r="C959" s="344"/>
      <c r="D959" s="345"/>
      <c r="E959" s="302" t="str">
        <f>IF(OR(ISBLANK(C959),ISBLANK(D959))," ",KOLIC*CENA)</f>
        <v xml:space="preserve"> </v>
      </c>
      <c r="F959" s="936"/>
      <c r="G959" s="1015"/>
      <c r="H959" s="953"/>
      <c r="I959" s="1021"/>
    </row>
    <row r="960" spans="1:9" s="138" customFormat="1" hidden="1" outlineLevel="1">
      <c r="A960" s="342" t="s">
        <v>504</v>
      </c>
      <c r="B960" s="343" t="s">
        <v>505</v>
      </c>
      <c r="C960" s="344">
        <v>52.92</v>
      </c>
      <c r="D960" s="345"/>
      <c r="E960" s="302"/>
      <c r="F960" s="936"/>
      <c r="G960" s="1015"/>
      <c r="H960" s="953"/>
      <c r="I960" s="1021"/>
    </row>
    <row r="961" spans="1:9" s="138" customFormat="1" hidden="1" outlineLevel="1">
      <c r="A961" s="342" t="s">
        <v>506</v>
      </c>
      <c r="B961" s="343" t="s">
        <v>507</v>
      </c>
      <c r="C961" s="344">
        <v>22.44</v>
      </c>
      <c r="D961" s="345"/>
      <c r="E961" s="302"/>
      <c r="F961" s="936"/>
      <c r="G961" s="1015"/>
      <c r="H961" s="953"/>
      <c r="I961" s="1021"/>
    </row>
    <row r="962" spans="1:9" s="138" customFormat="1" hidden="1" outlineLevel="1">
      <c r="A962" s="342" t="s">
        <v>495</v>
      </c>
      <c r="B962" s="346" t="s">
        <v>508</v>
      </c>
      <c r="C962" s="344">
        <v>-24.2</v>
      </c>
      <c r="D962" s="345"/>
      <c r="E962" s="302"/>
      <c r="F962" s="936"/>
      <c r="G962" s="1015"/>
      <c r="H962" s="953"/>
      <c r="I962" s="1021"/>
    </row>
    <row r="963" spans="1:9" s="138" customFormat="1" hidden="1" outlineLevel="1">
      <c r="A963" s="342"/>
      <c r="B963" s="346"/>
      <c r="C963" s="344">
        <v>51.16</v>
      </c>
      <c r="D963" s="345"/>
      <c r="E963" s="302"/>
      <c r="F963" s="936"/>
      <c r="G963" s="1015"/>
      <c r="H963" s="953"/>
      <c r="I963" s="1021"/>
    </row>
    <row r="964" spans="1:9" s="138" customFormat="1" hidden="1" outlineLevel="1">
      <c r="A964" s="342"/>
      <c r="B964" s="346"/>
      <c r="C964" s="344"/>
      <c r="D964" s="345"/>
      <c r="E964" s="302"/>
      <c r="F964" s="936"/>
      <c r="G964" s="1015"/>
      <c r="H964" s="953"/>
      <c r="I964" s="1021"/>
    </row>
    <row r="965" spans="1:9" s="138" customFormat="1" hidden="1" outlineLevel="1">
      <c r="A965" s="342"/>
      <c r="B965" s="343" t="s">
        <v>513</v>
      </c>
      <c r="C965" s="344"/>
      <c r="D965" s="345"/>
      <c r="E965" s="302" t="str">
        <f>IF(OR(ISBLANK(C965),ISBLANK(D965))," ",KOLIC*CENA)</f>
        <v xml:space="preserve"> </v>
      </c>
      <c r="F965" s="936"/>
      <c r="G965" s="1015"/>
      <c r="H965" s="953"/>
      <c r="I965" s="1021"/>
    </row>
    <row r="966" spans="1:9" s="138" customFormat="1" hidden="1" outlineLevel="1">
      <c r="A966" s="342" t="s">
        <v>504</v>
      </c>
      <c r="B966" s="343" t="s">
        <v>514</v>
      </c>
      <c r="C966" s="344">
        <v>75.33</v>
      </c>
      <c r="D966" s="345"/>
      <c r="E966" s="302"/>
      <c r="F966" s="936"/>
      <c r="G966" s="1015"/>
      <c r="H966" s="953"/>
      <c r="I966" s="1021"/>
    </row>
    <row r="967" spans="1:9" s="138" customFormat="1" hidden="1" outlineLevel="1">
      <c r="A967" s="342" t="s">
        <v>495</v>
      </c>
      <c r="B967" s="346" t="s">
        <v>515</v>
      </c>
      <c r="C967" s="344">
        <v>-17.600000000000001</v>
      </c>
      <c r="D967" s="345"/>
      <c r="E967" s="302"/>
      <c r="F967" s="936"/>
      <c r="G967" s="1015"/>
      <c r="H967" s="953"/>
      <c r="I967" s="1021"/>
    </row>
    <row r="968" spans="1:9" s="138" customFormat="1" hidden="1" outlineLevel="1">
      <c r="A968" s="342"/>
      <c r="B968" s="346"/>
      <c r="C968" s="344">
        <v>57.73</v>
      </c>
      <c r="D968" s="345"/>
      <c r="E968" s="302"/>
      <c r="F968" s="936"/>
      <c r="G968" s="1015"/>
      <c r="H968" s="953"/>
      <c r="I968" s="1021"/>
    </row>
    <row r="969" spans="1:9" s="138" customFormat="1" hidden="1" outlineLevel="1">
      <c r="A969" s="342"/>
      <c r="B969" s="346"/>
      <c r="C969" s="344"/>
      <c r="D969" s="345"/>
      <c r="E969" s="302"/>
      <c r="F969" s="936"/>
      <c r="G969" s="1015"/>
      <c r="H969" s="953"/>
      <c r="I969" s="1021"/>
    </row>
    <row r="970" spans="1:9" s="76" customFormat="1" collapsed="1">
      <c r="A970" s="277"/>
      <c r="B970" s="304"/>
      <c r="C970" s="301"/>
      <c r="D970" s="301"/>
      <c r="E970" s="302" t="str">
        <f>IF(OR(ISBLANK(C970),ISBLANK(D970))," ",KOLIC*CENA)</f>
        <v xml:space="preserve"> </v>
      </c>
      <c r="F970" s="872"/>
      <c r="G970" s="918"/>
      <c r="H970" s="886"/>
      <c r="I970" s="906"/>
    </row>
    <row r="971" spans="1:9" s="76" customFormat="1" ht="309" customHeight="1">
      <c r="A971" s="349" t="s">
        <v>122</v>
      </c>
      <c r="B971" s="348" t="s">
        <v>711</v>
      </c>
      <c r="C971" s="301"/>
      <c r="D971" s="301"/>
      <c r="E971" s="302"/>
      <c r="F971" s="872"/>
      <c r="G971" s="918"/>
      <c r="H971" s="886"/>
      <c r="I971" s="906"/>
    </row>
    <row r="972" spans="1:9" s="76" customFormat="1" ht="52.5" customHeight="1">
      <c r="A972" s="277"/>
      <c r="B972" s="304" t="s">
        <v>710</v>
      </c>
      <c r="C972" s="301"/>
      <c r="D972" s="301"/>
      <c r="E972" s="302"/>
      <c r="F972" s="872"/>
      <c r="G972" s="918"/>
      <c r="H972" s="886"/>
      <c r="I972" s="906"/>
    </row>
    <row r="973" spans="1:9">
      <c r="A973" s="277"/>
      <c r="B973" s="309" t="s">
        <v>299</v>
      </c>
      <c r="C973" s="310">
        <v>197</v>
      </c>
      <c r="D973" s="1320"/>
      <c r="E973" s="306" t="str">
        <f>IF(OR(ISBLANK(C973),ISBLANK(D973))," ",KOLIC*CENA)</f>
        <v xml:space="preserve"> </v>
      </c>
      <c r="F973" s="873"/>
      <c r="G973" s="919">
        <f>D973*F973</f>
        <v>0</v>
      </c>
      <c r="H973" s="945">
        <v>197</v>
      </c>
      <c r="I973" s="907">
        <f>D973*H973</f>
        <v>0</v>
      </c>
    </row>
    <row r="974" spans="1:9">
      <c r="A974" s="277"/>
      <c r="B974" s="309" t="s">
        <v>300</v>
      </c>
      <c r="C974" s="310">
        <v>98</v>
      </c>
      <c r="D974" s="1309">
        <f>D973</f>
        <v>0</v>
      </c>
      <c r="E974" s="306">
        <f>IF(OR(ISBLANK(C974),ISBLANK(D974))," ",KOLIC*CENA)</f>
        <v>0</v>
      </c>
      <c r="F974" s="873"/>
      <c r="G974" s="919">
        <f>D974*F974</f>
        <v>0</v>
      </c>
      <c r="H974" s="945">
        <v>98</v>
      </c>
      <c r="I974" s="907">
        <f>D974*H974</f>
        <v>0</v>
      </c>
    </row>
    <row r="975" spans="1:9">
      <c r="A975" s="277"/>
      <c r="B975" s="309" t="s">
        <v>301</v>
      </c>
      <c r="C975" s="310">
        <v>197</v>
      </c>
      <c r="D975" s="1309">
        <f>D973</f>
        <v>0</v>
      </c>
      <c r="E975" s="306">
        <f>IF(OR(ISBLANK(C975),ISBLANK(D975))," ",KOLIC*CENA)</f>
        <v>0</v>
      </c>
      <c r="F975" s="873"/>
      <c r="G975" s="919">
        <f>D975*F975</f>
        <v>0</v>
      </c>
      <c r="H975" s="945">
        <v>197</v>
      </c>
      <c r="I975" s="907">
        <f>D975*H975</f>
        <v>0</v>
      </c>
    </row>
    <row r="976" spans="1:9" ht="13.5" thickBot="1">
      <c r="A976" s="277"/>
      <c r="B976" s="407" t="s">
        <v>302</v>
      </c>
      <c r="C976" s="408">
        <v>138</v>
      </c>
      <c r="D976" s="1310">
        <f>D973</f>
        <v>0</v>
      </c>
      <c r="E976" s="410">
        <f>IF(OR(ISBLANK(C976),ISBLANK(D976))," ",KOLIC*CENA)</f>
        <v>0</v>
      </c>
      <c r="F976" s="931"/>
      <c r="G976" s="980">
        <f>D976*F976</f>
        <v>0</v>
      </c>
      <c r="H976" s="946">
        <v>138</v>
      </c>
      <c r="I976" s="986">
        <f>D976*H976</f>
        <v>0</v>
      </c>
    </row>
    <row r="977" spans="1:9" ht="13.5" thickTop="1">
      <c r="A977" s="277"/>
      <c r="B977" s="404" t="s">
        <v>215</v>
      </c>
      <c r="C977" s="405">
        <f>SUM(C973:C976)</f>
        <v>630</v>
      </c>
      <c r="D977" s="412"/>
      <c r="E977" s="406">
        <f>IF(OR(ISBLANK(C977),ISBLANK(#REF!))," ",KOLIC*CENA)</f>
        <v>0</v>
      </c>
      <c r="F977" s="932"/>
      <c r="G977" s="981"/>
      <c r="H977" s="948"/>
      <c r="I977" s="987"/>
    </row>
    <row r="978" spans="1:9" s="76" customFormat="1">
      <c r="A978" s="277"/>
      <c r="B978" s="309"/>
      <c r="C978" s="301"/>
      <c r="D978" s="302"/>
      <c r="E978" s="302"/>
      <c r="F978" s="872"/>
      <c r="G978" s="918"/>
      <c r="H978" s="886"/>
      <c r="I978" s="906"/>
    </row>
    <row r="979" spans="1:9" s="138" customFormat="1" hidden="1" outlineLevel="1">
      <c r="A979" s="342" t="s">
        <v>525</v>
      </c>
      <c r="B979" s="343" t="s">
        <v>531</v>
      </c>
      <c r="C979" s="344"/>
      <c r="D979" s="345"/>
      <c r="E979" s="302" t="str">
        <f>IF(OR(ISBLANK(C979),ISBLANK(D979))," ",KOLIC*CENA)</f>
        <v xml:space="preserve"> </v>
      </c>
      <c r="F979" s="936"/>
      <c r="G979" s="1015"/>
      <c r="H979" s="953"/>
      <c r="I979" s="1021"/>
    </row>
    <row r="980" spans="1:9" s="138" customFormat="1" hidden="1" outlineLevel="1">
      <c r="A980" s="342" t="s">
        <v>504</v>
      </c>
      <c r="B980" s="343" t="s">
        <v>523</v>
      </c>
      <c r="C980" s="344">
        <v>129.6</v>
      </c>
      <c r="D980" s="345"/>
      <c r="E980" s="302"/>
      <c r="F980" s="936"/>
      <c r="G980" s="1015"/>
      <c r="H980" s="953"/>
      <c r="I980" s="1021"/>
    </row>
    <row r="981" spans="1:9" s="138" customFormat="1" hidden="1" outlineLevel="1">
      <c r="A981" s="342" t="s">
        <v>506</v>
      </c>
      <c r="B981" s="343" t="s">
        <v>524</v>
      </c>
      <c r="C981" s="344">
        <v>61.2</v>
      </c>
      <c r="D981" s="345"/>
      <c r="E981" s="302"/>
      <c r="F981" s="936"/>
      <c r="G981" s="1015"/>
      <c r="H981" s="953"/>
      <c r="I981" s="1021"/>
    </row>
    <row r="982" spans="1:9" s="138" customFormat="1" ht="25.5" hidden="1" outlineLevel="1">
      <c r="A982" s="342" t="s">
        <v>526</v>
      </c>
      <c r="B982" s="343" t="s">
        <v>527</v>
      </c>
      <c r="C982" s="344">
        <v>47.82</v>
      </c>
      <c r="D982" s="345"/>
      <c r="E982" s="302"/>
      <c r="F982" s="936"/>
      <c r="G982" s="1015"/>
      <c r="H982" s="953"/>
      <c r="I982" s="1021"/>
    </row>
    <row r="983" spans="1:9" s="138" customFormat="1" hidden="1" outlineLevel="1">
      <c r="A983" s="342" t="s">
        <v>495</v>
      </c>
      <c r="B983" s="346" t="s">
        <v>528</v>
      </c>
      <c r="C983" s="344">
        <v>-43.2</v>
      </c>
      <c r="D983" s="345"/>
      <c r="E983" s="302"/>
      <c r="F983" s="936"/>
      <c r="G983" s="1015"/>
      <c r="H983" s="953"/>
      <c r="I983" s="1021"/>
    </row>
    <row r="984" spans="1:9" s="138" customFormat="1" hidden="1" outlineLevel="1">
      <c r="A984" s="342"/>
      <c r="B984" s="346"/>
      <c r="C984" s="344">
        <v>195.42</v>
      </c>
      <c r="D984" s="345"/>
      <c r="E984" s="302"/>
      <c r="F984" s="936"/>
      <c r="G984" s="1015"/>
      <c r="H984" s="953"/>
      <c r="I984" s="1021"/>
    </row>
    <row r="985" spans="1:9" s="138" customFormat="1" hidden="1" outlineLevel="1">
      <c r="A985" s="342"/>
      <c r="B985" s="346"/>
      <c r="C985" s="344"/>
      <c r="D985" s="345"/>
      <c r="E985" s="302"/>
      <c r="F985" s="936"/>
      <c r="G985" s="1015"/>
      <c r="H985" s="953"/>
      <c r="I985" s="1021"/>
    </row>
    <row r="986" spans="1:9" s="138" customFormat="1" hidden="1" outlineLevel="1">
      <c r="A986" s="342"/>
      <c r="B986" s="343" t="s">
        <v>509</v>
      </c>
      <c r="C986" s="344"/>
      <c r="D986" s="345"/>
      <c r="E986" s="302" t="str">
        <f>IF(OR(ISBLANK(C986),ISBLANK(D986))," ",KOLIC*CENA)</f>
        <v xml:space="preserve"> </v>
      </c>
      <c r="F986" s="936"/>
      <c r="G986" s="1015"/>
      <c r="H986" s="953"/>
      <c r="I986" s="1021"/>
    </row>
    <row r="987" spans="1:9" s="138" customFormat="1" hidden="1" outlineLevel="1">
      <c r="A987" s="342" t="s">
        <v>504</v>
      </c>
      <c r="B987" s="343" t="s">
        <v>529</v>
      </c>
      <c r="C987" s="344">
        <v>124.34</v>
      </c>
      <c r="D987" s="345"/>
      <c r="E987" s="302"/>
      <c r="F987" s="936"/>
      <c r="G987" s="1015"/>
      <c r="H987" s="953"/>
      <c r="I987" s="1021"/>
    </row>
    <row r="988" spans="1:9" s="138" customFormat="1" hidden="1" outlineLevel="1">
      <c r="A988" s="342" t="s">
        <v>495</v>
      </c>
      <c r="B988" s="346" t="s">
        <v>530</v>
      </c>
      <c r="C988" s="344">
        <v>-27</v>
      </c>
      <c r="D988" s="345"/>
      <c r="E988" s="302"/>
      <c r="F988" s="936"/>
      <c r="G988" s="1015"/>
      <c r="H988" s="953"/>
      <c r="I988" s="1021"/>
    </row>
    <row r="989" spans="1:9" s="138" customFormat="1" hidden="1" outlineLevel="1">
      <c r="A989" s="342"/>
      <c r="B989" s="346"/>
      <c r="C989" s="344">
        <v>97.34</v>
      </c>
      <c r="D989" s="345"/>
      <c r="E989" s="302"/>
      <c r="F989" s="936"/>
      <c r="G989" s="1015"/>
      <c r="H989" s="953"/>
      <c r="I989" s="1021"/>
    </row>
    <row r="990" spans="1:9" s="138" customFormat="1" hidden="1" outlineLevel="1">
      <c r="A990" s="342"/>
      <c r="B990" s="346"/>
      <c r="C990" s="344"/>
      <c r="D990" s="345"/>
      <c r="E990" s="302"/>
      <c r="F990" s="936"/>
      <c r="G990" s="1015"/>
      <c r="H990" s="953"/>
      <c r="I990" s="1021"/>
    </row>
    <row r="991" spans="1:9" s="138" customFormat="1" hidden="1" outlineLevel="1">
      <c r="A991" s="342"/>
      <c r="B991" s="343" t="s">
        <v>513</v>
      </c>
      <c r="C991" s="344"/>
      <c r="D991" s="345"/>
      <c r="E991" s="302" t="str">
        <f>IF(OR(ISBLANK(C991),ISBLANK(D991))," ",KOLIC*CENA)</f>
        <v xml:space="preserve"> </v>
      </c>
      <c r="F991" s="936"/>
      <c r="G991" s="1015"/>
      <c r="H991" s="953"/>
      <c r="I991" s="1021"/>
    </row>
    <row r="992" spans="1:9" s="138" customFormat="1" hidden="1" outlineLevel="1">
      <c r="A992" s="342" t="s">
        <v>504</v>
      </c>
      <c r="B992" s="343" t="s">
        <v>532</v>
      </c>
      <c r="C992" s="344">
        <v>173.34</v>
      </c>
      <c r="D992" s="345"/>
      <c r="E992" s="302"/>
      <c r="F992" s="936"/>
      <c r="G992" s="1015"/>
      <c r="H992" s="953"/>
      <c r="I992" s="1021"/>
    </row>
    <row r="993" spans="1:9" s="138" customFormat="1" hidden="1" outlineLevel="1">
      <c r="A993" s="342" t="s">
        <v>495</v>
      </c>
      <c r="B993" s="346" t="s">
        <v>533</v>
      </c>
      <c r="C993" s="344">
        <v>-36</v>
      </c>
      <c r="D993" s="345"/>
      <c r="E993" s="302"/>
      <c r="F993" s="936"/>
      <c r="G993" s="1015"/>
      <c r="H993" s="953"/>
      <c r="I993" s="1021"/>
    </row>
    <row r="994" spans="1:9" s="138" customFormat="1" hidden="1" outlineLevel="1">
      <c r="A994" s="342"/>
      <c r="B994" s="346"/>
      <c r="C994" s="344">
        <v>137.34</v>
      </c>
      <c r="D994" s="345"/>
      <c r="E994" s="302"/>
      <c r="F994" s="936"/>
      <c r="G994" s="1015"/>
      <c r="H994" s="953"/>
      <c r="I994" s="1021"/>
    </row>
    <row r="995" spans="1:9" s="76" customFormat="1" collapsed="1">
      <c r="A995" s="277"/>
      <c r="B995" s="309"/>
      <c r="C995" s="301"/>
      <c r="D995" s="302"/>
      <c r="E995" s="302"/>
      <c r="F995" s="872"/>
      <c r="G995" s="918"/>
      <c r="H995" s="886"/>
      <c r="I995" s="906"/>
    </row>
    <row r="996" spans="1:9" s="76" customFormat="1" ht="383.25" customHeight="1">
      <c r="A996" s="349" t="s">
        <v>65</v>
      </c>
      <c r="B996" s="348" t="s">
        <v>713</v>
      </c>
      <c r="C996" s="301"/>
      <c r="D996" s="301"/>
      <c r="E996" s="302"/>
      <c r="F996" s="872"/>
      <c r="G996" s="918"/>
      <c r="H996" s="886"/>
      <c r="I996" s="906"/>
    </row>
    <row r="997" spans="1:9" s="76" customFormat="1" ht="52.5" customHeight="1">
      <c r="A997" s="349"/>
      <c r="B997" s="348" t="s">
        <v>714</v>
      </c>
      <c r="C997" s="301"/>
      <c r="D997" s="301"/>
      <c r="E997" s="302"/>
      <c r="F997" s="872"/>
      <c r="G997" s="918"/>
      <c r="H997" s="886"/>
      <c r="I997" s="906"/>
    </row>
    <row r="998" spans="1:9" s="76" customFormat="1" ht="52.5" customHeight="1">
      <c r="A998" s="349"/>
      <c r="B998" s="348" t="s">
        <v>715</v>
      </c>
      <c r="C998" s="301"/>
      <c r="D998" s="301"/>
      <c r="E998" s="302"/>
      <c r="F998" s="872"/>
      <c r="G998" s="918"/>
      <c r="H998" s="886"/>
      <c r="I998" s="906"/>
    </row>
    <row r="999" spans="1:9">
      <c r="A999" s="277"/>
      <c r="B999" s="309" t="s">
        <v>299</v>
      </c>
      <c r="C999" s="310">
        <v>82</v>
      </c>
      <c r="D999" s="1320"/>
      <c r="E999" s="306" t="str">
        <f>IF(OR(ISBLANK(C999),ISBLANK(D999))," ",KOLIC*CENA)</f>
        <v xml:space="preserve"> </v>
      </c>
      <c r="F999" s="873"/>
      <c r="G999" s="919">
        <f>D999*F999</f>
        <v>0</v>
      </c>
      <c r="H999" s="945">
        <v>82</v>
      </c>
      <c r="I999" s="907">
        <f>D999*H999</f>
        <v>0</v>
      </c>
    </row>
    <row r="1000" spans="1:9">
      <c r="A1000" s="277"/>
      <c r="B1000" s="309" t="s">
        <v>300</v>
      </c>
      <c r="C1000" s="310">
        <v>48</v>
      </c>
      <c r="D1000" s="1309">
        <f>D999</f>
        <v>0</v>
      </c>
      <c r="E1000" s="306">
        <f>IF(OR(ISBLANK(C1000),ISBLANK(D1000))," ",KOLIC*CENA)</f>
        <v>0</v>
      </c>
      <c r="F1000" s="873"/>
      <c r="G1000" s="919">
        <f>D1000*F1000</f>
        <v>0</v>
      </c>
      <c r="H1000" s="945">
        <v>48</v>
      </c>
      <c r="I1000" s="907">
        <f>D1000*H1000</f>
        <v>0</v>
      </c>
    </row>
    <row r="1001" spans="1:9">
      <c r="A1001" s="277"/>
      <c r="B1001" s="309" t="s">
        <v>301</v>
      </c>
      <c r="C1001" s="310">
        <v>82</v>
      </c>
      <c r="D1001" s="1309">
        <f>D999</f>
        <v>0</v>
      </c>
      <c r="E1001" s="306">
        <f>IF(OR(ISBLANK(C1001),ISBLANK(D1001))," ",KOLIC*CENA)</f>
        <v>0</v>
      </c>
      <c r="F1001" s="873"/>
      <c r="G1001" s="919">
        <f>D1001*F1001</f>
        <v>0</v>
      </c>
      <c r="H1001" s="945">
        <v>82</v>
      </c>
      <c r="I1001" s="907">
        <f>D1001*H1001</f>
        <v>0</v>
      </c>
    </row>
    <row r="1002" spans="1:9" ht="13.5" thickBot="1">
      <c r="A1002" s="277"/>
      <c r="B1002" s="407" t="s">
        <v>302</v>
      </c>
      <c r="C1002" s="408">
        <v>74</v>
      </c>
      <c r="D1002" s="1310">
        <f>D999</f>
        <v>0</v>
      </c>
      <c r="E1002" s="410">
        <f>IF(OR(ISBLANK(C1002),ISBLANK(D1002))," ",KOLIC*CENA)</f>
        <v>0</v>
      </c>
      <c r="F1002" s="931"/>
      <c r="G1002" s="980">
        <f>D1002*F1002</f>
        <v>0</v>
      </c>
      <c r="H1002" s="946">
        <v>74</v>
      </c>
      <c r="I1002" s="986">
        <f>D1002*H1002</f>
        <v>0</v>
      </c>
    </row>
    <row r="1003" spans="1:9" ht="13.5" thickTop="1">
      <c r="A1003" s="277"/>
      <c r="B1003" s="404" t="s">
        <v>215</v>
      </c>
      <c r="C1003" s="405">
        <f>SUM(C999:C1002)</f>
        <v>286</v>
      </c>
      <c r="D1003" s="412"/>
      <c r="E1003" s="406">
        <f>IF(OR(ISBLANK(C1003),ISBLANK(#REF!))," ",KOLIC*CENA)</f>
        <v>0</v>
      </c>
      <c r="F1003" s="932"/>
      <c r="G1003" s="981"/>
      <c r="H1003" s="948"/>
      <c r="I1003" s="987"/>
    </row>
    <row r="1004" spans="1:9" s="76" customFormat="1">
      <c r="A1004" s="277"/>
      <c r="B1004" s="309"/>
      <c r="C1004" s="301"/>
      <c r="D1004" s="302"/>
      <c r="E1004" s="302"/>
      <c r="F1004" s="872"/>
      <c r="G1004" s="918"/>
      <c r="H1004" s="886"/>
      <c r="I1004" s="906"/>
    </row>
    <row r="1005" spans="1:9" s="138" customFormat="1" hidden="1" outlineLevel="1">
      <c r="A1005" s="342" t="s">
        <v>525</v>
      </c>
      <c r="B1005" s="343" t="s">
        <v>531</v>
      </c>
      <c r="C1005" s="344"/>
      <c r="D1005" s="345"/>
      <c r="E1005" s="302" t="str">
        <f>IF(OR(ISBLANK(C1005),ISBLANK(D1005))," ",KOLIC*CENA)</f>
        <v xml:space="preserve"> </v>
      </c>
      <c r="F1005" s="936"/>
      <c r="G1005" s="1015"/>
      <c r="H1005" s="953"/>
      <c r="I1005" s="1021"/>
    </row>
    <row r="1006" spans="1:9" s="138" customFormat="1" hidden="1" outlineLevel="1">
      <c r="A1006" s="342" t="s">
        <v>504</v>
      </c>
      <c r="B1006" s="343" t="s">
        <v>534</v>
      </c>
      <c r="C1006" s="344">
        <v>78.84</v>
      </c>
      <c r="D1006" s="345"/>
      <c r="E1006" s="302"/>
      <c r="F1006" s="936"/>
      <c r="G1006" s="1015"/>
      <c r="H1006" s="953"/>
      <c r="I1006" s="1021"/>
    </row>
    <row r="1007" spans="1:9" s="138" customFormat="1" hidden="1" outlineLevel="1">
      <c r="A1007" s="342" t="s">
        <v>506</v>
      </c>
      <c r="B1007" s="343" t="s">
        <v>536</v>
      </c>
      <c r="C1007" s="344">
        <v>29.07</v>
      </c>
      <c r="D1007" s="345"/>
      <c r="E1007" s="302"/>
      <c r="F1007" s="936"/>
      <c r="G1007" s="1015"/>
      <c r="H1007" s="953"/>
      <c r="I1007" s="1021"/>
    </row>
    <row r="1008" spans="1:9" s="138" customFormat="1" hidden="1" outlineLevel="1">
      <c r="A1008" s="342" t="s">
        <v>495</v>
      </c>
      <c r="B1008" s="346" t="s">
        <v>535</v>
      </c>
      <c r="C1008" s="344">
        <v>-26.4</v>
      </c>
      <c r="D1008" s="345"/>
      <c r="E1008" s="302"/>
      <c r="F1008" s="936"/>
      <c r="G1008" s="1015"/>
      <c r="H1008" s="953"/>
      <c r="I1008" s="1021"/>
    </row>
    <row r="1009" spans="1:9" s="138" customFormat="1" hidden="1" outlineLevel="1">
      <c r="A1009" s="342"/>
      <c r="B1009" s="346"/>
      <c r="C1009" s="344">
        <v>81.510000000000005</v>
      </c>
      <c r="D1009" s="345"/>
      <c r="E1009" s="302"/>
      <c r="F1009" s="936"/>
      <c r="G1009" s="1015"/>
      <c r="H1009" s="953"/>
      <c r="I1009" s="1021"/>
    </row>
    <row r="1010" spans="1:9" s="138" customFormat="1" hidden="1" outlineLevel="1">
      <c r="A1010" s="342"/>
      <c r="B1010" s="346"/>
      <c r="C1010" s="344"/>
      <c r="D1010" s="345"/>
      <c r="E1010" s="302"/>
      <c r="F1010" s="936"/>
      <c r="G1010" s="1015"/>
      <c r="H1010" s="953"/>
      <c r="I1010" s="1021"/>
    </row>
    <row r="1011" spans="1:9" s="138" customFormat="1" hidden="1" outlineLevel="1">
      <c r="A1011" s="342"/>
      <c r="B1011" s="343" t="s">
        <v>509</v>
      </c>
      <c r="C1011" s="344"/>
      <c r="D1011" s="345"/>
      <c r="E1011" s="302" t="str">
        <f>IF(OR(ISBLANK(C1011),ISBLANK(D1011))," ",KOLIC*CENA)</f>
        <v xml:space="preserve"> </v>
      </c>
      <c r="F1011" s="936"/>
      <c r="G1011" s="1015"/>
      <c r="H1011" s="953"/>
      <c r="I1011" s="1021"/>
    </row>
    <row r="1012" spans="1:9" s="138" customFormat="1" hidden="1" outlineLevel="1">
      <c r="A1012" s="342" t="s">
        <v>504</v>
      </c>
      <c r="B1012" s="343" t="s">
        <v>537</v>
      </c>
      <c r="C1012" s="344">
        <v>63.66</v>
      </c>
      <c r="D1012" s="345"/>
      <c r="E1012" s="302"/>
      <c r="F1012" s="936"/>
      <c r="G1012" s="1015"/>
      <c r="H1012" s="953"/>
      <c r="I1012" s="1021"/>
    </row>
    <row r="1013" spans="1:9" s="138" customFormat="1" hidden="1" outlineLevel="1">
      <c r="A1013" s="342" t="s">
        <v>495</v>
      </c>
      <c r="B1013" s="346" t="s">
        <v>538</v>
      </c>
      <c r="C1013" s="344">
        <v>-15.4</v>
      </c>
      <c r="D1013" s="345"/>
      <c r="E1013" s="302"/>
      <c r="F1013" s="936"/>
      <c r="G1013" s="1015"/>
      <c r="H1013" s="953"/>
      <c r="I1013" s="1021"/>
    </row>
    <row r="1014" spans="1:9" s="138" customFormat="1" hidden="1" outlineLevel="1">
      <c r="A1014" s="342"/>
      <c r="B1014" s="346"/>
      <c r="C1014" s="344">
        <v>48.26</v>
      </c>
      <c r="D1014" s="345"/>
      <c r="E1014" s="302"/>
      <c r="F1014" s="936"/>
      <c r="G1014" s="1015"/>
      <c r="H1014" s="953"/>
      <c r="I1014" s="1021"/>
    </row>
    <row r="1015" spans="1:9" s="138" customFormat="1" hidden="1" outlineLevel="1">
      <c r="A1015" s="342"/>
      <c r="B1015" s="346"/>
      <c r="C1015" s="344"/>
      <c r="D1015" s="345"/>
      <c r="E1015" s="302"/>
      <c r="F1015" s="936"/>
      <c r="G1015" s="1015"/>
      <c r="H1015" s="953"/>
      <c r="I1015" s="1021"/>
    </row>
    <row r="1016" spans="1:9" s="138" customFormat="1" hidden="1" outlineLevel="1">
      <c r="A1016" s="342"/>
      <c r="B1016" s="343" t="s">
        <v>513</v>
      </c>
      <c r="C1016" s="344"/>
      <c r="D1016" s="345"/>
      <c r="E1016" s="302" t="str">
        <f>IF(OR(ISBLANK(C1016),ISBLANK(D1016))," ",KOLIC*CENA)</f>
        <v xml:space="preserve"> </v>
      </c>
      <c r="F1016" s="936"/>
      <c r="G1016" s="1015"/>
      <c r="H1016" s="953"/>
      <c r="I1016" s="1021"/>
    </row>
    <row r="1017" spans="1:9" s="138" customFormat="1" hidden="1" outlineLevel="1">
      <c r="A1017" s="342" t="s">
        <v>504</v>
      </c>
      <c r="B1017" s="343" t="s">
        <v>539</v>
      </c>
      <c r="C1017" s="344">
        <v>91.8</v>
      </c>
      <c r="D1017" s="345"/>
      <c r="E1017" s="302"/>
      <c r="F1017" s="936"/>
      <c r="G1017" s="1015"/>
      <c r="H1017" s="953"/>
      <c r="I1017" s="1021"/>
    </row>
    <row r="1018" spans="1:9" s="138" customFormat="1" hidden="1" outlineLevel="1">
      <c r="A1018" s="342" t="s">
        <v>495</v>
      </c>
      <c r="B1018" s="346" t="s">
        <v>540</v>
      </c>
      <c r="C1018" s="344">
        <v>-17.600000000000001</v>
      </c>
      <c r="D1018" s="345"/>
      <c r="E1018" s="302"/>
      <c r="F1018" s="936"/>
      <c r="G1018" s="1015"/>
      <c r="H1018" s="953"/>
      <c r="I1018" s="1021"/>
    </row>
    <row r="1019" spans="1:9" s="138" customFormat="1" hidden="1" outlineLevel="1">
      <c r="A1019" s="342"/>
      <c r="B1019" s="346"/>
      <c r="C1019" s="344">
        <v>74.2</v>
      </c>
      <c r="D1019" s="345"/>
      <c r="E1019" s="302"/>
      <c r="F1019" s="936"/>
      <c r="G1019" s="1015"/>
      <c r="H1019" s="953"/>
      <c r="I1019" s="1021"/>
    </row>
    <row r="1020" spans="1:9" s="76" customFormat="1" collapsed="1">
      <c r="A1020" s="277"/>
      <c r="B1020" s="309"/>
      <c r="C1020" s="301"/>
      <c r="D1020" s="302"/>
      <c r="E1020" s="302"/>
      <c r="F1020" s="872"/>
      <c r="G1020" s="918"/>
      <c r="H1020" s="886"/>
      <c r="I1020" s="906"/>
    </row>
    <row r="1021" spans="1:9" s="76" customFormat="1" ht="281.25" customHeight="1">
      <c r="A1021" s="349" t="s">
        <v>542</v>
      </c>
      <c r="B1021" s="348" t="s">
        <v>543</v>
      </c>
      <c r="C1021" s="301"/>
      <c r="D1021" s="301"/>
      <c r="E1021" s="302"/>
      <c r="F1021" s="872"/>
      <c r="G1021" s="918"/>
      <c r="H1021" s="886"/>
      <c r="I1021" s="906"/>
    </row>
    <row r="1022" spans="1:9" s="76" customFormat="1" ht="53.25" customHeight="1">
      <c r="A1022" s="349"/>
      <c r="B1022" s="348" t="s">
        <v>544</v>
      </c>
      <c r="C1022" s="301"/>
      <c r="D1022" s="301"/>
      <c r="E1022" s="302"/>
      <c r="F1022" s="872"/>
      <c r="G1022" s="918"/>
      <c r="H1022" s="886"/>
      <c r="I1022" s="906"/>
    </row>
    <row r="1023" spans="1:9">
      <c r="A1023" s="277"/>
      <c r="B1023" s="309" t="s">
        <v>299</v>
      </c>
      <c r="C1023" s="310">
        <v>17</v>
      </c>
      <c r="D1023" s="1320"/>
      <c r="E1023" s="306" t="str">
        <f>IF(OR(ISBLANK(C1023),ISBLANK(D1023))," ",KOLIC*CENA)</f>
        <v xml:space="preserve"> </v>
      </c>
      <c r="F1023" s="873"/>
      <c r="G1023" s="919">
        <f>D1023*F1023</f>
        <v>0</v>
      </c>
      <c r="H1023" s="945">
        <v>17</v>
      </c>
      <c r="I1023" s="907">
        <f>D1023*H1023</f>
        <v>0</v>
      </c>
    </row>
    <row r="1024" spans="1:9">
      <c r="A1024" s="277"/>
      <c r="B1024" s="309" t="s">
        <v>300</v>
      </c>
      <c r="C1024" s="310">
        <v>11.5</v>
      </c>
      <c r="D1024" s="1309">
        <f>D1023</f>
        <v>0</v>
      </c>
      <c r="E1024" s="306">
        <f>IF(OR(ISBLANK(C1024),ISBLANK(D1024))," ",KOLIC*CENA)</f>
        <v>0</v>
      </c>
      <c r="F1024" s="873"/>
      <c r="G1024" s="919">
        <f>D1024*F1024</f>
        <v>0</v>
      </c>
      <c r="H1024" s="945">
        <v>11.5</v>
      </c>
      <c r="I1024" s="907">
        <f>D1024*H1024</f>
        <v>0</v>
      </c>
    </row>
    <row r="1025" spans="1:9">
      <c r="A1025" s="277"/>
      <c r="B1025" s="309" t="s">
        <v>301</v>
      </c>
      <c r="C1025" s="310">
        <v>17</v>
      </c>
      <c r="D1025" s="1309">
        <f>D1023</f>
        <v>0</v>
      </c>
      <c r="E1025" s="306">
        <f>IF(OR(ISBLANK(C1025),ISBLANK(D1025))," ",KOLIC*CENA)</f>
        <v>0</v>
      </c>
      <c r="F1025" s="873"/>
      <c r="G1025" s="919">
        <f>D1025*F1025</f>
        <v>0</v>
      </c>
      <c r="H1025" s="945">
        <v>17</v>
      </c>
      <c r="I1025" s="907">
        <f>D1025*H1025</f>
        <v>0</v>
      </c>
    </row>
    <row r="1026" spans="1:9" ht="13.5" thickBot="1">
      <c r="A1026" s="277"/>
      <c r="B1026" s="407" t="s">
        <v>302</v>
      </c>
      <c r="C1026" s="408">
        <v>23</v>
      </c>
      <c r="D1026" s="1310">
        <f>D1023</f>
        <v>0</v>
      </c>
      <c r="E1026" s="410">
        <f>IF(OR(ISBLANK(C1026),ISBLANK(D1026))," ",KOLIC*CENA)</f>
        <v>0</v>
      </c>
      <c r="F1026" s="931"/>
      <c r="G1026" s="980">
        <f>D1026*F1026</f>
        <v>0</v>
      </c>
      <c r="H1026" s="946">
        <v>23</v>
      </c>
      <c r="I1026" s="986">
        <f>D1026*H1026</f>
        <v>0</v>
      </c>
    </row>
    <row r="1027" spans="1:9" ht="13.5" thickTop="1">
      <c r="A1027" s="277"/>
      <c r="B1027" s="404" t="s">
        <v>215</v>
      </c>
      <c r="C1027" s="405">
        <f>SUM(C1023:C1026)</f>
        <v>68.5</v>
      </c>
      <c r="D1027" s="412"/>
      <c r="E1027" s="406">
        <f>IF(OR(ISBLANK(C1027),ISBLANK(#REF!))," ",KOLIC*CENA)</f>
        <v>0</v>
      </c>
      <c r="F1027" s="932"/>
      <c r="G1027" s="981"/>
      <c r="H1027" s="948"/>
      <c r="I1027" s="987"/>
    </row>
    <row r="1028" spans="1:9" s="76" customFormat="1">
      <c r="A1028" s="277"/>
      <c r="B1028" s="309"/>
      <c r="C1028" s="301"/>
      <c r="D1028" s="302"/>
      <c r="E1028" s="302"/>
      <c r="F1028" s="872"/>
      <c r="G1028" s="918"/>
      <c r="H1028" s="886"/>
      <c r="I1028" s="906"/>
    </row>
    <row r="1029" spans="1:9" s="138" customFormat="1" hidden="1" outlineLevel="1">
      <c r="A1029" s="342" t="s">
        <v>525</v>
      </c>
      <c r="B1029" s="343" t="s">
        <v>531</v>
      </c>
      <c r="C1029" s="344"/>
      <c r="D1029" s="345"/>
      <c r="E1029" s="302" t="str">
        <f>IF(OR(ISBLANK(C1029),ISBLANK(D1029))," ",KOLIC*CENA)</f>
        <v xml:space="preserve"> </v>
      </c>
      <c r="F1029" s="936"/>
      <c r="G1029" s="1015"/>
      <c r="H1029" s="953"/>
      <c r="I1029" s="1021"/>
    </row>
    <row r="1030" spans="1:9" s="138" customFormat="1" hidden="1" outlineLevel="1">
      <c r="A1030" s="342" t="s">
        <v>504</v>
      </c>
      <c r="B1030" s="343" t="s">
        <v>545</v>
      </c>
      <c r="C1030" s="344">
        <v>11.34</v>
      </c>
      <c r="D1030" s="345"/>
      <c r="E1030" s="302"/>
      <c r="F1030" s="936"/>
      <c r="G1030" s="1015"/>
      <c r="H1030" s="953"/>
      <c r="I1030" s="1021"/>
    </row>
    <row r="1031" spans="1:9" s="138" customFormat="1" hidden="1" outlineLevel="1">
      <c r="A1031" s="342" t="s">
        <v>506</v>
      </c>
      <c r="B1031" s="343" t="s">
        <v>546</v>
      </c>
      <c r="C1031" s="344">
        <v>5.36</v>
      </c>
      <c r="D1031" s="345"/>
      <c r="E1031" s="302"/>
      <c r="F1031" s="936"/>
      <c r="G1031" s="1015"/>
      <c r="H1031" s="953"/>
      <c r="I1031" s="1021"/>
    </row>
    <row r="1032" spans="1:9" s="138" customFormat="1" hidden="1" outlineLevel="1">
      <c r="A1032" s="342"/>
      <c r="B1032" s="346"/>
      <c r="C1032" s="344">
        <v>16.7</v>
      </c>
      <c r="D1032" s="345"/>
      <c r="E1032" s="302"/>
      <c r="F1032" s="936"/>
      <c r="G1032" s="1015"/>
      <c r="H1032" s="953"/>
      <c r="I1032" s="1021"/>
    </row>
    <row r="1033" spans="1:9" s="138" customFormat="1" hidden="1" outlineLevel="1">
      <c r="A1033" s="342"/>
      <c r="B1033" s="346"/>
      <c r="C1033" s="344"/>
      <c r="D1033" s="345"/>
      <c r="E1033" s="302"/>
      <c r="F1033" s="936"/>
      <c r="G1033" s="1015"/>
      <c r="H1033" s="953"/>
      <c r="I1033" s="1021"/>
    </row>
    <row r="1034" spans="1:9" s="138" customFormat="1" hidden="1" outlineLevel="1">
      <c r="A1034" s="342"/>
      <c r="B1034" s="343" t="s">
        <v>509</v>
      </c>
      <c r="C1034" s="344"/>
      <c r="D1034" s="345"/>
      <c r="E1034" s="302" t="str">
        <f>IF(OR(ISBLANK(C1034),ISBLANK(D1034))," ",KOLIC*CENA)</f>
        <v xml:space="preserve"> </v>
      </c>
      <c r="F1034" s="936"/>
      <c r="G1034" s="1015"/>
      <c r="H1034" s="953"/>
      <c r="I1034" s="1021"/>
    </row>
    <row r="1035" spans="1:9" s="138" customFormat="1" hidden="1" outlineLevel="1">
      <c r="A1035" s="342" t="s">
        <v>504</v>
      </c>
      <c r="B1035" s="343" t="s">
        <v>545</v>
      </c>
      <c r="C1035" s="344">
        <v>11.34</v>
      </c>
      <c r="D1035" s="345"/>
      <c r="E1035" s="302"/>
      <c r="F1035" s="936"/>
      <c r="G1035" s="1015"/>
      <c r="H1035" s="953"/>
      <c r="I1035" s="1021"/>
    </row>
    <row r="1036" spans="1:9" s="138" customFormat="1" hidden="1" outlineLevel="1">
      <c r="A1036" s="342"/>
      <c r="B1036" s="346"/>
      <c r="C1036" s="344"/>
      <c r="D1036" s="345"/>
      <c r="E1036" s="302"/>
      <c r="F1036" s="936"/>
      <c r="G1036" s="1015"/>
      <c r="H1036" s="953"/>
      <c r="I1036" s="1021"/>
    </row>
    <row r="1037" spans="1:9" s="138" customFormat="1" hidden="1" outlineLevel="1">
      <c r="A1037" s="342"/>
      <c r="B1037" s="343" t="s">
        <v>513</v>
      </c>
      <c r="C1037" s="344"/>
      <c r="D1037" s="345"/>
      <c r="E1037" s="302" t="str">
        <f>IF(OR(ISBLANK(C1037),ISBLANK(D1037))," ",KOLIC*CENA)</f>
        <v xml:space="preserve"> </v>
      </c>
      <c r="F1037" s="936"/>
      <c r="G1037" s="1015"/>
      <c r="H1037" s="953"/>
      <c r="I1037" s="1021"/>
    </row>
    <row r="1038" spans="1:9" s="138" customFormat="1" hidden="1" outlineLevel="1">
      <c r="A1038" s="342" t="s">
        <v>504</v>
      </c>
      <c r="B1038" s="343" t="s">
        <v>547</v>
      </c>
      <c r="C1038" s="344">
        <v>22.68</v>
      </c>
      <c r="D1038" s="345"/>
      <c r="E1038" s="302"/>
      <c r="F1038" s="936"/>
      <c r="G1038" s="1015"/>
      <c r="H1038" s="953"/>
      <c r="I1038" s="1021"/>
    </row>
    <row r="1039" spans="1:9" s="76" customFormat="1" collapsed="1">
      <c r="A1039" s="277"/>
      <c r="B1039" s="309"/>
      <c r="C1039" s="301"/>
      <c r="D1039" s="302"/>
      <c r="E1039" s="302"/>
      <c r="F1039" s="872"/>
      <c r="G1039" s="918"/>
      <c r="H1039" s="886"/>
      <c r="I1039" s="906"/>
    </row>
    <row r="1040" spans="1:9" s="76" customFormat="1" ht="117.75" customHeight="1">
      <c r="A1040" s="331" t="s">
        <v>541</v>
      </c>
      <c r="B1040" s="352" t="s">
        <v>550</v>
      </c>
      <c r="C1040" s="305"/>
      <c r="D1040" s="305"/>
      <c r="E1040" s="302" t="str">
        <f t="shared" ref="E1040:E1045" si="50">IF(OR(ISBLANK(C1040),ISBLANK(D1040))," ",KOLIC*CENA)</f>
        <v xml:space="preserve"> </v>
      </c>
      <c r="F1040" s="872"/>
      <c r="G1040" s="918"/>
      <c r="H1040" s="886"/>
      <c r="I1040" s="906"/>
    </row>
    <row r="1041" spans="1:9" ht="51">
      <c r="A1041" s="308"/>
      <c r="B1041" s="348" t="s">
        <v>548</v>
      </c>
      <c r="C1041" s="305"/>
      <c r="D1041" s="305"/>
      <c r="E1041" s="302" t="str">
        <f t="shared" si="50"/>
        <v xml:space="preserve"> </v>
      </c>
      <c r="F1041" s="874"/>
      <c r="G1041" s="920"/>
      <c r="H1041" s="888"/>
      <c r="I1041" s="908"/>
    </row>
    <row r="1042" spans="1:9">
      <c r="A1042" s="277"/>
      <c r="B1042" s="309" t="s">
        <v>299</v>
      </c>
      <c r="C1042" s="310">
        <v>9</v>
      </c>
      <c r="D1042" s="1320"/>
      <c r="E1042" s="306" t="str">
        <f t="shared" si="50"/>
        <v xml:space="preserve"> </v>
      </c>
      <c r="F1042" s="873"/>
      <c r="G1042" s="919">
        <f>D1042*F1042</f>
        <v>0</v>
      </c>
      <c r="H1042" s="945">
        <v>9</v>
      </c>
      <c r="I1042" s="907">
        <f>D1042*H1042</f>
        <v>0</v>
      </c>
    </row>
    <row r="1043" spans="1:9">
      <c r="A1043" s="277"/>
      <c r="B1043" s="309" t="s">
        <v>300</v>
      </c>
      <c r="C1043" s="310">
        <v>0</v>
      </c>
      <c r="D1043" s="1309">
        <f>D1042</f>
        <v>0</v>
      </c>
      <c r="E1043" s="306">
        <f t="shared" si="50"/>
        <v>0</v>
      </c>
      <c r="F1043" s="873"/>
      <c r="G1043" s="919">
        <f>D1043*F1043</f>
        <v>0</v>
      </c>
      <c r="H1043" s="945">
        <v>0</v>
      </c>
      <c r="I1043" s="907">
        <f>D1043*H1043</f>
        <v>0</v>
      </c>
    </row>
    <row r="1044" spans="1:9">
      <c r="A1044" s="277"/>
      <c r="B1044" s="309" t="s">
        <v>301</v>
      </c>
      <c r="C1044" s="310">
        <v>0</v>
      </c>
      <c r="D1044" s="1309">
        <f>D1042</f>
        <v>0</v>
      </c>
      <c r="E1044" s="306">
        <f t="shared" si="50"/>
        <v>0</v>
      </c>
      <c r="F1044" s="873"/>
      <c r="G1044" s="919">
        <f>D1044*F1044</f>
        <v>0</v>
      </c>
      <c r="H1044" s="945">
        <v>0</v>
      </c>
      <c r="I1044" s="907">
        <f>D1044*H1044</f>
        <v>0</v>
      </c>
    </row>
    <row r="1045" spans="1:9" ht="13.5" thickBot="1">
      <c r="A1045" s="277"/>
      <c r="B1045" s="407" t="s">
        <v>302</v>
      </c>
      <c r="C1045" s="408">
        <v>0</v>
      </c>
      <c r="D1045" s="1310">
        <f>D1042</f>
        <v>0</v>
      </c>
      <c r="E1045" s="410">
        <f t="shared" si="50"/>
        <v>0</v>
      </c>
      <c r="F1045" s="931"/>
      <c r="G1045" s="980">
        <f>D1045*F1045</f>
        <v>0</v>
      </c>
      <c r="H1045" s="946">
        <v>0</v>
      </c>
      <c r="I1045" s="986">
        <f>D1045*H1045</f>
        <v>0</v>
      </c>
    </row>
    <row r="1046" spans="1:9" ht="13.5" thickTop="1">
      <c r="A1046" s="277"/>
      <c r="B1046" s="404" t="s">
        <v>215</v>
      </c>
      <c r="C1046" s="405">
        <f>SUM(C1042:C1045)</f>
        <v>9</v>
      </c>
      <c r="D1046" s="412"/>
      <c r="E1046" s="406">
        <f>IF(OR(ISBLANK(C1046),ISBLANK(#REF!))," ",KOLIC*CENA)</f>
        <v>0</v>
      </c>
      <c r="F1046" s="932"/>
      <c r="G1046" s="981"/>
      <c r="H1046" s="948"/>
      <c r="I1046" s="987"/>
    </row>
    <row r="1047" spans="1:9" s="76" customFormat="1">
      <c r="A1047" s="277"/>
      <c r="B1047" s="309"/>
      <c r="C1047" s="301"/>
      <c r="D1047" s="302"/>
      <c r="E1047" s="302"/>
      <c r="F1047" s="872"/>
      <c r="G1047" s="918"/>
      <c r="H1047" s="886"/>
      <c r="I1047" s="906"/>
    </row>
    <row r="1048" spans="1:9" s="76" customFormat="1">
      <c r="A1048" s="277"/>
      <c r="B1048" s="309"/>
      <c r="C1048" s="301"/>
      <c r="D1048" s="302"/>
      <c r="E1048" s="302"/>
      <c r="F1048" s="872"/>
      <c r="G1048" s="918"/>
      <c r="H1048" s="886"/>
      <c r="I1048" s="906"/>
    </row>
    <row r="1049" spans="1:9" s="138" customFormat="1" hidden="1" outlineLevel="1">
      <c r="A1049" s="342" t="s">
        <v>496</v>
      </c>
      <c r="B1049" s="343" t="s">
        <v>549</v>
      </c>
      <c r="C1049" s="344">
        <v>8.64</v>
      </c>
      <c r="D1049" s="345"/>
      <c r="E1049" s="302" t="str">
        <f>IF(OR(ISBLANK(C1049),ISBLANK(D1049))," ",KOLIC*CENA)</f>
        <v xml:space="preserve"> </v>
      </c>
      <c r="F1049" s="936"/>
      <c r="G1049" s="1015"/>
      <c r="H1049" s="953"/>
      <c r="I1049" s="1021"/>
    </row>
    <row r="1050" spans="1:9" s="76" customFormat="1" collapsed="1">
      <c r="A1050" s="277"/>
      <c r="B1050" s="309"/>
      <c r="C1050" s="301"/>
      <c r="D1050" s="302"/>
      <c r="E1050" s="302"/>
      <c r="F1050" s="872"/>
      <c r="G1050" s="918"/>
      <c r="H1050" s="886"/>
      <c r="I1050" s="906"/>
    </row>
    <row r="1051" spans="1:9" s="76" customFormat="1" ht="294.75" customHeight="1">
      <c r="A1051" s="349" t="s">
        <v>20</v>
      </c>
      <c r="B1051" s="312" t="s">
        <v>551</v>
      </c>
      <c r="C1051" s="333"/>
      <c r="D1051" s="305"/>
      <c r="E1051" s="302" t="str">
        <f>IF(OR(ISBLANK(C1051),ISBLANK(D1051))," ",KOLIC*CENA)</f>
        <v xml:space="preserve"> </v>
      </c>
      <c r="F1051" s="872"/>
      <c r="G1051" s="918"/>
      <c r="H1051" s="886"/>
      <c r="I1051" s="906"/>
    </row>
    <row r="1052" spans="1:9">
      <c r="A1052" s="277"/>
      <c r="B1052" s="309" t="s">
        <v>299</v>
      </c>
      <c r="C1052" s="310">
        <v>48</v>
      </c>
      <c r="D1052" s="1320"/>
      <c r="E1052" s="306" t="str">
        <f>IF(OR(ISBLANK(C1052),ISBLANK(D1052))," ",KOLIC*CENA)</f>
        <v xml:space="preserve"> </v>
      </c>
      <c r="F1052" s="873"/>
      <c r="G1052" s="919">
        <f>D1052*F1052</f>
        <v>0</v>
      </c>
      <c r="H1052" s="945">
        <v>48</v>
      </c>
      <c r="I1052" s="907">
        <f>D1052*H1052</f>
        <v>0</v>
      </c>
    </row>
    <row r="1053" spans="1:9">
      <c r="A1053" s="277"/>
      <c r="B1053" s="309" t="s">
        <v>300</v>
      </c>
      <c r="C1053" s="310">
        <v>29</v>
      </c>
      <c r="D1053" s="1309">
        <f>D1052</f>
        <v>0</v>
      </c>
      <c r="E1053" s="306">
        <f>IF(OR(ISBLANK(C1053),ISBLANK(D1053))," ",KOLIC*CENA)</f>
        <v>0</v>
      </c>
      <c r="F1053" s="873"/>
      <c r="G1053" s="919">
        <f>D1053*F1053</f>
        <v>0</v>
      </c>
      <c r="H1053" s="945">
        <v>29</v>
      </c>
      <c r="I1053" s="907">
        <f>D1053*H1053</f>
        <v>0</v>
      </c>
    </row>
    <row r="1054" spans="1:9">
      <c r="A1054" s="277"/>
      <c r="B1054" s="309" t="s">
        <v>301</v>
      </c>
      <c r="C1054" s="310">
        <v>55</v>
      </c>
      <c r="D1054" s="1309">
        <f>D1052</f>
        <v>0</v>
      </c>
      <c r="E1054" s="306">
        <f>IF(OR(ISBLANK(C1054),ISBLANK(D1054))," ",KOLIC*CENA)</f>
        <v>0</v>
      </c>
      <c r="F1054" s="873"/>
      <c r="G1054" s="919">
        <f>D1054*F1054</f>
        <v>0</v>
      </c>
      <c r="H1054" s="945">
        <v>55</v>
      </c>
      <c r="I1054" s="907">
        <f>D1054*H1054</f>
        <v>0</v>
      </c>
    </row>
    <row r="1055" spans="1:9" ht="13.5" thickBot="1">
      <c r="A1055" s="277"/>
      <c r="B1055" s="407" t="s">
        <v>302</v>
      </c>
      <c r="C1055" s="408">
        <v>34</v>
      </c>
      <c r="D1055" s="1310">
        <f>D1052</f>
        <v>0</v>
      </c>
      <c r="E1055" s="410">
        <f>IF(OR(ISBLANK(C1055),ISBLANK(D1055))," ",KOLIC*CENA)</f>
        <v>0</v>
      </c>
      <c r="F1055" s="931"/>
      <c r="G1055" s="980">
        <f>D1055*F1055</f>
        <v>0</v>
      </c>
      <c r="H1055" s="946">
        <v>34</v>
      </c>
      <c r="I1055" s="986">
        <f>D1055*H1055</f>
        <v>0</v>
      </c>
    </row>
    <row r="1056" spans="1:9" ht="13.5" thickTop="1">
      <c r="A1056" s="277"/>
      <c r="B1056" s="404" t="s">
        <v>215</v>
      </c>
      <c r="C1056" s="405">
        <f>SUM(C1052:C1055)</f>
        <v>166</v>
      </c>
      <c r="D1056" s="391"/>
      <c r="E1056" s="406">
        <f>IF(OR(ISBLANK(C1056),ISBLANK(#REF!))," ",KOLIC*CENA)</f>
        <v>0</v>
      </c>
      <c r="F1056" s="932"/>
      <c r="G1056" s="981"/>
      <c r="H1056" s="948"/>
      <c r="I1056" s="987"/>
    </row>
    <row r="1057" spans="1:9" s="76" customFormat="1">
      <c r="A1057" s="277"/>
      <c r="B1057" s="309"/>
      <c r="C1057" s="301"/>
      <c r="D1057" s="302"/>
      <c r="E1057" s="302"/>
      <c r="F1057" s="872"/>
      <c r="G1057" s="918"/>
      <c r="H1057" s="886"/>
      <c r="I1057" s="906"/>
    </row>
    <row r="1058" spans="1:9" s="138" customFormat="1" hidden="1" outlineLevel="1">
      <c r="A1058" s="342" t="s">
        <v>525</v>
      </c>
      <c r="B1058" s="343" t="s">
        <v>531</v>
      </c>
      <c r="C1058" s="344"/>
      <c r="D1058" s="345"/>
      <c r="E1058" s="302" t="str">
        <f>IF(OR(ISBLANK(C1058),ISBLANK(D1058))," ",KOLIC*CENA)</f>
        <v xml:space="preserve"> </v>
      </c>
      <c r="F1058" s="936"/>
      <c r="G1058" s="1015"/>
      <c r="H1058" s="953"/>
      <c r="I1058" s="1021"/>
    </row>
    <row r="1059" spans="1:9" s="138" customFormat="1" hidden="1" outlineLevel="1">
      <c r="A1059" s="342" t="s">
        <v>504</v>
      </c>
      <c r="B1059" s="343" t="s">
        <v>552</v>
      </c>
      <c r="C1059" s="344">
        <v>32.4</v>
      </c>
      <c r="D1059" s="345"/>
      <c r="E1059" s="302"/>
      <c r="F1059" s="936"/>
      <c r="G1059" s="1015"/>
      <c r="H1059" s="953"/>
      <c r="I1059" s="1021"/>
    </row>
    <row r="1060" spans="1:9" s="138" customFormat="1" hidden="1" outlineLevel="1">
      <c r="A1060" s="342" t="s">
        <v>506</v>
      </c>
      <c r="B1060" s="343" t="s">
        <v>553</v>
      </c>
      <c r="C1060" s="344">
        <v>15.3</v>
      </c>
      <c r="D1060" s="345"/>
      <c r="E1060" s="302"/>
      <c r="F1060" s="936"/>
      <c r="G1060" s="1015"/>
      <c r="H1060" s="953"/>
      <c r="I1060" s="1021"/>
    </row>
    <row r="1061" spans="1:9" s="138" customFormat="1" hidden="1" outlineLevel="1">
      <c r="A1061" s="342"/>
      <c r="B1061" s="346"/>
      <c r="C1061" s="344">
        <v>47.7</v>
      </c>
      <c r="D1061" s="345"/>
      <c r="E1061" s="302"/>
      <c r="F1061" s="936"/>
      <c r="G1061" s="1015"/>
      <c r="H1061" s="953"/>
      <c r="I1061" s="1021"/>
    </row>
    <row r="1062" spans="1:9" s="138" customFormat="1" hidden="1" outlineLevel="1">
      <c r="A1062" s="342" t="s">
        <v>554</v>
      </c>
      <c r="B1062" s="346" t="s">
        <v>555</v>
      </c>
      <c r="C1062" s="344">
        <v>7.29</v>
      </c>
      <c r="D1062" s="345"/>
      <c r="E1062" s="302"/>
      <c r="F1062" s="936"/>
      <c r="G1062" s="1015"/>
      <c r="H1062" s="953"/>
      <c r="I1062" s="1021"/>
    </row>
    <row r="1063" spans="1:9" s="138" customFormat="1" hidden="1" outlineLevel="1">
      <c r="A1063" s="342"/>
      <c r="B1063" s="346"/>
      <c r="C1063" s="344"/>
      <c r="D1063" s="345"/>
      <c r="E1063" s="302"/>
      <c r="F1063" s="936"/>
      <c r="G1063" s="1015"/>
      <c r="H1063" s="953"/>
      <c r="I1063" s="1021"/>
    </row>
    <row r="1064" spans="1:9" s="138" customFormat="1" hidden="1" outlineLevel="1">
      <c r="A1064" s="342"/>
      <c r="B1064" s="343" t="s">
        <v>509</v>
      </c>
      <c r="C1064" s="344"/>
      <c r="D1064" s="345"/>
      <c r="E1064" s="302" t="str">
        <f>IF(OR(ISBLANK(C1064),ISBLANK(D1064))," ",KOLIC*CENA)</f>
        <v xml:space="preserve"> </v>
      </c>
      <c r="F1064" s="936"/>
      <c r="G1064" s="1015"/>
      <c r="H1064" s="953"/>
      <c r="I1064" s="1021"/>
    </row>
    <row r="1065" spans="1:9" s="138" customFormat="1" hidden="1" outlineLevel="1">
      <c r="A1065" s="342" t="s">
        <v>504</v>
      </c>
      <c r="B1065" s="343" t="s">
        <v>556</v>
      </c>
      <c r="C1065" s="344">
        <v>29.7</v>
      </c>
      <c r="D1065" s="345"/>
      <c r="E1065" s="302"/>
      <c r="F1065" s="936"/>
      <c r="G1065" s="1015"/>
      <c r="H1065" s="953"/>
      <c r="I1065" s="1021"/>
    </row>
    <row r="1066" spans="1:9" s="138" customFormat="1" hidden="1" outlineLevel="1">
      <c r="A1066" s="342"/>
      <c r="B1066" s="346"/>
      <c r="C1066" s="344"/>
      <c r="D1066" s="345"/>
      <c r="E1066" s="302"/>
      <c r="F1066" s="936"/>
      <c r="G1066" s="1015"/>
      <c r="H1066" s="953"/>
      <c r="I1066" s="1021"/>
    </row>
    <row r="1067" spans="1:9" s="138" customFormat="1" hidden="1" outlineLevel="1">
      <c r="A1067" s="342"/>
      <c r="B1067" s="343" t="s">
        <v>513</v>
      </c>
      <c r="C1067" s="344"/>
      <c r="D1067" s="345"/>
      <c r="E1067" s="302" t="str">
        <f>IF(OR(ISBLANK(C1067),ISBLANK(D1067))," ",KOLIC*CENA)</f>
        <v xml:space="preserve"> </v>
      </c>
      <c r="F1067" s="936"/>
      <c r="G1067" s="1015"/>
      <c r="H1067" s="953"/>
      <c r="I1067" s="1021"/>
    </row>
    <row r="1068" spans="1:9" s="138" customFormat="1" hidden="1" outlineLevel="1">
      <c r="A1068" s="342" t="s">
        <v>504</v>
      </c>
      <c r="B1068" s="343" t="s">
        <v>552</v>
      </c>
      <c r="C1068" s="344">
        <v>32.4</v>
      </c>
      <c r="D1068" s="345"/>
      <c r="E1068" s="302"/>
      <c r="F1068" s="936"/>
      <c r="G1068" s="1015"/>
      <c r="H1068" s="953"/>
      <c r="I1068" s="1021"/>
    </row>
    <row r="1069" spans="1:9" s="76" customFormat="1" collapsed="1">
      <c r="A1069" s="277"/>
      <c r="B1069" s="309"/>
      <c r="C1069" s="301"/>
      <c r="D1069" s="302"/>
      <c r="E1069" s="302"/>
      <c r="F1069" s="872"/>
      <c r="G1069" s="918"/>
      <c r="H1069" s="886"/>
      <c r="I1069" s="906"/>
    </row>
    <row r="1070" spans="1:9" s="76" customFormat="1" ht="237" customHeight="1">
      <c r="A1070" s="349" t="s">
        <v>557</v>
      </c>
      <c r="B1070" s="348" t="s">
        <v>782</v>
      </c>
      <c r="C1070" s="301"/>
      <c r="D1070" s="301"/>
      <c r="E1070" s="302"/>
      <c r="F1070" s="872"/>
      <c r="G1070" s="918"/>
      <c r="H1070" s="886"/>
      <c r="I1070" s="906"/>
    </row>
    <row r="1071" spans="1:9" s="76" customFormat="1" ht="155.25" customHeight="1">
      <c r="A1071" s="349"/>
      <c r="B1071" s="348" t="s">
        <v>783</v>
      </c>
      <c r="C1071" s="301"/>
      <c r="D1071" s="301"/>
      <c r="E1071" s="302"/>
      <c r="F1071" s="872"/>
      <c r="G1071" s="918"/>
      <c r="H1071" s="886"/>
      <c r="I1071" s="906"/>
    </row>
    <row r="1072" spans="1:9" s="76" customFormat="1" ht="28.5" customHeight="1">
      <c r="A1072" s="349"/>
      <c r="B1072" s="348" t="s">
        <v>718</v>
      </c>
      <c r="C1072" s="301"/>
      <c r="D1072" s="301"/>
      <c r="E1072" s="302"/>
      <c r="F1072" s="872"/>
      <c r="G1072" s="918"/>
      <c r="H1072" s="886"/>
      <c r="I1072" s="906"/>
    </row>
    <row r="1073" spans="1:9">
      <c r="A1073" s="277"/>
      <c r="B1073" s="309" t="s">
        <v>299</v>
      </c>
      <c r="C1073" s="310">
        <v>46</v>
      </c>
      <c r="D1073" s="1320"/>
      <c r="E1073" s="306" t="str">
        <f>IF(OR(ISBLANK(C1073),ISBLANK(D1073))," ",KOLIC*CENA)</f>
        <v xml:space="preserve"> </v>
      </c>
      <c r="F1073" s="873">
        <v>23</v>
      </c>
      <c r="G1073" s="919">
        <f>D1073*F1073</f>
        <v>0</v>
      </c>
      <c r="H1073" s="887">
        <v>23</v>
      </c>
      <c r="I1073" s="907">
        <f>D1073*H1073</f>
        <v>0</v>
      </c>
    </row>
    <row r="1074" spans="1:9">
      <c r="A1074" s="277"/>
      <c r="B1074" s="309" t="s">
        <v>300</v>
      </c>
      <c r="C1074" s="310">
        <v>12</v>
      </c>
      <c r="D1074" s="1309">
        <f>D1073</f>
        <v>0</v>
      </c>
      <c r="E1074" s="306">
        <f>IF(OR(ISBLANK(C1074),ISBLANK(D1074))," ",KOLIC*CENA)</f>
        <v>0</v>
      </c>
      <c r="F1074" s="873">
        <v>6</v>
      </c>
      <c r="G1074" s="919">
        <f>D1074*F1074</f>
        <v>0</v>
      </c>
      <c r="H1074" s="887">
        <v>6</v>
      </c>
      <c r="I1074" s="907">
        <f>D1074*H1074</f>
        <v>0</v>
      </c>
    </row>
    <row r="1075" spans="1:9">
      <c r="A1075" s="277"/>
      <c r="B1075" s="309" t="s">
        <v>301</v>
      </c>
      <c r="C1075" s="310">
        <v>18</v>
      </c>
      <c r="D1075" s="1309">
        <f>D1073</f>
        <v>0</v>
      </c>
      <c r="E1075" s="306">
        <f>IF(OR(ISBLANK(C1075),ISBLANK(D1075))," ",KOLIC*CENA)</f>
        <v>0</v>
      </c>
      <c r="F1075" s="873">
        <v>9</v>
      </c>
      <c r="G1075" s="919">
        <f>D1075*F1075</f>
        <v>0</v>
      </c>
      <c r="H1075" s="887">
        <v>9</v>
      </c>
      <c r="I1075" s="907">
        <f>D1075*H1075</f>
        <v>0</v>
      </c>
    </row>
    <row r="1076" spans="1:9" ht="13.5" thickBot="1">
      <c r="A1076" s="277"/>
      <c r="B1076" s="407" t="s">
        <v>302</v>
      </c>
      <c r="C1076" s="408">
        <v>13</v>
      </c>
      <c r="D1076" s="1310">
        <f>D1073</f>
        <v>0</v>
      </c>
      <c r="E1076" s="410">
        <f>IF(OR(ISBLANK(C1076),ISBLANK(D1076))," ",KOLIC*CENA)</f>
        <v>0</v>
      </c>
      <c r="F1076" s="931">
        <v>6.5</v>
      </c>
      <c r="G1076" s="980">
        <f>D1076*F1076</f>
        <v>0</v>
      </c>
      <c r="H1076" s="947">
        <v>6.5</v>
      </c>
      <c r="I1076" s="986">
        <f>D1076*H1076</f>
        <v>0</v>
      </c>
    </row>
    <row r="1077" spans="1:9" ht="13.5" thickTop="1">
      <c r="A1077" s="277"/>
      <c r="B1077" s="404" t="s">
        <v>215</v>
      </c>
      <c r="C1077" s="405">
        <f>SUM(C1073:C1076)</f>
        <v>89</v>
      </c>
      <c r="D1077" s="391"/>
      <c r="E1077" s="406">
        <f>IF(OR(ISBLANK(C1077),ISBLANK(#REF!))," ",KOLIC*CENA)</f>
        <v>0</v>
      </c>
      <c r="F1077" s="932"/>
      <c r="G1077" s="981"/>
      <c r="H1077" s="948"/>
      <c r="I1077" s="987"/>
    </row>
    <row r="1078" spans="1:9" s="76" customFormat="1">
      <c r="A1078" s="277"/>
      <c r="B1078" s="309"/>
      <c r="C1078" s="301"/>
      <c r="D1078" s="302"/>
      <c r="E1078" s="302"/>
      <c r="F1078" s="872"/>
      <c r="G1078" s="918"/>
      <c r="H1078" s="886"/>
      <c r="I1078" s="906"/>
    </row>
    <row r="1079" spans="1:9" s="138" customFormat="1" hidden="1" outlineLevel="1">
      <c r="A1079" s="342"/>
      <c r="B1079" s="343" t="s">
        <v>563</v>
      </c>
      <c r="C1079" s="344"/>
      <c r="D1079" s="345"/>
      <c r="E1079" s="302" t="str">
        <f>IF(OR(ISBLANK(C1079),ISBLANK(D1079))," ",KOLIC*CENA)</f>
        <v xml:space="preserve"> </v>
      </c>
      <c r="F1079" s="936"/>
      <c r="G1079" s="1015"/>
      <c r="H1079" s="953"/>
      <c r="I1079" s="1021"/>
    </row>
    <row r="1080" spans="1:9" s="138" customFormat="1" hidden="1" outlineLevel="1">
      <c r="A1080" s="342" t="s">
        <v>504</v>
      </c>
      <c r="B1080" s="343" t="s">
        <v>558</v>
      </c>
      <c r="C1080" s="344">
        <v>32.4</v>
      </c>
      <c r="D1080" s="345"/>
      <c r="E1080" s="302"/>
      <c r="F1080" s="936"/>
      <c r="G1080" s="1015"/>
      <c r="H1080" s="953"/>
      <c r="I1080" s="1021"/>
    </row>
    <row r="1081" spans="1:9" s="138" customFormat="1" hidden="1" outlineLevel="1">
      <c r="A1081" s="342" t="s">
        <v>506</v>
      </c>
      <c r="B1081" s="343" t="s">
        <v>559</v>
      </c>
      <c r="C1081" s="344">
        <v>9.18</v>
      </c>
      <c r="D1081" s="345"/>
      <c r="E1081" s="302"/>
      <c r="F1081" s="936"/>
      <c r="G1081" s="1015"/>
      <c r="H1081" s="953"/>
      <c r="I1081" s="1021"/>
    </row>
    <row r="1082" spans="1:9" s="138" customFormat="1" hidden="1" outlineLevel="1">
      <c r="A1082" s="342" t="s">
        <v>560</v>
      </c>
      <c r="B1082" s="346" t="s">
        <v>561</v>
      </c>
      <c r="C1082" s="344">
        <v>-14.19</v>
      </c>
      <c r="D1082" s="345"/>
      <c r="E1082" s="302"/>
      <c r="F1082" s="936"/>
      <c r="G1082" s="1015"/>
      <c r="H1082" s="953"/>
      <c r="I1082" s="1021"/>
    </row>
    <row r="1083" spans="1:9" s="138" customFormat="1" hidden="1" outlineLevel="1">
      <c r="A1083" s="342" t="s">
        <v>637</v>
      </c>
      <c r="B1083" s="346" t="s">
        <v>638</v>
      </c>
      <c r="C1083" s="344">
        <v>8.4</v>
      </c>
      <c r="D1083" s="345"/>
      <c r="E1083" s="302"/>
      <c r="F1083" s="936"/>
      <c r="G1083" s="1015"/>
      <c r="H1083" s="953"/>
      <c r="I1083" s="1021"/>
    </row>
    <row r="1084" spans="1:9" s="138" customFormat="1" hidden="1" outlineLevel="1">
      <c r="A1084" s="342" t="s">
        <v>784</v>
      </c>
      <c r="B1084" s="346" t="s">
        <v>785</v>
      </c>
      <c r="C1084" s="344">
        <v>6.48</v>
      </c>
      <c r="D1084" s="345"/>
      <c r="E1084" s="302"/>
      <c r="F1084" s="936"/>
      <c r="G1084" s="1015"/>
      <c r="H1084" s="953"/>
      <c r="I1084" s="1021"/>
    </row>
    <row r="1085" spans="1:9" s="138" customFormat="1" hidden="1" outlineLevel="1">
      <c r="A1085" s="342"/>
      <c r="B1085" s="346"/>
      <c r="C1085" s="344">
        <v>42.27</v>
      </c>
      <c r="D1085" s="345"/>
      <c r="E1085" s="302"/>
      <c r="F1085" s="936"/>
      <c r="G1085" s="1015"/>
      <c r="H1085" s="953"/>
      <c r="I1085" s="1021"/>
    </row>
    <row r="1086" spans="1:9" s="138" customFormat="1" hidden="1" outlineLevel="1">
      <c r="A1086" s="342"/>
      <c r="B1086" s="346"/>
      <c r="C1086" s="344"/>
      <c r="D1086" s="345"/>
      <c r="E1086" s="302"/>
      <c r="F1086" s="936"/>
      <c r="G1086" s="1015"/>
      <c r="H1086" s="953"/>
      <c r="I1086" s="1021"/>
    </row>
    <row r="1087" spans="1:9" s="138" customFormat="1" hidden="1" outlineLevel="1">
      <c r="A1087" s="342"/>
      <c r="B1087" s="343" t="s">
        <v>509</v>
      </c>
      <c r="C1087" s="344"/>
      <c r="D1087" s="345"/>
      <c r="E1087" s="302" t="str">
        <f>IF(OR(ISBLANK(C1087),ISBLANK(D1087))," ",KOLIC*CENA)</f>
        <v xml:space="preserve"> </v>
      </c>
      <c r="F1087" s="936"/>
      <c r="G1087" s="1015"/>
      <c r="H1087" s="953"/>
      <c r="I1087" s="1021"/>
    </row>
    <row r="1088" spans="1:9" s="138" customFormat="1" hidden="1" outlineLevel="1">
      <c r="A1088" s="342" t="s">
        <v>504</v>
      </c>
      <c r="B1088" s="343" t="s">
        <v>562</v>
      </c>
      <c r="C1088" s="344">
        <v>4.99</v>
      </c>
      <c r="D1088" s="345"/>
      <c r="E1088" s="302"/>
      <c r="F1088" s="936"/>
      <c r="G1088" s="1015"/>
      <c r="H1088" s="953"/>
      <c r="I1088" s="1021"/>
    </row>
    <row r="1089" spans="1:9" s="138" customFormat="1" hidden="1" outlineLevel="1">
      <c r="A1089" s="342" t="s">
        <v>637</v>
      </c>
      <c r="B1089" s="346" t="s">
        <v>639</v>
      </c>
      <c r="C1089" s="344">
        <v>5.6</v>
      </c>
      <c r="D1089" s="345"/>
      <c r="E1089" s="302"/>
      <c r="F1089" s="936"/>
      <c r="G1089" s="1015"/>
      <c r="H1089" s="953"/>
      <c r="I1089" s="1021"/>
    </row>
    <row r="1090" spans="1:9" s="138" customFormat="1" hidden="1" outlineLevel="1">
      <c r="A1090" s="342"/>
      <c r="B1090" s="346"/>
      <c r="C1090" s="344"/>
      <c r="D1090" s="345"/>
      <c r="E1090" s="302"/>
      <c r="F1090" s="936"/>
      <c r="G1090" s="1015"/>
      <c r="H1090" s="953"/>
      <c r="I1090" s="1021"/>
    </row>
    <row r="1091" spans="1:9" s="138" customFormat="1" hidden="1" outlineLevel="1">
      <c r="A1091" s="342" t="s">
        <v>554</v>
      </c>
      <c r="B1091" s="346" t="s">
        <v>640</v>
      </c>
      <c r="C1091" s="344">
        <v>17.29</v>
      </c>
      <c r="D1091" s="345"/>
      <c r="E1091" s="302"/>
      <c r="F1091" s="936"/>
      <c r="G1091" s="1015"/>
      <c r="H1091" s="953"/>
      <c r="I1091" s="1021"/>
    </row>
    <row r="1092" spans="1:9" s="138" customFormat="1" hidden="1" outlineLevel="1">
      <c r="A1092" s="342"/>
      <c r="B1092" s="343" t="s">
        <v>513</v>
      </c>
      <c r="C1092" s="344"/>
      <c r="D1092" s="345"/>
      <c r="E1092" s="302" t="str">
        <f>IF(OR(ISBLANK(C1092),ISBLANK(D1092))," ",KOLIC*CENA)</f>
        <v xml:space="preserve"> </v>
      </c>
      <c r="F1092" s="936"/>
      <c r="G1092" s="1015"/>
      <c r="H1092" s="953"/>
      <c r="I1092" s="1021"/>
    </row>
    <row r="1093" spans="1:9" s="138" customFormat="1" hidden="1" outlineLevel="1">
      <c r="A1093" s="342" t="s">
        <v>504</v>
      </c>
      <c r="B1093" s="343" t="s">
        <v>562</v>
      </c>
      <c r="C1093" s="344">
        <v>4.99</v>
      </c>
      <c r="D1093" s="345"/>
      <c r="E1093" s="302"/>
      <c r="F1093" s="936"/>
      <c r="G1093" s="1015"/>
      <c r="H1093" s="953"/>
      <c r="I1093" s="1021"/>
    </row>
    <row r="1094" spans="1:9" s="138" customFormat="1" hidden="1" outlineLevel="1">
      <c r="A1094" s="342" t="s">
        <v>637</v>
      </c>
      <c r="B1094" s="346" t="s">
        <v>641</v>
      </c>
      <c r="C1094" s="344">
        <v>7</v>
      </c>
      <c r="D1094" s="345"/>
      <c r="E1094" s="302"/>
      <c r="F1094" s="936"/>
      <c r="G1094" s="1015"/>
      <c r="H1094" s="953"/>
      <c r="I1094" s="1021"/>
    </row>
    <row r="1095" spans="1:9" s="138" customFormat="1" hidden="1" outlineLevel="1">
      <c r="A1095" s="342"/>
      <c r="B1095" s="346"/>
      <c r="C1095" s="344">
        <v>11.99</v>
      </c>
      <c r="D1095" s="345"/>
      <c r="E1095" s="302"/>
      <c r="F1095" s="936"/>
      <c r="G1095" s="1015"/>
      <c r="H1095" s="953"/>
      <c r="I1095" s="1021"/>
    </row>
    <row r="1096" spans="1:9" s="76" customFormat="1" collapsed="1">
      <c r="A1096" s="277"/>
      <c r="B1096" s="309"/>
      <c r="C1096" s="301"/>
      <c r="D1096" s="302"/>
      <c r="E1096" s="302"/>
      <c r="F1096" s="872"/>
      <c r="G1096" s="918"/>
      <c r="H1096" s="886"/>
      <c r="I1096" s="906"/>
    </row>
    <row r="1097" spans="1:9" s="76" customFormat="1" ht="192.75" customHeight="1">
      <c r="A1097" s="349" t="s">
        <v>564</v>
      </c>
      <c r="B1097" s="348" t="s">
        <v>716</v>
      </c>
      <c r="C1097" s="301"/>
      <c r="D1097" s="301"/>
      <c r="E1097" s="302"/>
      <c r="F1097" s="872"/>
      <c r="G1097" s="918"/>
      <c r="H1097" s="886"/>
      <c r="I1097" s="906"/>
    </row>
    <row r="1098" spans="1:9" s="76" customFormat="1" ht="130.5" customHeight="1">
      <c r="A1098" s="349"/>
      <c r="B1098" s="348" t="s">
        <v>717</v>
      </c>
      <c r="C1098" s="301"/>
      <c r="D1098" s="301"/>
      <c r="E1098" s="302"/>
      <c r="F1098" s="872"/>
      <c r="G1098" s="918"/>
      <c r="H1098" s="886"/>
      <c r="I1098" s="906"/>
    </row>
    <row r="1099" spans="1:9" s="76" customFormat="1" ht="12.75" customHeight="1">
      <c r="A1099" s="349"/>
      <c r="B1099" s="348"/>
      <c r="C1099" s="301"/>
      <c r="D1099" s="301"/>
      <c r="E1099" s="302"/>
      <c r="F1099" s="872"/>
      <c r="G1099" s="918"/>
      <c r="H1099" s="886"/>
      <c r="I1099" s="906"/>
    </row>
    <row r="1100" spans="1:9" s="76" customFormat="1" ht="24" customHeight="1">
      <c r="A1100" s="349" t="s">
        <v>565</v>
      </c>
      <c r="B1100" s="348" t="s">
        <v>566</v>
      </c>
      <c r="C1100" s="301"/>
      <c r="D1100" s="301"/>
      <c r="E1100" s="302"/>
      <c r="F1100" s="872"/>
      <c r="G1100" s="918"/>
      <c r="H1100" s="886"/>
      <c r="I1100" s="906"/>
    </row>
    <row r="1101" spans="1:9">
      <c r="A1101" s="277"/>
      <c r="B1101" s="309" t="s">
        <v>299</v>
      </c>
      <c r="C1101" s="310">
        <v>4</v>
      </c>
      <c r="D1101" s="1320"/>
      <c r="E1101" s="306" t="str">
        <f>IF(OR(ISBLANK(C1101),ISBLANK(D1101))," ",KOLIC*CENA)</f>
        <v xml:space="preserve"> </v>
      </c>
      <c r="F1101" s="939">
        <v>4</v>
      </c>
      <c r="G1101" s="919">
        <f>D1101*F1101</f>
        <v>0</v>
      </c>
      <c r="H1101" s="887"/>
      <c r="I1101" s="907">
        <f>D1101*H1101</f>
        <v>0</v>
      </c>
    </row>
    <row r="1102" spans="1:9">
      <c r="A1102" s="277"/>
      <c r="B1102" s="309" t="s">
        <v>300</v>
      </c>
      <c r="C1102" s="310">
        <v>4</v>
      </c>
      <c r="D1102" s="1309">
        <f>D1101</f>
        <v>0</v>
      </c>
      <c r="E1102" s="306">
        <f>IF(OR(ISBLANK(C1102),ISBLANK(D1102))," ",KOLIC*CENA)</f>
        <v>0</v>
      </c>
      <c r="F1102" s="939">
        <v>4</v>
      </c>
      <c r="G1102" s="919">
        <f>D1102*F1102</f>
        <v>0</v>
      </c>
      <c r="H1102" s="887"/>
      <c r="I1102" s="907">
        <f>D1102*H1102</f>
        <v>0</v>
      </c>
    </row>
    <row r="1103" spans="1:9">
      <c r="A1103" s="277"/>
      <c r="B1103" s="309" t="s">
        <v>301</v>
      </c>
      <c r="C1103" s="310">
        <v>4</v>
      </c>
      <c r="D1103" s="1309">
        <f>D1101</f>
        <v>0</v>
      </c>
      <c r="E1103" s="306">
        <f>IF(OR(ISBLANK(C1103),ISBLANK(D1103))," ",KOLIC*CENA)</f>
        <v>0</v>
      </c>
      <c r="F1103" s="939">
        <v>4</v>
      </c>
      <c r="G1103" s="919">
        <f>D1103*F1103</f>
        <v>0</v>
      </c>
      <c r="H1103" s="887"/>
      <c r="I1103" s="907">
        <f>D1103*H1103</f>
        <v>0</v>
      </c>
    </row>
    <row r="1104" spans="1:9" ht="13.5" thickBot="1">
      <c r="A1104" s="277"/>
      <c r="B1104" s="407" t="s">
        <v>302</v>
      </c>
      <c r="C1104" s="408">
        <v>8</v>
      </c>
      <c r="D1104" s="1310">
        <f>D1101</f>
        <v>0</v>
      </c>
      <c r="E1104" s="410">
        <f>IF(OR(ISBLANK(C1104),ISBLANK(D1104))," ",KOLIC*CENA)</f>
        <v>0</v>
      </c>
      <c r="F1104" s="940">
        <v>8</v>
      </c>
      <c r="G1104" s="980">
        <f>D1104*F1104</f>
        <v>0</v>
      </c>
      <c r="H1104" s="947"/>
      <c r="I1104" s="986">
        <f>D1104*H1104</f>
        <v>0</v>
      </c>
    </row>
    <row r="1105" spans="1:9" ht="13.5" thickTop="1">
      <c r="A1105" s="277"/>
      <c r="B1105" s="404" t="s">
        <v>215</v>
      </c>
      <c r="C1105" s="405">
        <f>SUM(C1101:C1104)</f>
        <v>20</v>
      </c>
      <c r="D1105" s="391"/>
      <c r="E1105" s="406">
        <f>IF(OR(ISBLANK(C1105),ISBLANK(#REF!))," ",KOLIC*CENA)</f>
        <v>0</v>
      </c>
      <c r="F1105" s="932"/>
      <c r="G1105" s="981"/>
      <c r="H1105" s="948"/>
      <c r="I1105" s="987"/>
    </row>
    <row r="1106" spans="1:9" s="76" customFormat="1">
      <c r="A1106" s="277"/>
      <c r="B1106" s="309"/>
      <c r="C1106" s="301"/>
      <c r="D1106" s="302"/>
      <c r="E1106" s="302"/>
      <c r="F1106" s="872"/>
      <c r="G1106" s="918"/>
      <c r="H1106" s="886"/>
      <c r="I1106" s="906"/>
    </row>
    <row r="1107" spans="1:9" s="138" customFormat="1" hidden="1" outlineLevel="1">
      <c r="A1107" s="342"/>
      <c r="B1107" s="343" t="s">
        <v>569</v>
      </c>
      <c r="C1107" s="344"/>
      <c r="D1107" s="345"/>
      <c r="E1107" s="302" t="str">
        <f>IF(OR(ISBLANK(C1107),ISBLANK(D1107))," ",KOLIC*CENA)</f>
        <v xml:space="preserve"> </v>
      </c>
      <c r="F1107" s="936"/>
      <c r="G1107" s="1015"/>
      <c r="H1107" s="953"/>
      <c r="I1107" s="1021"/>
    </row>
    <row r="1108" spans="1:9" s="138" customFormat="1" hidden="1" outlineLevel="1">
      <c r="A1108" s="342" t="s">
        <v>504</v>
      </c>
      <c r="B1108" s="343" t="s">
        <v>570</v>
      </c>
      <c r="C1108" s="344">
        <v>3.36</v>
      </c>
      <c r="D1108" s="345"/>
      <c r="E1108" s="302"/>
      <c r="F1108" s="936"/>
      <c r="G1108" s="1015"/>
      <c r="H1108" s="953"/>
      <c r="I1108" s="1021"/>
    </row>
    <row r="1109" spans="1:9" s="138" customFormat="1" hidden="1" outlineLevel="1">
      <c r="A1109" s="342"/>
      <c r="B1109" s="346"/>
      <c r="C1109" s="344"/>
      <c r="D1109" s="345"/>
      <c r="E1109" s="302"/>
      <c r="F1109" s="936"/>
      <c r="G1109" s="1015"/>
      <c r="H1109" s="953"/>
      <c r="I1109" s="1021"/>
    </row>
    <row r="1110" spans="1:9" s="76" customFormat="1" collapsed="1">
      <c r="A1110" s="277"/>
      <c r="B1110" s="309"/>
      <c r="C1110" s="301"/>
      <c r="D1110" s="302"/>
      <c r="E1110" s="302"/>
      <c r="F1110" s="872"/>
      <c r="G1110" s="918"/>
      <c r="H1110" s="886"/>
      <c r="I1110" s="906"/>
    </row>
    <row r="1111" spans="1:9" s="76" customFormat="1" ht="24" customHeight="1">
      <c r="A1111" s="349" t="s">
        <v>567</v>
      </c>
      <c r="B1111" s="348" t="s">
        <v>568</v>
      </c>
      <c r="C1111" s="301"/>
      <c r="D1111" s="301"/>
      <c r="E1111" s="302"/>
      <c r="F1111" s="872"/>
      <c r="G1111" s="918"/>
      <c r="H1111" s="886"/>
      <c r="I1111" s="906"/>
    </row>
    <row r="1112" spans="1:9">
      <c r="A1112" s="277"/>
      <c r="B1112" s="309" t="s">
        <v>299</v>
      </c>
      <c r="C1112" s="310">
        <v>18</v>
      </c>
      <c r="D1112" s="1320"/>
      <c r="E1112" s="306" t="str">
        <f>IF(OR(ISBLANK(C1112),ISBLANK(D1112))," ",KOLIC*CENA)</f>
        <v xml:space="preserve"> </v>
      </c>
      <c r="F1112" s="939">
        <v>18</v>
      </c>
      <c r="G1112" s="919">
        <f>D1112*F1112</f>
        <v>0</v>
      </c>
      <c r="H1112" s="887"/>
      <c r="I1112" s="907">
        <f>D1112*H1112</f>
        <v>0</v>
      </c>
    </row>
    <row r="1113" spans="1:9">
      <c r="A1113" s="277"/>
      <c r="B1113" s="309" t="s">
        <v>300</v>
      </c>
      <c r="C1113" s="310">
        <v>18</v>
      </c>
      <c r="D1113" s="1309">
        <f>D1112</f>
        <v>0</v>
      </c>
      <c r="E1113" s="306">
        <f>IF(OR(ISBLANK(C1113),ISBLANK(D1113))," ",KOLIC*CENA)</f>
        <v>0</v>
      </c>
      <c r="F1113" s="939">
        <v>18</v>
      </c>
      <c r="G1113" s="919">
        <f>D1113*F1113</f>
        <v>0</v>
      </c>
      <c r="H1113" s="887"/>
      <c r="I1113" s="907">
        <f>D1113*H1113</f>
        <v>0</v>
      </c>
    </row>
    <row r="1114" spans="1:9">
      <c r="A1114" s="277"/>
      <c r="B1114" s="309" t="s">
        <v>301</v>
      </c>
      <c r="C1114" s="310">
        <v>18</v>
      </c>
      <c r="D1114" s="1309">
        <f>D1112</f>
        <v>0</v>
      </c>
      <c r="E1114" s="306">
        <f>IF(OR(ISBLANK(C1114),ISBLANK(D1114))," ",KOLIC*CENA)</f>
        <v>0</v>
      </c>
      <c r="F1114" s="939">
        <v>18</v>
      </c>
      <c r="G1114" s="919">
        <f>D1114*F1114</f>
        <v>0</v>
      </c>
      <c r="H1114" s="887"/>
      <c r="I1114" s="907">
        <f>D1114*H1114</f>
        <v>0</v>
      </c>
    </row>
    <row r="1115" spans="1:9" ht="13.5" thickBot="1">
      <c r="A1115" s="277"/>
      <c r="B1115" s="407" t="s">
        <v>302</v>
      </c>
      <c r="C1115" s="408">
        <v>22</v>
      </c>
      <c r="D1115" s="1310">
        <f>D1112</f>
        <v>0</v>
      </c>
      <c r="E1115" s="410">
        <f>IF(OR(ISBLANK(C1115),ISBLANK(D1115))," ",KOLIC*CENA)</f>
        <v>0</v>
      </c>
      <c r="F1115" s="940">
        <v>22</v>
      </c>
      <c r="G1115" s="980">
        <f>D1115*F1115</f>
        <v>0</v>
      </c>
      <c r="H1115" s="947"/>
      <c r="I1115" s="986">
        <f>D1115*H1115</f>
        <v>0</v>
      </c>
    </row>
    <row r="1116" spans="1:9" ht="13.5" thickTop="1">
      <c r="A1116" s="277"/>
      <c r="B1116" s="404" t="s">
        <v>215</v>
      </c>
      <c r="C1116" s="405">
        <f>SUM(C1112:C1115)</f>
        <v>76</v>
      </c>
      <c r="D1116" s="391"/>
      <c r="E1116" s="406">
        <f>IF(OR(ISBLANK(C1116),ISBLANK(#REF!))," ",KOLIC*CENA)</f>
        <v>0</v>
      </c>
      <c r="F1116" s="932"/>
      <c r="G1116" s="981"/>
      <c r="H1116" s="948"/>
      <c r="I1116" s="987"/>
    </row>
    <row r="1117" spans="1:9" s="76" customFormat="1">
      <c r="A1117" s="277"/>
      <c r="B1117" s="309"/>
      <c r="C1117" s="301"/>
      <c r="D1117" s="302"/>
      <c r="E1117" s="302"/>
      <c r="F1117" s="872"/>
      <c r="G1117" s="918"/>
      <c r="H1117" s="886"/>
      <c r="I1117" s="906"/>
    </row>
    <row r="1118" spans="1:9" s="138" customFormat="1" hidden="1" outlineLevel="1">
      <c r="A1118" s="342"/>
      <c r="B1118" s="343" t="s">
        <v>569</v>
      </c>
      <c r="C1118" s="344"/>
      <c r="D1118" s="345"/>
      <c r="E1118" s="302" t="str">
        <f>IF(OR(ISBLANK(C1118),ISBLANK(D1118))," ",KOLIC*CENA)</f>
        <v xml:space="preserve"> </v>
      </c>
      <c r="F1118" s="936"/>
      <c r="G1118" s="1015"/>
      <c r="H1118" s="953"/>
      <c r="I1118" s="1021"/>
    </row>
    <row r="1119" spans="1:9" s="138" customFormat="1" hidden="1" outlineLevel="1">
      <c r="A1119" s="342" t="s">
        <v>504</v>
      </c>
      <c r="B1119" s="343" t="s">
        <v>571</v>
      </c>
      <c r="C1119" s="344">
        <v>17.600000000000001</v>
      </c>
      <c r="D1119" s="345"/>
      <c r="E1119" s="302"/>
      <c r="F1119" s="936"/>
      <c r="G1119" s="1015"/>
      <c r="H1119" s="953"/>
      <c r="I1119" s="1021"/>
    </row>
    <row r="1120" spans="1:9" s="138" customFormat="1" hidden="1" outlineLevel="1">
      <c r="A1120" s="342" t="s">
        <v>244</v>
      </c>
      <c r="B1120" s="343" t="s">
        <v>572</v>
      </c>
      <c r="C1120" s="344">
        <v>21.12</v>
      </c>
      <c r="D1120" s="345"/>
      <c r="E1120" s="302"/>
      <c r="F1120" s="936"/>
      <c r="G1120" s="1015"/>
      <c r="H1120" s="953"/>
      <c r="I1120" s="1021"/>
    </row>
    <row r="1121" spans="1:9" s="138" customFormat="1" hidden="1" outlineLevel="1">
      <c r="A1121" s="342"/>
      <c r="B1121" s="343"/>
      <c r="C1121" s="344"/>
      <c r="D1121" s="345"/>
      <c r="E1121" s="302"/>
      <c r="F1121" s="936"/>
      <c r="G1121" s="1015"/>
      <c r="H1121" s="953"/>
      <c r="I1121" s="1021"/>
    </row>
    <row r="1122" spans="1:9" s="76" customFormat="1" collapsed="1">
      <c r="A1122" s="277"/>
      <c r="B1122" s="309"/>
      <c r="C1122" s="301"/>
      <c r="D1122" s="302"/>
      <c r="E1122" s="302"/>
      <c r="F1122" s="872"/>
      <c r="G1122" s="918"/>
      <c r="H1122" s="886"/>
      <c r="I1122" s="906"/>
    </row>
    <row r="1123" spans="1:9" s="76" customFormat="1" ht="178.5" customHeight="1">
      <c r="A1123" s="277" t="s">
        <v>675</v>
      </c>
      <c r="B1123" s="304" t="s">
        <v>720</v>
      </c>
      <c r="C1123" s="301"/>
      <c r="D1123" s="301"/>
      <c r="E1123" s="302"/>
      <c r="F1123" s="872"/>
      <c r="G1123" s="918"/>
      <c r="H1123" s="886"/>
      <c r="I1123" s="906"/>
    </row>
    <row r="1124" spans="1:9">
      <c r="A1124" s="277"/>
      <c r="B1124" s="309" t="s">
        <v>299</v>
      </c>
      <c r="C1124" s="310">
        <v>0</v>
      </c>
      <c r="D1124" s="1320"/>
      <c r="E1124" s="306" t="str">
        <f>IF(OR(ISBLANK(C1124),ISBLANK(D1124))," ",KOLIC*CENA)</f>
        <v xml:space="preserve"> </v>
      </c>
      <c r="F1124" s="873"/>
      <c r="G1124" s="919">
        <f>D1124*F1124</f>
        <v>0</v>
      </c>
      <c r="H1124" s="945">
        <v>0</v>
      </c>
      <c r="I1124" s="907">
        <f>D1124*H1124</f>
        <v>0</v>
      </c>
    </row>
    <row r="1125" spans="1:9">
      <c r="A1125" s="277"/>
      <c r="B1125" s="309" t="s">
        <v>300</v>
      </c>
      <c r="C1125" s="310">
        <v>0</v>
      </c>
      <c r="D1125" s="1309">
        <f>D1124</f>
        <v>0</v>
      </c>
      <c r="E1125" s="306">
        <f>IF(OR(ISBLANK(C1125),ISBLANK(D1125))," ",KOLIC*CENA)</f>
        <v>0</v>
      </c>
      <c r="F1125" s="873"/>
      <c r="G1125" s="919">
        <f>D1125*F1125</f>
        <v>0</v>
      </c>
      <c r="H1125" s="945">
        <v>0</v>
      </c>
      <c r="I1125" s="907">
        <f>D1125*H1125</f>
        <v>0</v>
      </c>
    </row>
    <row r="1126" spans="1:9">
      <c r="A1126" s="277"/>
      <c r="B1126" s="309" t="s">
        <v>301</v>
      </c>
      <c r="C1126" s="310">
        <v>0</v>
      </c>
      <c r="D1126" s="1309">
        <f>D1124</f>
        <v>0</v>
      </c>
      <c r="E1126" s="306">
        <f>IF(OR(ISBLANK(C1126),ISBLANK(D1126))," ",KOLIC*CENA)</f>
        <v>0</v>
      </c>
      <c r="F1126" s="873"/>
      <c r="G1126" s="919">
        <f>D1126*F1126</f>
        <v>0</v>
      </c>
      <c r="H1126" s="945">
        <v>0</v>
      </c>
      <c r="I1126" s="907">
        <f>D1126*H1126</f>
        <v>0</v>
      </c>
    </row>
    <row r="1127" spans="1:9" ht="13.5" thickBot="1">
      <c r="A1127" s="277"/>
      <c r="B1127" s="407" t="s">
        <v>302</v>
      </c>
      <c r="C1127" s="408">
        <v>28</v>
      </c>
      <c r="D1127" s="1310">
        <f>D1124</f>
        <v>0</v>
      </c>
      <c r="E1127" s="410">
        <f>IF(OR(ISBLANK(C1127),ISBLANK(D1127))," ",KOLIC*CENA)</f>
        <v>0</v>
      </c>
      <c r="F1127" s="931"/>
      <c r="G1127" s="980">
        <f>D1127*F1127</f>
        <v>0</v>
      </c>
      <c r="H1127" s="946">
        <v>28</v>
      </c>
      <c r="I1127" s="986">
        <f>D1127*H1127</f>
        <v>0</v>
      </c>
    </row>
    <row r="1128" spans="1:9" ht="13.5" thickTop="1">
      <c r="A1128" s="277"/>
      <c r="B1128" s="404" t="s">
        <v>215</v>
      </c>
      <c r="C1128" s="405">
        <f>SUM(C1124:C1127)</f>
        <v>28</v>
      </c>
      <c r="D1128" s="412"/>
      <c r="E1128" s="406">
        <f>IF(OR(ISBLANK(C1128),ISBLANK(#REF!))," ",KOLIC*CENA)</f>
        <v>0</v>
      </c>
      <c r="F1128" s="932"/>
      <c r="G1128" s="981"/>
      <c r="H1128" s="948"/>
      <c r="I1128" s="987"/>
    </row>
    <row r="1129" spans="1:9">
      <c r="A1129" s="277"/>
      <c r="B1129" s="310"/>
      <c r="C1129" s="301"/>
      <c r="D1129" s="302"/>
      <c r="E1129" s="306"/>
      <c r="F1129" s="874"/>
      <c r="G1129" s="920"/>
      <c r="H1129" s="888"/>
      <c r="I1129" s="908"/>
    </row>
    <row r="1130" spans="1:9" s="138" customFormat="1" hidden="1" outlineLevel="1">
      <c r="A1130" s="342"/>
      <c r="B1130" s="343" t="s">
        <v>513</v>
      </c>
      <c r="C1130" s="344"/>
      <c r="D1130" s="345"/>
      <c r="E1130" s="302" t="str">
        <f>IF(OR(ISBLANK(C1130),ISBLANK(D1130))," ",KOLIC*CENA)</f>
        <v xml:space="preserve"> </v>
      </c>
      <c r="F1130" s="936"/>
      <c r="G1130" s="1015"/>
      <c r="H1130" s="953"/>
      <c r="I1130" s="1021"/>
    </row>
    <row r="1131" spans="1:9" s="138" customFormat="1" hidden="1" outlineLevel="1">
      <c r="A1131" s="342" t="s">
        <v>504</v>
      </c>
      <c r="B1131" s="343" t="s">
        <v>719</v>
      </c>
      <c r="C1131" s="344">
        <v>27.04</v>
      </c>
      <c r="D1131" s="345"/>
      <c r="E1131" s="302"/>
      <c r="F1131" s="936"/>
      <c r="G1131" s="1015"/>
      <c r="H1131" s="953"/>
      <c r="I1131" s="1021"/>
    </row>
    <row r="1132" spans="1:9" s="76" customFormat="1" collapsed="1">
      <c r="A1132" s="277"/>
      <c r="B1132" s="309"/>
      <c r="C1132" s="301"/>
      <c r="D1132" s="302"/>
      <c r="E1132" s="302"/>
      <c r="F1132" s="872"/>
      <c r="G1132" s="918"/>
      <c r="H1132" s="886"/>
      <c r="I1132" s="906"/>
    </row>
    <row r="1133" spans="1:9" s="76" customFormat="1" ht="305.25" customHeight="1">
      <c r="A1133" s="277" t="s">
        <v>85</v>
      </c>
      <c r="B1133" s="304" t="s">
        <v>721</v>
      </c>
      <c r="C1133" s="301"/>
      <c r="D1133" s="305"/>
      <c r="E1133" s="302" t="str">
        <f t="shared" ref="E1133:E1138" si="51">IF(OR(ISBLANK(C1133),ISBLANK(D1133))," ",KOLIC*CENA)</f>
        <v xml:space="preserve"> </v>
      </c>
      <c r="F1133" s="872"/>
      <c r="G1133" s="918"/>
      <c r="H1133" s="886"/>
      <c r="I1133" s="906"/>
    </row>
    <row r="1134" spans="1:9" s="137" customFormat="1" ht="13.5" customHeight="1">
      <c r="A1134" s="358"/>
      <c r="B1134" s="359" t="s">
        <v>573</v>
      </c>
      <c r="C1134" s="360"/>
      <c r="D1134" s="361"/>
      <c r="E1134" s="362" t="str">
        <f t="shared" si="51"/>
        <v xml:space="preserve"> </v>
      </c>
      <c r="F1134" s="1026"/>
      <c r="G1134" s="1046"/>
      <c r="H1134" s="1034"/>
      <c r="I1134" s="1065"/>
    </row>
    <row r="1135" spans="1:9">
      <c r="A1135" s="277"/>
      <c r="B1135" s="309" t="s">
        <v>299</v>
      </c>
      <c r="C1135" s="310">
        <v>165</v>
      </c>
      <c r="D1135" s="1320"/>
      <c r="E1135" s="306" t="str">
        <f t="shared" si="51"/>
        <v xml:space="preserve"> </v>
      </c>
      <c r="F1135" s="873">
        <v>120</v>
      </c>
      <c r="G1135" s="919">
        <f>D1135*F1135</f>
        <v>0</v>
      </c>
      <c r="H1135" s="887">
        <v>45</v>
      </c>
      <c r="I1135" s="907">
        <f>D1135*H1135</f>
        <v>0</v>
      </c>
    </row>
    <row r="1136" spans="1:9">
      <c r="A1136" s="277"/>
      <c r="B1136" s="309" t="s">
        <v>300</v>
      </c>
      <c r="C1136" s="310">
        <v>92</v>
      </c>
      <c r="D1136" s="1309">
        <f>D1135</f>
        <v>0</v>
      </c>
      <c r="E1136" s="306">
        <f t="shared" si="51"/>
        <v>0</v>
      </c>
      <c r="F1136" s="873">
        <v>72</v>
      </c>
      <c r="G1136" s="919">
        <f>D1136*F1136</f>
        <v>0</v>
      </c>
      <c r="H1136" s="887">
        <v>20</v>
      </c>
      <c r="I1136" s="907">
        <f>D1136*H1136</f>
        <v>0</v>
      </c>
    </row>
    <row r="1137" spans="1:9">
      <c r="A1137" s="277"/>
      <c r="B1137" s="309" t="s">
        <v>301</v>
      </c>
      <c r="C1137" s="310">
        <v>132</v>
      </c>
      <c r="D1137" s="1309">
        <f>D1135</f>
        <v>0</v>
      </c>
      <c r="E1137" s="306">
        <f t="shared" si="51"/>
        <v>0</v>
      </c>
      <c r="F1137" s="873">
        <v>90</v>
      </c>
      <c r="G1137" s="919">
        <f>D1137*F1137</f>
        <v>0</v>
      </c>
      <c r="H1137" s="887">
        <v>42</v>
      </c>
      <c r="I1137" s="907">
        <f>D1137*H1137</f>
        <v>0</v>
      </c>
    </row>
    <row r="1138" spans="1:9" ht="13.5" thickBot="1">
      <c r="A1138" s="277"/>
      <c r="B1138" s="407" t="s">
        <v>302</v>
      </c>
      <c r="C1138" s="408">
        <v>142</v>
      </c>
      <c r="D1138" s="1310">
        <f>D1135</f>
        <v>0</v>
      </c>
      <c r="E1138" s="410">
        <f t="shared" si="51"/>
        <v>0</v>
      </c>
      <c r="F1138" s="931">
        <v>92</v>
      </c>
      <c r="G1138" s="980">
        <f>D1138*F1138</f>
        <v>0</v>
      </c>
      <c r="H1138" s="947">
        <v>50</v>
      </c>
      <c r="I1138" s="986">
        <f>D1138*H1138</f>
        <v>0</v>
      </c>
    </row>
    <row r="1139" spans="1:9" ht="13.5" thickTop="1">
      <c r="A1139" s="277"/>
      <c r="B1139" s="404" t="s">
        <v>215</v>
      </c>
      <c r="C1139" s="405">
        <f>SUM(C1135:C1138)</f>
        <v>531</v>
      </c>
      <c r="D1139" s="391"/>
      <c r="E1139" s="406">
        <f>IF(OR(ISBLANK(C1139),ISBLANK(#REF!))," ",KOLIC*CENA)</f>
        <v>0</v>
      </c>
      <c r="F1139" s="932"/>
      <c r="G1139" s="981"/>
      <c r="H1139" s="948"/>
      <c r="I1139" s="987"/>
    </row>
    <row r="1140" spans="1:9" s="76" customFormat="1">
      <c r="A1140" s="277"/>
      <c r="B1140" s="309"/>
      <c r="C1140" s="301"/>
      <c r="D1140" s="302"/>
      <c r="E1140" s="302"/>
      <c r="F1140" s="872"/>
      <c r="G1140" s="918"/>
      <c r="H1140" s="886"/>
      <c r="I1140" s="906"/>
    </row>
    <row r="1141" spans="1:9" s="138" customFormat="1" ht="25.5" hidden="1" outlineLevel="1">
      <c r="A1141" s="342" t="s">
        <v>574</v>
      </c>
      <c r="B1141" s="343" t="s">
        <v>597</v>
      </c>
      <c r="C1141" s="344">
        <v>165.36</v>
      </c>
      <c r="D1141" s="345"/>
      <c r="E1141" s="302"/>
      <c r="F1141" s="936"/>
      <c r="G1141" s="1015"/>
      <c r="H1141" s="953"/>
      <c r="I1141" s="1021"/>
    </row>
    <row r="1142" spans="1:9" s="138" customFormat="1" ht="25.5" hidden="1" outlineLevel="1">
      <c r="A1142" s="342" t="s">
        <v>575</v>
      </c>
      <c r="B1142" s="343" t="s">
        <v>598</v>
      </c>
      <c r="C1142" s="344">
        <v>91.34</v>
      </c>
      <c r="D1142" s="345"/>
      <c r="E1142" s="302"/>
      <c r="F1142" s="936"/>
      <c r="G1142" s="1015"/>
      <c r="H1142" s="953"/>
      <c r="I1142" s="1021"/>
    </row>
    <row r="1143" spans="1:9" s="138" customFormat="1" hidden="1" outlineLevel="1">
      <c r="A1143" s="342"/>
      <c r="B1143" s="343"/>
      <c r="C1143" s="344"/>
      <c r="D1143" s="345"/>
      <c r="E1143" s="302"/>
      <c r="F1143" s="936"/>
      <c r="G1143" s="1015"/>
      <c r="H1143" s="953"/>
      <c r="I1143" s="1021"/>
    </row>
    <row r="1144" spans="1:9" s="76" customFormat="1" collapsed="1">
      <c r="A1144" s="277"/>
      <c r="B1144" s="309"/>
      <c r="C1144" s="301"/>
      <c r="D1144" s="302"/>
      <c r="E1144" s="302"/>
      <c r="F1144" s="872"/>
      <c r="G1144" s="918"/>
      <c r="H1144" s="886"/>
      <c r="I1144" s="906"/>
    </row>
    <row r="1145" spans="1:9" s="76" customFormat="1" ht="102">
      <c r="A1145" s="277" t="s">
        <v>87</v>
      </c>
      <c r="B1145" s="304" t="s">
        <v>576</v>
      </c>
      <c r="C1145" s="301"/>
      <c r="D1145" s="301"/>
      <c r="E1145" s="302"/>
      <c r="F1145" s="872"/>
      <c r="G1145" s="918"/>
      <c r="H1145" s="886"/>
      <c r="I1145" s="906"/>
    </row>
    <row r="1146" spans="1:9">
      <c r="A1146" s="277"/>
      <c r="B1146" s="309" t="s">
        <v>299</v>
      </c>
      <c r="C1146" s="310">
        <v>12</v>
      </c>
      <c r="D1146" s="1320"/>
      <c r="E1146" s="306" t="str">
        <f>IF(OR(ISBLANK(C1146),ISBLANK(D1146))," ",KOLIC*CENA)</f>
        <v xml:space="preserve"> </v>
      </c>
      <c r="F1146" s="873"/>
      <c r="G1146" s="919">
        <f>D1146*F1146</f>
        <v>0</v>
      </c>
      <c r="H1146" s="945">
        <v>12</v>
      </c>
      <c r="I1146" s="907">
        <f>D1146*H1146</f>
        <v>0</v>
      </c>
    </row>
    <row r="1147" spans="1:9">
      <c r="A1147" s="277"/>
      <c r="B1147" s="309" t="s">
        <v>300</v>
      </c>
      <c r="C1147" s="310">
        <v>4</v>
      </c>
      <c r="D1147" s="1309">
        <f>D1146</f>
        <v>0</v>
      </c>
      <c r="E1147" s="306">
        <f>IF(OR(ISBLANK(C1147),ISBLANK(D1147))," ",KOLIC*CENA)</f>
        <v>0</v>
      </c>
      <c r="F1147" s="873"/>
      <c r="G1147" s="919">
        <f>D1147*F1147</f>
        <v>0</v>
      </c>
      <c r="H1147" s="945">
        <v>4</v>
      </c>
      <c r="I1147" s="907">
        <f>D1147*H1147</f>
        <v>0</v>
      </c>
    </row>
    <row r="1148" spans="1:9">
      <c r="A1148" s="277"/>
      <c r="B1148" s="309" t="s">
        <v>301</v>
      </c>
      <c r="C1148" s="310">
        <v>6</v>
      </c>
      <c r="D1148" s="1309">
        <f>D1146</f>
        <v>0</v>
      </c>
      <c r="E1148" s="306">
        <f>IF(OR(ISBLANK(C1148),ISBLANK(D1148))," ",KOLIC*CENA)</f>
        <v>0</v>
      </c>
      <c r="F1148" s="873"/>
      <c r="G1148" s="919">
        <f>D1148*F1148</f>
        <v>0</v>
      </c>
      <c r="H1148" s="945">
        <v>6</v>
      </c>
      <c r="I1148" s="907">
        <f>D1148*H1148</f>
        <v>0</v>
      </c>
    </row>
    <row r="1149" spans="1:9" ht="13.5" thickBot="1">
      <c r="A1149" s="277"/>
      <c r="B1149" s="407" t="s">
        <v>302</v>
      </c>
      <c r="C1149" s="408">
        <v>8</v>
      </c>
      <c r="D1149" s="1310">
        <f>D1146</f>
        <v>0</v>
      </c>
      <c r="E1149" s="410">
        <f>IF(OR(ISBLANK(C1149),ISBLANK(D1149))," ",KOLIC*CENA)</f>
        <v>0</v>
      </c>
      <c r="F1149" s="931"/>
      <c r="G1149" s="980">
        <f>D1149*F1149</f>
        <v>0</v>
      </c>
      <c r="H1149" s="946">
        <v>8</v>
      </c>
      <c r="I1149" s="986">
        <f>D1149*H1149</f>
        <v>0</v>
      </c>
    </row>
    <row r="1150" spans="1:9" ht="13.5" thickTop="1">
      <c r="A1150" s="277"/>
      <c r="B1150" s="404" t="s">
        <v>215</v>
      </c>
      <c r="C1150" s="405">
        <f>SUM(C1146:C1149)</f>
        <v>30</v>
      </c>
      <c r="D1150" s="412"/>
      <c r="E1150" s="406"/>
      <c r="F1150" s="932"/>
      <c r="G1150" s="981"/>
      <c r="H1150" s="948"/>
      <c r="I1150" s="987"/>
    </row>
    <row r="1151" spans="1:9" s="76" customFormat="1">
      <c r="A1151" s="308"/>
      <c r="B1151" s="309"/>
      <c r="C1151" s="310"/>
      <c r="D1151" s="301"/>
      <c r="E1151" s="302" t="str">
        <f t="shared" ref="E1151:E1156" si="52">IF(OR(ISBLANK(C1151),ISBLANK(D1151))," ",KOLIC*CENA)</f>
        <v xml:space="preserve"> </v>
      </c>
      <c r="F1151" s="872"/>
      <c r="G1151" s="918"/>
      <c r="H1151" s="886"/>
      <c r="I1151" s="906"/>
    </row>
    <row r="1152" spans="1:9" ht="112.5" customHeight="1">
      <c r="A1152" s="277" t="s">
        <v>88</v>
      </c>
      <c r="B1152" s="304" t="s">
        <v>577</v>
      </c>
      <c r="C1152" s="301"/>
      <c r="D1152" s="305"/>
      <c r="E1152" s="302" t="str">
        <f t="shared" si="52"/>
        <v xml:space="preserve"> </v>
      </c>
      <c r="F1152" s="874"/>
      <c r="G1152" s="920"/>
      <c r="H1152" s="888"/>
      <c r="I1152" s="908"/>
    </row>
    <row r="1153" spans="1:9">
      <c r="A1153" s="277"/>
      <c r="B1153" s="309" t="s">
        <v>364</v>
      </c>
      <c r="C1153" s="310">
        <v>130</v>
      </c>
      <c r="D1153" s="1320"/>
      <c r="E1153" s="306" t="str">
        <f t="shared" si="52"/>
        <v xml:space="preserve"> </v>
      </c>
      <c r="F1153" s="873"/>
      <c r="G1153" s="919">
        <f>D1153*F1153</f>
        <v>0</v>
      </c>
      <c r="H1153" s="945">
        <v>130</v>
      </c>
      <c r="I1153" s="907">
        <f>D1153*H1153</f>
        <v>0</v>
      </c>
    </row>
    <row r="1154" spans="1:9">
      <c r="A1154" s="277"/>
      <c r="B1154" s="309" t="s">
        <v>365</v>
      </c>
      <c r="C1154" s="310">
        <v>86</v>
      </c>
      <c r="D1154" s="1309">
        <f>D1153</f>
        <v>0</v>
      </c>
      <c r="E1154" s="306">
        <f t="shared" si="52"/>
        <v>0</v>
      </c>
      <c r="F1154" s="873"/>
      <c r="G1154" s="919">
        <f>D1154*F1154</f>
        <v>0</v>
      </c>
      <c r="H1154" s="945">
        <v>86</v>
      </c>
      <c r="I1154" s="907">
        <f>D1154*H1154</f>
        <v>0</v>
      </c>
    </row>
    <row r="1155" spans="1:9">
      <c r="A1155" s="277"/>
      <c r="B1155" s="309" t="s">
        <v>366</v>
      </c>
      <c r="C1155" s="310">
        <v>130</v>
      </c>
      <c r="D1155" s="1309">
        <f>D1153</f>
        <v>0</v>
      </c>
      <c r="E1155" s="306">
        <f t="shared" si="52"/>
        <v>0</v>
      </c>
      <c r="F1155" s="873"/>
      <c r="G1155" s="919">
        <f>D1155*F1155</f>
        <v>0</v>
      </c>
      <c r="H1155" s="945">
        <v>130</v>
      </c>
      <c r="I1155" s="907">
        <f>D1155*H1155</f>
        <v>0</v>
      </c>
    </row>
    <row r="1156" spans="1:9" ht="13.5" thickBot="1">
      <c r="A1156" s="277"/>
      <c r="B1156" s="407" t="s">
        <v>367</v>
      </c>
      <c r="C1156" s="408">
        <v>108</v>
      </c>
      <c r="D1156" s="1310">
        <f>D1153</f>
        <v>0</v>
      </c>
      <c r="E1156" s="410">
        <f t="shared" si="52"/>
        <v>0</v>
      </c>
      <c r="F1156" s="931"/>
      <c r="G1156" s="980">
        <f>D1156*F1156</f>
        <v>0</v>
      </c>
      <c r="H1156" s="946">
        <v>108</v>
      </c>
      <c r="I1156" s="986">
        <f>D1156*H1156</f>
        <v>0</v>
      </c>
    </row>
    <row r="1157" spans="1:9" ht="13.5" thickTop="1">
      <c r="A1157" s="277"/>
      <c r="B1157" s="404" t="s">
        <v>206</v>
      </c>
      <c r="C1157" s="405">
        <f>SUM(C1153:C1156)</f>
        <v>454</v>
      </c>
      <c r="D1157" s="412"/>
      <c r="E1157" s="406"/>
      <c r="F1157" s="932"/>
      <c r="G1157" s="981"/>
      <c r="H1157" s="948"/>
      <c r="I1157" s="987"/>
    </row>
    <row r="1158" spans="1:9">
      <c r="A1158" s="277"/>
      <c r="B1158" s="310"/>
      <c r="C1158" s="301"/>
      <c r="D1158" s="302"/>
      <c r="E1158" s="306"/>
      <c r="F1158" s="874"/>
      <c r="G1158" s="920"/>
      <c r="H1158" s="888"/>
      <c r="I1158" s="908"/>
    </row>
    <row r="1159" spans="1:9" s="138" customFormat="1" hidden="1" outlineLevel="1">
      <c r="A1159" s="342" t="s">
        <v>579</v>
      </c>
      <c r="B1159" s="343" t="s">
        <v>578</v>
      </c>
      <c r="C1159" s="344">
        <v>129.6</v>
      </c>
      <c r="D1159" s="345"/>
      <c r="E1159" s="302"/>
      <c r="F1159" s="936"/>
      <c r="G1159" s="1015"/>
      <c r="H1159" s="953"/>
      <c r="I1159" s="1021"/>
    </row>
    <row r="1160" spans="1:9" s="138" customFormat="1" hidden="1" outlineLevel="1">
      <c r="A1160" s="342" t="s">
        <v>575</v>
      </c>
      <c r="B1160" s="343" t="s">
        <v>580</v>
      </c>
      <c r="C1160" s="344">
        <v>86.4</v>
      </c>
      <c r="D1160" s="345"/>
      <c r="E1160" s="302"/>
      <c r="F1160" s="936"/>
      <c r="G1160" s="1015"/>
      <c r="H1160" s="953"/>
      <c r="I1160" s="1021"/>
    </row>
    <row r="1161" spans="1:9" s="138" customFormat="1" hidden="1" outlineLevel="1">
      <c r="A1161" s="342" t="s">
        <v>332</v>
      </c>
      <c r="B1161" s="343" t="s">
        <v>581</v>
      </c>
      <c r="C1161" s="344">
        <v>108</v>
      </c>
      <c r="D1161" s="345"/>
      <c r="E1161" s="302"/>
      <c r="F1161" s="936"/>
      <c r="G1161" s="1015"/>
      <c r="H1161" s="953"/>
      <c r="I1161" s="1021"/>
    </row>
    <row r="1162" spans="1:9" s="76" customFormat="1" collapsed="1">
      <c r="A1162" s="308"/>
      <c r="B1162" s="309"/>
      <c r="C1162" s="310"/>
      <c r="D1162" s="301"/>
      <c r="E1162" s="302" t="str">
        <f>IF(OR(ISBLANK(C1162),ISBLANK(D1162))," ",KOLIC*CENA)</f>
        <v xml:space="preserve"> </v>
      </c>
      <c r="F1162" s="872"/>
      <c r="G1162" s="918"/>
      <c r="H1162" s="886"/>
      <c r="I1162" s="906"/>
    </row>
    <row r="1163" spans="1:9" s="76" customFormat="1" ht="154.5" customHeight="1">
      <c r="A1163" s="277" t="s">
        <v>89</v>
      </c>
      <c r="B1163" s="304" t="s">
        <v>722</v>
      </c>
      <c r="C1163" s="301"/>
      <c r="D1163" s="301"/>
      <c r="E1163" s="302"/>
      <c r="F1163" s="872"/>
      <c r="G1163" s="918"/>
      <c r="H1163" s="886"/>
      <c r="I1163" s="906"/>
    </row>
    <row r="1164" spans="1:9" s="76" customFormat="1" ht="12.75" customHeight="1">
      <c r="A1164" s="277"/>
      <c r="B1164" s="304"/>
      <c r="C1164" s="301"/>
      <c r="D1164" s="301"/>
      <c r="E1164" s="302"/>
      <c r="F1164" s="872"/>
      <c r="G1164" s="918"/>
      <c r="H1164" s="886"/>
      <c r="I1164" s="906"/>
    </row>
    <row r="1165" spans="1:9" s="76" customFormat="1">
      <c r="A1165" s="277" t="s">
        <v>582</v>
      </c>
      <c r="B1165" s="304" t="s">
        <v>723</v>
      </c>
      <c r="C1165" s="301"/>
      <c r="D1165" s="302"/>
      <c r="E1165" s="302"/>
      <c r="F1165" s="872"/>
      <c r="G1165" s="918"/>
      <c r="H1165" s="886"/>
      <c r="I1165" s="906"/>
    </row>
    <row r="1166" spans="1:9">
      <c r="A1166" s="277"/>
      <c r="B1166" s="309" t="s">
        <v>271</v>
      </c>
      <c r="C1166" s="310">
        <v>27</v>
      </c>
      <c r="D1166" s="1320"/>
      <c r="E1166" s="306" t="str">
        <f>IF(OR(ISBLANK(C1166),ISBLANK(D1166))," ",KOLIC*CENA)</f>
        <v xml:space="preserve"> </v>
      </c>
      <c r="F1166" s="873"/>
      <c r="G1166" s="919">
        <f>D1166*F1166</f>
        <v>0</v>
      </c>
      <c r="H1166" s="945">
        <v>27</v>
      </c>
      <c r="I1166" s="907">
        <f>D1166*H1166</f>
        <v>0</v>
      </c>
    </row>
    <row r="1167" spans="1:9">
      <c r="A1167" s="277"/>
      <c r="B1167" s="309" t="s">
        <v>272</v>
      </c>
      <c r="C1167" s="310">
        <v>15</v>
      </c>
      <c r="D1167" s="1309">
        <f>D1166</f>
        <v>0</v>
      </c>
      <c r="E1167" s="306">
        <f>IF(OR(ISBLANK(C1167),ISBLANK(D1167))," ",KOLIC*CENA)</f>
        <v>0</v>
      </c>
      <c r="F1167" s="873"/>
      <c r="G1167" s="919">
        <f>D1167*F1167</f>
        <v>0</v>
      </c>
      <c r="H1167" s="945">
        <v>15</v>
      </c>
      <c r="I1167" s="907">
        <f>D1167*H1167</f>
        <v>0</v>
      </c>
    </row>
    <row r="1168" spans="1:9">
      <c r="A1168" s="277"/>
      <c r="B1168" s="309" t="s">
        <v>273</v>
      </c>
      <c r="C1168" s="310">
        <v>17</v>
      </c>
      <c r="D1168" s="1309">
        <f>D1166</f>
        <v>0</v>
      </c>
      <c r="E1168" s="306">
        <f>IF(OR(ISBLANK(C1168),ISBLANK(D1168))," ",KOLIC*CENA)</f>
        <v>0</v>
      </c>
      <c r="F1168" s="873"/>
      <c r="G1168" s="919">
        <f>D1168*F1168</f>
        <v>0</v>
      </c>
      <c r="H1168" s="945">
        <v>17</v>
      </c>
      <c r="I1168" s="907">
        <f>D1168*H1168</f>
        <v>0</v>
      </c>
    </row>
    <row r="1169" spans="1:9" ht="13.5" thickBot="1">
      <c r="A1169" s="277"/>
      <c r="B1169" s="407" t="s">
        <v>274</v>
      </c>
      <c r="C1169" s="408">
        <v>20</v>
      </c>
      <c r="D1169" s="1310">
        <f>D1166</f>
        <v>0</v>
      </c>
      <c r="E1169" s="410">
        <f>IF(OR(ISBLANK(C1169),ISBLANK(D1169))," ",KOLIC*CENA)</f>
        <v>0</v>
      </c>
      <c r="F1169" s="931"/>
      <c r="G1169" s="980">
        <f>D1169*F1169</f>
        <v>0</v>
      </c>
      <c r="H1169" s="946">
        <v>20</v>
      </c>
      <c r="I1169" s="986">
        <f>D1169*H1169</f>
        <v>0</v>
      </c>
    </row>
    <row r="1170" spans="1:9" ht="13.5" thickTop="1">
      <c r="A1170" s="277"/>
      <c r="B1170" s="404" t="s">
        <v>199</v>
      </c>
      <c r="C1170" s="411">
        <v>79</v>
      </c>
      <c r="D1170" s="405"/>
      <c r="E1170" s="406"/>
      <c r="F1170" s="932"/>
      <c r="G1170" s="981"/>
      <c r="H1170" s="948"/>
      <c r="I1170" s="987"/>
    </row>
    <row r="1171" spans="1:9">
      <c r="A1171" s="277"/>
      <c r="B1171" s="310"/>
      <c r="C1171" s="301"/>
      <c r="D1171" s="302"/>
      <c r="E1171" s="306"/>
      <c r="F1171" s="874"/>
      <c r="G1171" s="920"/>
      <c r="H1171" s="888"/>
      <c r="I1171" s="908"/>
    </row>
    <row r="1172" spans="1:9" s="138" customFormat="1" hidden="1" outlineLevel="1">
      <c r="A1172" s="342" t="s">
        <v>579</v>
      </c>
      <c r="B1172" s="343" t="s">
        <v>590</v>
      </c>
      <c r="C1172" s="344">
        <v>27</v>
      </c>
      <c r="D1172" s="345"/>
      <c r="E1172" s="302"/>
      <c r="F1172" s="936"/>
      <c r="G1172" s="1015"/>
      <c r="H1172" s="953"/>
      <c r="I1172" s="1021"/>
    </row>
    <row r="1173" spans="1:9" s="138" customFormat="1" hidden="1" outlineLevel="1">
      <c r="A1173" s="342" t="s">
        <v>575</v>
      </c>
      <c r="B1173" s="343" t="s">
        <v>591</v>
      </c>
      <c r="C1173" s="344">
        <v>15</v>
      </c>
      <c r="D1173" s="345"/>
      <c r="E1173" s="302"/>
      <c r="F1173" s="936"/>
      <c r="G1173" s="1015"/>
      <c r="H1173" s="953"/>
      <c r="I1173" s="1021"/>
    </row>
    <row r="1174" spans="1:9" s="138" customFormat="1" hidden="1" outlineLevel="1">
      <c r="A1174" s="342" t="s">
        <v>589</v>
      </c>
      <c r="B1174" s="343" t="s">
        <v>592</v>
      </c>
      <c r="C1174" s="344">
        <v>17</v>
      </c>
      <c r="D1174" s="345"/>
      <c r="E1174" s="302"/>
      <c r="F1174" s="936"/>
      <c r="G1174" s="1015"/>
      <c r="H1174" s="953"/>
      <c r="I1174" s="1021"/>
    </row>
    <row r="1175" spans="1:9" s="138" customFormat="1" hidden="1" outlineLevel="1">
      <c r="A1175" s="342" t="s">
        <v>332</v>
      </c>
      <c r="B1175" s="343" t="s">
        <v>593</v>
      </c>
      <c r="C1175" s="344">
        <v>20</v>
      </c>
      <c r="D1175" s="345"/>
      <c r="E1175" s="302"/>
      <c r="F1175" s="936"/>
      <c r="G1175" s="1015"/>
      <c r="H1175" s="953"/>
      <c r="I1175" s="1021"/>
    </row>
    <row r="1176" spans="1:9" s="76" customFormat="1" collapsed="1">
      <c r="A1176" s="308"/>
      <c r="B1176" s="309"/>
      <c r="C1176" s="310"/>
      <c r="D1176" s="301"/>
      <c r="E1176" s="302" t="str">
        <f>IF(OR(ISBLANK(C1176),ISBLANK(D1176))," ",KOLIC*CENA)</f>
        <v xml:space="preserve"> </v>
      </c>
      <c r="F1176" s="872"/>
      <c r="G1176" s="918"/>
      <c r="H1176" s="886"/>
      <c r="I1176" s="906"/>
    </row>
    <row r="1177" spans="1:9" s="76" customFormat="1" ht="25.5">
      <c r="A1177" s="277" t="s">
        <v>583</v>
      </c>
      <c r="B1177" s="304" t="s">
        <v>584</v>
      </c>
      <c r="C1177" s="301"/>
      <c r="D1177" s="302"/>
      <c r="E1177" s="302"/>
      <c r="F1177" s="872"/>
      <c r="G1177" s="918"/>
      <c r="H1177" s="886"/>
      <c r="I1177" s="906"/>
    </row>
    <row r="1178" spans="1:9">
      <c r="A1178" s="277"/>
      <c r="B1178" s="309" t="s">
        <v>271</v>
      </c>
      <c r="C1178" s="310">
        <v>4</v>
      </c>
      <c r="D1178" s="1320"/>
      <c r="E1178" s="306" t="str">
        <f>IF(OR(ISBLANK(C1178),ISBLANK(D1178))," ",KOLIC*CENA)</f>
        <v xml:space="preserve"> </v>
      </c>
      <c r="F1178" s="873"/>
      <c r="G1178" s="919">
        <f>D1178*F1178</f>
        <v>0</v>
      </c>
      <c r="H1178" s="945">
        <v>4</v>
      </c>
      <c r="I1178" s="907">
        <f>D1178*H1178</f>
        <v>0</v>
      </c>
    </row>
    <row r="1179" spans="1:9">
      <c r="A1179" s="277"/>
      <c r="B1179" s="309" t="s">
        <v>272</v>
      </c>
      <c r="C1179" s="310">
        <v>0</v>
      </c>
      <c r="D1179" s="1309">
        <f>D1178</f>
        <v>0</v>
      </c>
      <c r="E1179" s="306">
        <f>IF(OR(ISBLANK(C1179),ISBLANK(D1179))," ",KOLIC*CENA)</f>
        <v>0</v>
      </c>
      <c r="F1179" s="873"/>
      <c r="G1179" s="919">
        <f>D1179*F1179</f>
        <v>0</v>
      </c>
      <c r="H1179" s="945">
        <v>0</v>
      </c>
      <c r="I1179" s="907">
        <f>D1179*H1179</f>
        <v>0</v>
      </c>
    </row>
    <row r="1180" spans="1:9">
      <c r="A1180" s="277"/>
      <c r="B1180" s="309" t="s">
        <v>273</v>
      </c>
      <c r="C1180" s="310">
        <v>2</v>
      </c>
      <c r="D1180" s="1309">
        <f>D1178</f>
        <v>0</v>
      </c>
      <c r="E1180" s="306">
        <f>IF(OR(ISBLANK(C1180),ISBLANK(D1180))," ",KOLIC*CENA)</f>
        <v>0</v>
      </c>
      <c r="F1180" s="873"/>
      <c r="G1180" s="919">
        <f>D1180*F1180</f>
        <v>0</v>
      </c>
      <c r="H1180" s="945">
        <v>2</v>
      </c>
      <c r="I1180" s="907">
        <f>D1180*H1180</f>
        <v>0</v>
      </c>
    </row>
    <row r="1181" spans="1:9" ht="13.5" thickBot="1">
      <c r="A1181" s="277"/>
      <c r="B1181" s="407" t="s">
        <v>274</v>
      </c>
      <c r="C1181" s="408">
        <v>0</v>
      </c>
      <c r="D1181" s="1310">
        <f>D1178</f>
        <v>0</v>
      </c>
      <c r="E1181" s="410">
        <f>IF(OR(ISBLANK(C1181),ISBLANK(D1181))," ",KOLIC*CENA)</f>
        <v>0</v>
      </c>
      <c r="F1181" s="931"/>
      <c r="G1181" s="980">
        <f>D1181*F1181</f>
        <v>0</v>
      </c>
      <c r="H1181" s="946">
        <v>0</v>
      </c>
      <c r="I1181" s="986">
        <f>D1181*H1181</f>
        <v>0</v>
      </c>
    </row>
    <row r="1182" spans="1:9" ht="13.5" thickTop="1">
      <c r="A1182" s="277"/>
      <c r="B1182" s="404" t="s">
        <v>199</v>
      </c>
      <c r="C1182" s="411">
        <v>6</v>
      </c>
      <c r="D1182" s="405"/>
      <c r="E1182" s="406"/>
      <c r="F1182" s="932"/>
      <c r="G1182" s="981"/>
      <c r="H1182" s="948"/>
      <c r="I1182" s="987"/>
    </row>
    <row r="1183" spans="1:9">
      <c r="A1183" s="277"/>
      <c r="B1183" s="310"/>
      <c r="C1183" s="301"/>
      <c r="D1183" s="302"/>
      <c r="E1183" s="306"/>
      <c r="F1183" s="874"/>
      <c r="G1183" s="920"/>
      <c r="H1183" s="888"/>
      <c r="I1183" s="908"/>
    </row>
    <row r="1184" spans="1:9" ht="78" customHeight="1">
      <c r="A1184" s="311" t="s">
        <v>45</v>
      </c>
      <c r="B1184" s="304" t="s">
        <v>588</v>
      </c>
      <c r="C1184" s="310"/>
      <c r="D1184" s="305"/>
      <c r="E1184" s="302" t="str">
        <f>IF(OR(ISBLANK(C1184),ISBLANK(D1184))," ",KOLIC*CENA)</f>
        <v xml:space="preserve"> </v>
      </c>
      <c r="F1184" s="874"/>
      <c r="G1184" s="920"/>
      <c r="H1184" s="888"/>
      <c r="I1184" s="908"/>
    </row>
    <row r="1185" spans="1:9">
      <c r="A1185" s="277"/>
      <c r="B1185" s="309" t="s">
        <v>271</v>
      </c>
      <c r="C1185" s="310">
        <v>11</v>
      </c>
      <c r="D1185" s="1320"/>
      <c r="E1185" s="306" t="str">
        <f>IF(OR(ISBLANK(C1185),ISBLANK(D1185))," ",KOLIC*CENA)</f>
        <v xml:space="preserve"> </v>
      </c>
      <c r="F1185" s="873"/>
      <c r="G1185" s="919">
        <f>D1185*F1185</f>
        <v>0</v>
      </c>
      <c r="H1185" s="945">
        <v>11</v>
      </c>
      <c r="I1185" s="907">
        <f>D1185*H1185</f>
        <v>0</v>
      </c>
    </row>
    <row r="1186" spans="1:9">
      <c r="A1186" s="277"/>
      <c r="B1186" s="309" t="s">
        <v>272</v>
      </c>
      <c r="C1186" s="310">
        <v>6</v>
      </c>
      <c r="D1186" s="1309">
        <f>D1185</f>
        <v>0</v>
      </c>
      <c r="E1186" s="306">
        <f>IF(OR(ISBLANK(C1186),ISBLANK(D1186))," ",KOLIC*CENA)</f>
        <v>0</v>
      </c>
      <c r="F1186" s="873"/>
      <c r="G1186" s="919">
        <f>D1186*F1186</f>
        <v>0</v>
      </c>
      <c r="H1186" s="945">
        <v>6</v>
      </c>
      <c r="I1186" s="907">
        <f>D1186*H1186</f>
        <v>0</v>
      </c>
    </row>
    <row r="1187" spans="1:9">
      <c r="A1187" s="277"/>
      <c r="B1187" s="309" t="s">
        <v>273</v>
      </c>
      <c r="C1187" s="310">
        <v>10</v>
      </c>
      <c r="D1187" s="1309">
        <f>D1185</f>
        <v>0</v>
      </c>
      <c r="E1187" s="306">
        <f>IF(OR(ISBLANK(C1187),ISBLANK(D1187))," ",KOLIC*CENA)</f>
        <v>0</v>
      </c>
      <c r="F1187" s="873"/>
      <c r="G1187" s="919">
        <f>D1187*F1187</f>
        <v>0</v>
      </c>
      <c r="H1187" s="945">
        <v>10</v>
      </c>
      <c r="I1187" s="907">
        <f>D1187*H1187</f>
        <v>0</v>
      </c>
    </row>
    <row r="1188" spans="1:9" ht="13.5" thickBot="1">
      <c r="A1188" s="277"/>
      <c r="B1188" s="407" t="s">
        <v>274</v>
      </c>
      <c r="C1188" s="408">
        <v>8</v>
      </c>
      <c r="D1188" s="1310">
        <f>D1185</f>
        <v>0</v>
      </c>
      <c r="E1188" s="410">
        <f>IF(OR(ISBLANK(C1188),ISBLANK(D1188))," ",KOLIC*CENA)</f>
        <v>0</v>
      </c>
      <c r="F1188" s="931"/>
      <c r="G1188" s="980">
        <f>D1188*F1188</f>
        <v>0</v>
      </c>
      <c r="H1188" s="946">
        <v>8</v>
      </c>
      <c r="I1188" s="986">
        <f>D1188*H1188</f>
        <v>0</v>
      </c>
    </row>
    <row r="1189" spans="1:9" ht="13.5" thickTop="1">
      <c r="A1189" s="277"/>
      <c r="B1189" s="404" t="s">
        <v>199</v>
      </c>
      <c r="C1189" s="411">
        <v>35</v>
      </c>
      <c r="D1189" s="405"/>
      <c r="E1189" s="406" t="str">
        <f>IF(OR(ISBLANK(D1189),ISBLANK(#REF!))," ",KOLIC*CENA)</f>
        <v xml:space="preserve"> </v>
      </c>
      <c r="F1189" s="932"/>
      <c r="G1189" s="981"/>
      <c r="H1189" s="948"/>
      <c r="I1189" s="987"/>
    </row>
    <row r="1190" spans="1:9">
      <c r="A1190" s="277"/>
      <c r="B1190" s="310"/>
      <c r="C1190" s="307"/>
      <c r="D1190" s="301"/>
      <c r="E1190" s="306"/>
      <c r="F1190" s="874"/>
      <c r="G1190" s="920"/>
      <c r="H1190" s="888"/>
      <c r="I1190" s="908"/>
    </row>
    <row r="1191" spans="1:9" ht="51">
      <c r="A1191" s="311" t="s">
        <v>46</v>
      </c>
      <c r="B1191" s="304" t="s">
        <v>123</v>
      </c>
      <c r="C1191" s="310"/>
      <c r="D1191" s="305"/>
      <c r="E1191" s="302" t="str">
        <f>IF(OR(ISBLANK(C1191),ISBLANK(D1191))," ",KOLIC*CENA)</f>
        <v xml:space="preserve"> </v>
      </c>
      <c r="F1191" s="874"/>
      <c r="G1191" s="920"/>
      <c r="H1191" s="888"/>
      <c r="I1191" s="908"/>
    </row>
    <row r="1192" spans="1:9">
      <c r="A1192" s="277"/>
      <c r="B1192" s="309" t="s">
        <v>271</v>
      </c>
      <c r="C1192" s="310">
        <v>80</v>
      </c>
      <c r="D1192" s="1320"/>
      <c r="E1192" s="306" t="str">
        <f>IF(OR(ISBLANK(C1192),ISBLANK(D1192))," ",KOLIC*CENA)</f>
        <v xml:space="preserve"> </v>
      </c>
      <c r="F1192" s="873"/>
      <c r="G1192" s="919">
        <f>D1192*F1192</f>
        <v>0</v>
      </c>
      <c r="H1192" s="945">
        <v>80</v>
      </c>
      <c r="I1192" s="907">
        <f>D1192*H1192</f>
        <v>0</v>
      </c>
    </row>
    <row r="1193" spans="1:9">
      <c r="A1193" s="277"/>
      <c r="B1193" s="309" t="s">
        <v>272</v>
      </c>
      <c r="C1193" s="310">
        <v>45</v>
      </c>
      <c r="D1193" s="1309">
        <f>D1192</f>
        <v>0</v>
      </c>
      <c r="E1193" s="306">
        <f>IF(OR(ISBLANK(C1193),ISBLANK(D1193))," ",KOLIC*CENA)</f>
        <v>0</v>
      </c>
      <c r="F1193" s="873"/>
      <c r="G1193" s="919">
        <f>D1193*F1193</f>
        <v>0</v>
      </c>
      <c r="H1193" s="945">
        <v>45</v>
      </c>
      <c r="I1193" s="907">
        <f>D1193*H1193</f>
        <v>0</v>
      </c>
    </row>
    <row r="1194" spans="1:9">
      <c r="A1194" s="277"/>
      <c r="B1194" s="309" t="s">
        <v>273</v>
      </c>
      <c r="C1194" s="310">
        <v>50</v>
      </c>
      <c r="D1194" s="1309">
        <f>D1192</f>
        <v>0</v>
      </c>
      <c r="E1194" s="306">
        <f>IF(OR(ISBLANK(C1194),ISBLANK(D1194))," ",KOLIC*CENA)</f>
        <v>0</v>
      </c>
      <c r="F1194" s="873"/>
      <c r="G1194" s="919">
        <f>D1194*F1194</f>
        <v>0</v>
      </c>
      <c r="H1194" s="945">
        <v>50</v>
      </c>
      <c r="I1194" s="907">
        <f>D1194*H1194</f>
        <v>0</v>
      </c>
    </row>
    <row r="1195" spans="1:9" ht="13.5" thickBot="1">
      <c r="A1195" s="277"/>
      <c r="B1195" s="407" t="s">
        <v>274</v>
      </c>
      <c r="C1195" s="408">
        <v>60</v>
      </c>
      <c r="D1195" s="1310">
        <f>D1192</f>
        <v>0</v>
      </c>
      <c r="E1195" s="410">
        <f>IF(OR(ISBLANK(C1195),ISBLANK(D1195))," ",KOLIC*CENA)</f>
        <v>0</v>
      </c>
      <c r="F1195" s="931"/>
      <c r="G1195" s="980">
        <f>D1195*F1195</f>
        <v>0</v>
      </c>
      <c r="H1195" s="946">
        <v>60</v>
      </c>
      <c r="I1195" s="986">
        <f>D1195*H1195</f>
        <v>0</v>
      </c>
    </row>
    <row r="1196" spans="1:9" ht="13.5" thickTop="1">
      <c r="A1196" s="277"/>
      <c r="B1196" s="404" t="s">
        <v>199</v>
      </c>
      <c r="C1196" s="411">
        <v>235</v>
      </c>
      <c r="D1196" s="405"/>
      <c r="E1196" s="406" t="str">
        <f>IF(OR(ISBLANK(D1196),ISBLANK(#REF!))," ",KOLIC*CENA)</f>
        <v xml:space="preserve"> </v>
      </c>
      <c r="F1196" s="932"/>
      <c r="G1196" s="981"/>
      <c r="H1196" s="948"/>
      <c r="I1196" s="987"/>
    </row>
    <row r="1197" spans="1:9">
      <c r="A1197" s="277"/>
      <c r="B1197" s="310"/>
      <c r="C1197" s="301"/>
      <c r="D1197" s="302"/>
      <c r="E1197" s="306"/>
      <c r="F1197" s="874"/>
      <c r="G1197" s="920"/>
      <c r="H1197" s="888"/>
      <c r="I1197" s="908"/>
    </row>
    <row r="1198" spans="1:9" s="76" customFormat="1" ht="127.5">
      <c r="A1198" s="277" t="s">
        <v>47</v>
      </c>
      <c r="B1198" s="304" t="s">
        <v>594</v>
      </c>
      <c r="C1198" s="301"/>
      <c r="D1198" s="301"/>
      <c r="E1198" s="302" t="str">
        <f>IF(OR(ISBLANK(C1198),ISBLANK(D1198))," ",KOLIC*CENA)</f>
        <v xml:space="preserve"> </v>
      </c>
      <c r="F1198" s="872"/>
      <c r="G1198" s="918"/>
      <c r="H1198" s="886"/>
      <c r="I1198" s="906"/>
    </row>
    <row r="1199" spans="1:9" s="76" customFormat="1" ht="42.75" customHeight="1">
      <c r="A1199" s="277"/>
      <c r="B1199" s="304" t="s">
        <v>500</v>
      </c>
      <c r="C1199" s="301"/>
      <c r="D1199" s="301"/>
      <c r="E1199" s="302"/>
      <c r="F1199" s="872"/>
      <c r="G1199" s="918"/>
      <c r="H1199" s="886"/>
      <c r="I1199" s="906"/>
    </row>
    <row r="1200" spans="1:9">
      <c r="A1200" s="277"/>
      <c r="B1200" s="309" t="s">
        <v>271</v>
      </c>
      <c r="C1200" s="310">
        <v>14</v>
      </c>
      <c r="D1200" s="1320"/>
      <c r="E1200" s="306" t="str">
        <f>IF(OR(ISBLANK(C1200),ISBLANK(D1200))," ",KOLIC*CENA)</f>
        <v xml:space="preserve"> </v>
      </c>
      <c r="F1200" s="873"/>
      <c r="G1200" s="919">
        <f>D1200*F1200</f>
        <v>0</v>
      </c>
      <c r="H1200" s="945">
        <v>14</v>
      </c>
      <c r="I1200" s="907">
        <f>D1200*H1200</f>
        <v>0</v>
      </c>
    </row>
    <row r="1201" spans="1:9">
      <c r="A1201" s="277"/>
      <c r="B1201" s="309" t="s">
        <v>272</v>
      </c>
      <c r="C1201" s="310">
        <v>9</v>
      </c>
      <c r="D1201" s="1309">
        <f>D1200</f>
        <v>0</v>
      </c>
      <c r="E1201" s="306">
        <f>IF(OR(ISBLANK(C1201),ISBLANK(D1201))," ",KOLIC*CENA)</f>
        <v>0</v>
      </c>
      <c r="F1201" s="873"/>
      <c r="G1201" s="919">
        <f>D1201*F1201</f>
        <v>0</v>
      </c>
      <c r="H1201" s="945">
        <v>9</v>
      </c>
      <c r="I1201" s="907">
        <f>D1201*H1201</f>
        <v>0</v>
      </c>
    </row>
    <row r="1202" spans="1:9">
      <c r="A1202" s="277"/>
      <c r="B1202" s="309" t="s">
        <v>273</v>
      </c>
      <c r="C1202" s="310">
        <v>16</v>
      </c>
      <c r="D1202" s="1309">
        <f>D1200</f>
        <v>0</v>
      </c>
      <c r="E1202" s="306">
        <f>IF(OR(ISBLANK(C1202),ISBLANK(D1202))," ",KOLIC*CENA)</f>
        <v>0</v>
      </c>
      <c r="F1202" s="873"/>
      <c r="G1202" s="919">
        <f>D1202*F1202</f>
        <v>0</v>
      </c>
      <c r="H1202" s="945">
        <v>16</v>
      </c>
      <c r="I1202" s="907">
        <f>D1202*H1202</f>
        <v>0</v>
      </c>
    </row>
    <row r="1203" spans="1:9" ht="13.5" thickBot="1">
      <c r="A1203" s="277"/>
      <c r="B1203" s="407" t="s">
        <v>274</v>
      </c>
      <c r="C1203" s="408">
        <v>11</v>
      </c>
      <c r="D1203" s="1310">
        <f>D1200</f>
        <v>0</v>
      </c>
      <c r="E1203" s="410">
        <f>IF(OR(ISBLANK(C1203),ISBLANK(D1203))," ",KOLIC*CENA)</f>
        <v>0</v>
      </c>
      <c r="F1203" s="931"/>
      <c r="G1203" s="980">
        <f>D1203*F1203</f>
        <v>0</v>
      </c>
      <c r="H1203" s="946">
        <v>11</v>
      </c>
      <c r="I1203" s="986">
        <f>D1203*H1203</f>
        <v>0</v>
      </c>
    </row>
    <row r="1204" spans="1:9" ht="13.5" thickTop="1">
      <c r="A1204" s="277"/>
      <c r="B1204" s="404" t="s">
        <v>199</v>
      </c>
      <c r="C1204" s="411">
        <v>50</v>
      </c>
      <c r="D1204" s="405"/>
      <c r="E1204" s="406" t="str">
        <f>IF(OR(ISBLANK(D1204),ISBLANK(#REF!))," ",KOLIC*CENA)</f>
        <v xml:space="preserve"> </v>
      </c>
      <c r="F1204" s="932"/>
      <c r="G1204" s="981"/>
      <c r="H1204" s="948"/>
      <c r="I1204" s="987"/>
    </row>
    <row r="1205" spans="1:9" s="76" customFormat="1">
      <c r="A1205" s="277"/>
      <c r="B1205" s="309"/>
      <c r="C1205" s="301"/>
      <c r="D1205" s="302"/>
      <c r="E1205" s="302"/>
      <c r="F1205" s="872"/>
      <c r="G1205" s="918"/>
      <c r="H1205" s="886"/>
      <c r="I1205" s="906"/>
    </row>
    <row r="1206" spans="1:9" s="76" customFormat="1" ht="96.75" customHeight="1">
      <c r="A1206" s="277" t="s">
        <v>69</v>
      </c>
      <c r="B1206" s="304" t="s">
        <v>724</v>
      </c>
      <c r="C1206" s="301"/>
      <c r="D1206" s="301"/>
      <c r="E1206" s="302" t="str">
        <f>IF(OR(ISBLANK(C1206),ISBLANK(D1206))," ",KOLIC*CENA)</f>
        <v xml:space="preserve"> </v>
      </c>
      <c r="F1206" s="872"/>
      <c r="G1206" s="918"/>
      <c r="H1206" s="886"/>
      <c r="I1206" s="906"/>
    </row>
    <row r="1207" spans="1:9">
      <c r="A1207" s="277"/>
      <c r="B1207" s="309" t="s">
        <v>271</v>
      </c>
      <c r="C1207" s="310">
        <v>0</v>
      </c>
      <c r="D1207" s="1320"/>
      <c r="E1207" s="306" t="str">
        <f>IF(OR(ISBLANK(C1207),ISBLANK(D1207))," ",KOLIC*CENA)</f>
        <v xml:space="preserve"> </v>
      </c>
      <c r="F1207" s="873"/>
      <c r="G1207" s="919">
        <f>D1207*F1207</f>
        <v>0</v>
      </c>
      <c r="H1207" s="945">
        <v>0</v>
      </c>
      <c r="I1207" s="907">
        <f>D1207*H1207</f>
        <v>0</v>
      </c>
    </row>
    <row r="1208" spans="1:9">
      <c r="A1208" s="277"/>
      <c r="B1208" s="309" t="s">
        <v>272</v>
      </c>
      <c r="C1208" s="310">
        <v>4</v>
      </c>
      <c r="D1208" s="1309">
        <f>D1207</f>
        <v>0</v>
      </c>
      <c r="E1208" s="306">
        <f>IF(OR(ISBLANK(C1208),ISBLANK(D1208))," ",KOLIC*CENA)</f>
        <v>0</v>
      </c>
      <c r="F1208" s="873"/>
      <c r="G1208" s="919">
        <f>D1208*F1208</f>
        <v>0</v>
      </c>
      <c r="H1208" s="945">
        <v>4</v>
      </c>
      <c r="I1208" s="907">
        <f>D1208*H1208</f>
        <v>0</v>
      </c>
    </row>
    <row r="1209" spans="1:9">
      <c r="A1209" s="277"/>
      <c r="B1209" s="309" t="s">
        <v>273</v>
      </c>
      <c r="C1209" s="310">
        <v>0</v>
      </c>
      <c r="D1209" s="1309">
        <f>D1207</f>
        <v>0</v>
      </c>
      <c r="E1209" s="306">
        <f>IF(OR(ISBLANK(C1209),ISBLANK(D1209))," ",KOLIC*CENA)</f>
        <v>0</v>
      </c>
      <c r="F1209" s="873"/>
      <c r="G1209" s="919">
        <f>D1209*F1209</f>
        <v>0</v>
      </c>
      <c r="H1209" s="945">
        <v>0</v>
      </c>
      <c r="I1209" s="907">
        <f>D1209*H1209</f>
        <v>0</v>
      </c>
    </row>
    <row r="1210" spans="1:9" ht="13.5" thickBot="1">
      <c r="A1210" s="277"/>
      <c r="B1210" s="407" t="s">
        <v>274</v>
      </c>
      <c r="C1210" s="408">
        <v>4</v>
      </c>
      <c r="D1210" s="1310">
        <f>D1207</f>
        <v>0</v>
      </c>
      <c r="E1210" s="410">
        <f>IF(OR(ISBLANK(C1210),ISBLANK(D1210))," ",KOLIC*CENA)</f>
        <v>0</v>
      </c>
      <c r="F1210" s="931"/>
      <c r="G1210" s="980">
        <f>D1210*F1210</f>
        <v>0</v>
      </c>
      <c r="H1210" s="946">
        <v>4</v>
      </c>
      <c r="I1210" s="986">
        <f>D1210*H1210</f>
        <v>0</v>
      </c>
    </row>
    <row r="1211" spans="1:9" ht="13.5" thickTop="1">
      <c r="A1211" s="277"/>
      <c r="B1211" s="404" t="s">
        <v>199</v>
      </c>
      <c r="C1211" s="411">
        <v>50</v>
      </c>
      <c r="D1211" s="405"/>
      <c r="E1211" s="406" t="str">
        <f>IF(OR(ISBLANK(D1211),ISBLANK(#REF!))," ",KOLIC*CENA)</f>
        <v xml:space="preserve"> </v>
      </c>
      <c r="F1211" s="932"/>
      <c r="G1211" s="981"/>
      <c r="H1211" s="948"/>
      <c r="I1211" s="987"/>
    </row>
    <row r="1212" spans="1:9">
      <c r="A1212" s="277"/>
      <c r="B1212" s="310"/>
      <c r="C1212" s="301"/>
      <c r="D1212" s="302"/>
      <c r="E1212" s="306"/>
      <c r="F1212" s="874"/>
      <c r="G1212" s="920"/>
      <c r="H1212" s="888"/>
      <c r="I1212" s="908"/>
    </row>
    <row r="1213" spans="1:9" s="76" customFormat="1">
      <c r="A1213" s="277"/>
      <c r="B1213" s="310"/>
      <c r="C1213" s="301"/>
      <c r="D1213" s="301"/>
      <c r="E1213" s="302"/>
      <c r="F1213" s="872"/>
      <c r="G1213" s="918"/>
      <c r="H1213" s="886"/>
      <c r="I1213" s="906"/>
    </row>
    <row r="1214" spans="1:9" ht="13.5" customHeight="1">
      <c r="A1214" s="331"/>
      <c r="B1214" s="332" t="s">
        <v>17</v>
      </c>
      <c r="C1214" s="333"/>
      <c r="D1214" s="305"/>
      <c r="E1214" s="302" t="str">
        <f>IF(OR(ISBLANK(C1214),ISBLANK(D1214))," ",KOLIC*CENA)</f>
        <v xml:space="preserve"> </v>
      </c>
      <c r="F1214" s="874"/>
      <c r="G1214" s="920"/>
      <c r="H1214" s="888"/>
      <c r="I1214" s="908"/>
    </row>
    <row r="1215" spans="1:9" ht="50.25" customHeight="1">
      <c r="A1215" s="331"/>
      <c r="B1215" s="312" t="s">
        <v>735</v>
      </c>
      <c r="C1215" s="333"/>
      <c r="D1215" s="305"/>
      <c r="E1215" s="302"/>
      <c r="F1215" s="874"/>
      <c r="G1215" s="920"/>
      <c r="H1215" s="888"/>
      <c r="I1215" s="908"/>
    </row>
    <row r="1216" spans="1:9" ht="204.75" customHeight="1">
      <c r="A1216" s="311" t="s">
        <v>70</v>
      </c>
      <c r="B1216" s="304" t="s">
        <v>595</v>
      </c>
      <c r="C1216" s="301"/>
      <c r="D1216" s="305"/>
      <c r="E1216" s="302" t="str">
        <f t="shared" ref="E1216:E1222" si="53">IF(OR(ISBLANK(C1216),ISBLANK(D1216))," ",KOLIC*CENA)</f>
        <v xml:space="preserve"> </v>
      </c>
      <c r="F1216" s="874"/>
      <c r="G1216" s="920"/>
      <c r="H1216" s="888"/>
      <c r="I1216" s="908"/>
    </row>
    <row r="1217" spans="1:9" ht="64.5" customHeight="1">
      <c r="A1217" s="311"/>
      <c r="B1217" s="304" t="s">
        <v>124</v>
      </c>
      <c r="C1217" s="301"/>
      <c r="D1217" s="305"/>
      <c r="E1217" s="302" t="str">
        <f t="shared" si="53"/>
        <v xml:space="preserve"> </v>
      </c>
      <c r="F1217" s="874"/>
      <c r="G1217" s="920"/>
      <c r="H1217" s="888"/>
      <c r="I1217" s="908"/>
    </row>
    <row r="1218" spans="1:9" ht="12.75" customHeight="1">
      <c r="A1218" s="311"/>
      <c r="B1218" s="304"/>
      <c r="C1218" s="301"/>
      <c r="D1218" s="305"/>
      <c r="E1218" s="302" t="str">
        <f t="shared" si="53"/>
        <v xml:space="preserve"> </v>
      </c>
      <c r="F1218" s="874"/>
      <c r="G1218" s="920"/>
      <c r="H1218" s="888"/>
      <c r="I1218" s="908"/>
    </row>
    <row r="1219" spans="1:9" ht="92.25" customHeight="1">
      <c r="A1219" s="311" t="s">
        <v>67</v>
      </c>
      <c r="B1219" s="304" t="s">
        <v>596</v>
      </c>
      <c r="C1219" s="301"/>
      <c r="D1219" s="305"/>
      <c r="E1219" s="302" t="str">
        <f t="shared" si="53"/>
        <v xml:space="preserve"> </v>
      </c>
      <c r="F1219" s="874"/>
      <c r="G1219" s="920"/>
      <c r="H1219" s="888"/>
      <c r="I1219" s="908"/>
    </row>
    <row r="1220" spans="1:9">
      <c r="A1220" s="277"/>
      <c r="B1220" s="309" t="s">
        <v>299</v>
      </c>
      <c r="C1220" s="310">
        <v>65</v>
      </c>
      <c r="D1220" s="1320"/>
      <c r="E1220" s="306" t="str">
        <f t="shared" si="53"/>
        <v xml:space="preserve"> </v>
      </c>
      <c r="F1220" s="873"/>
      <c r="G1220" s="919">
        <f>D1220*F1220</f>
        <v>0</v>
      </c>
      <c r="H1220" s="945">
        <v>65</v>
      </c>
      <c r="I1220" s="907">
        <f>D1220*H1220</f>
        <v>0</v>
      </c>
    </row>
    <row r="1221" spans="1:9">
      <c r="A1221" s="277"/>
      <c r="B1221" s="309" t="s">
        <v>300</v>
      </c>
      <c r="C1221" s="310">
        <v>45</v>
      </c>
      <c r="D1221" s="1309">
        <f>D1220</f>
        <v>0</v>
      </c>
      <c r="E1221" s="306">
        <f t="shared" si="53"/>
        <v>0</v>
      </c>
      <c r="F1221" s="873"/>
      <c r="G1221" s="919">
        <f>D1221*F1221</f>
        <v>0</v>
      </c>
      <c r="H1221" s="945">
        <v>45</v>
      </c>
      <c r="I1221" s="907">
        <f>D1221*H1221</f>
        <v>0</v>
      </c>
    </row>
    <row r="1222" spans="1:9">
      <c r="A1222" s="277"/>
      <c r="B1222" s="309" t="s">
        <v>301</v>
      </c>
      <c r="C1222" s="310">
        <v>48</v>
      </c>
      <c r="D1222" s="1309">
        <f>D1220</f>
        <v>0</v>
      </c>
      <c r="E1222" s="306">
        <f t="shared" si="53"/>
        <v>0</v>
      </c>
      <c r="F1222" s="873"/>
      <c r="G1222" s="919">
        <f>D1222*F1222</f>
        <v>0</v>
      </c>
      <c r="H1222" s="945">
        <v>48</v>
      </c>
      <c r="I1222" s="907">
        <f>D1222*H1222</f>
        <v>0</v>
      </c>
    </row>
    <row r="1223" spans="1:9" ht="13.5" thickBot="1">
      <c r="A1223" s="277"/>
      <c r="B1223" s="407" t="s">
        <v>302</v>
      </c>
      <c r="C1223" s="408">
        <v>62</v>
      </c>
      <c r="D1223" s="1310">
        <f>D1220</f>
        <v>0</v>
      </c>
      <c r="E1223" s="410">
        <f>IF(OR(ISBLANK(C1222),ISBLANK(D1222))," ",KOLIC*CENA)</f>
        <v>0</v>
      </c>
      <c r="F1223" s="931"/>
      <c r="G1223" s="980">
        <f>D1223*F1223</f>
        <v>0</v>
      </c>
      <c r="H1223" s="946">
        <v>62</v>
      </c>
      <c r="I1223" s="986">
        <f>D1223*H1223</f>
        <v>0</v>
      </c>
    </row>
    <row r="1224" spans="1:9" ht="13.5" thickTop="1">
      <c r="A1224" s="277"/>
      <c r="B1224" s="404" t="s">
        <v>215</v>
      </c>
      <c r="C1224" s="405">
        <f>SUM(C1220:C1223)</f>
        <v>220</v>
      </c>
      <c r="D1224" s="412"/>
      <c r="E1224" s="406"/>
      <c r="F1224" s="932"/>
      <c r="G1224" s="981"/>
      <c r="H1224" s="948"/>
      <c r="I1224" s="987"/>
    </row>
    <row r="1225" spans="1:9">
      <c r="A1225" s="277"/>
      <c r="B1225" s="310"/>
      <c r="C1225" s="301"/>
      <c r="D1225" s="302"/>
      <c r="E1225" s="306"/>
      <c r="F1225" s="874"/>
      <c r="G1225" s="920"/>
      <c r="H1225" s="888"/>
      <c r="I1225" s="908"/>
    </row>
    <row r="1226" spans="1:9" s="138" customFormat="1" hidden="1" outlineLevel="1">
      <c r="A1226" s="342" t="s">
        <v>579</v>
      </c>
      <c r="B1226" s="343" t="s">
        <v>600</v>
      </c>
      <c r="C1226" s="344">
        <v>64.900000000000006</v>
      </c>
      <c r="D1226" s="345"/>
      <c r="E1226" s="302"/>
      <c r="F1226" s="936"/>
      <c r="G1226" s="1015"/>
      <c r="H1226" s="953"/>
      <c r="I1226" s="1021"/>
    </row>
    <row r="1227" spans="1:9" s="138" customFormat="1" hidden="1" outlineLevel="1">
      <c r="A1227" s="342" t="s">
        <v>575</v>
      </c>
      <c r="B1227" s="343" t="s">
        <v>601</v>
      </c>
      <c r="C1227" s="344">
        <v>45</v>
      </c>
      <c r="D1227" s="345"/>
      <c r="E1227" s="302"/>
      <c r="F1227" s="936"/>
      <c r="G1227" s="1015"/>
      <c r="H1227" s="953"/>
      <c r="I1227" s="1021"/>
    </row>
    <row r="1228" spans="1:9" s="138" customFormat="1" hidden="1" outlineLevel="1">
      <c r="A1228" s="342" t="s">
        <v>589</v>
      </c>
      <c r="B1228" s="343" t="s">
        <v>602</v>
      </c>
      <c r="C1228" s="344">
        <v>48</v>
      </c>
      <c r="D1228" s="345"/>
      <c r="E1228" s="302"/>
      <c r="F1228" s="936"/>
      <c r="G1228" s="1015"/>
      <c r="H1228" s="953"/>
      <c r="I1228" s="1021"/>
    </row>
    <row r="1229" spans="1:9" s="138" customFormat="1" hidden="1" outlineLevel="1">
      <c r="A1229" s="342" t="s">
        <v>332</v>
      </c>
      <c r="B1229" s="343" t="s">
        <v>603</v>
      </c>
      <c r="C1229" s="344">
        <v>61.2</v>
      </c>
      <c r="D1229" s="345"/>
      <c r="E1229" s="302"/>
      <c r="F1229" s="936"/>
      <c r="G1229" s="1015"/>
      <c r="H1229" s="953"/>
      <c r="I1229" s="1021"/>
    </row>
    <row r="1230" spans="1:9" s="76" customFormat="1" collapsed="1">
      <c r="A1230" s="308"/>
      <c r="B1230" s="309"/>
      <c r="C1230" s="310"/>
      <c r="D1230" s="301"/>
      <c r="E1230" s="302" t="str">
        <f t="shared" ref="E1230:E1236" si="54">IF(OR(ISBLANK(C1230),ISBLANK(D1230))," ",KOLIC*CENA)</f>
        <v xml:space="preserve"> </v>
      </c>
      <c r="F1230" s="872"/>
      <c r="G1230" s="918"/>
      <c r="H1230" s="886"/>
      <c r="I1230" s="906"/>
    </row>
    <row r="1231" spans="1:9" ht="117.75" customHeight="1">
      <c r="A1231" s="311" t="s">
        <v>68</v>
      </c>
      <c r="B1231" s="304" t="s">
        <v>605</v>
      </c>
      <c r="C1231" s="300"/>
      <c r="D1231" s="305"/>
      <c r="E1231" s="302" t="str">
        <f t="shared" si="54"/>
        <v xml:space="preserve"> </v>
      </c>
      <c r="F1231" s="874"/>
      <c r="G1231" s="920"/>
      <c r="H1231" s="888"/>
      <c r="I1231" s="908"/>
    </row>
    <row r="1232" spans="1:9" ht="28.5" customHeight="1">
      <c r="A1232" s="309"/>
      <c r="B1232" s="304" t="s">
        <v>604</v>
      </c>
      <c r="C1232" s="300"/>
      <c r="D1232" s="305"/>
      <c r="E1232" s="302" t="str">
        <f t="shared" si="54"/>
        <v xml:space="preserve"> </v>
      </c>
      <c r="F1232" s="874"/>
      <c r="G1232" s="920"/>
      <c r="H1232" s="888"/>
      <c r="I1232" s="908"/>
    </row>
    <row r="1233" spans="1:9">
      <c r="A1233" s="277"/>
      <c r="B1233" s="309" t="s">
        <v>299</v>
      </c>
      <c r="C1233" s="310">
        <v>126</v>
      </c>
      <c r="D1233" s="1320"/>
      <c r="E1233" s="306" t="str">
        <f t="shared" si="54"/>
        <v xml:space="preserve"> </v>
      </c>
      <c r="F1233" s="939">
        <v>126</v>
      </c>
      <c r="G1233" s="919">
        <f>D1233*F1233</f>
        <v>0</v>
      </c>
      <c r="H1233" s="887"/>
      <c r="I1233" s="907">
        <f>D1233*H1233</f>
        <v>0</v>
      </c>
    </row>
    <row r="1234" spans="1:9">
      <c r="A1234" s="277"/>
      <c r="B1234" s="309" t="s">
        <v>300</v>
      </c>
      <c r="C1234" s="310">
        <v>51</v>
      </c>
      <c r="D1234" s="1309">
        <f>D1233</f>
        <v>0</v>
      </c>
      <c r="E1234" s="306">
        <f t="shared" si="54"/>
        <v>0</v>
      </c>
      <c r="F1234" s="939">
        <v>51</v>
      </c>
      <c r="G1234" s="919">
        <f>D1234*F1234</f>
        <v>0</v>
      </c>
      <c r="H1234" s="887"/>
      <c r="I1234" s="907">
        <f>D1234*H1234</f>
        <v>0</v>
      </c>
    </row>
    <row r="1235" spans="1:9">
      <c r="A1235" s="277"/>
      <c r="B1235" s="309" t="s">
        <v>301</v>
      </c>
      <c r="C1235" s="310">
        <v>83</v>
      </c>
      <c r="D1235" s="1309">
        <f>D1233</f>
        <v>0</v>
      </c>
      <c r="E1235" s="306">
        <f t="shared" si="54"/>
        <v>0</v>
      </c>
      <c r="F1235" s="939">
        <v>83</v>
      </c>
      <c r="G1235" s="919">
        <f>D1235*F1235</f>
        <v>0</v>
      </c>
      <c r="H1235" s="887"/>
      <c r="I1235" s="907">
        <f>D1235*H1235</f>
        <v>0</v>
      </c>
    </row>
    <row r="1236" spans="1:9" ht="13.5" thickBot="1">
      <c r="A1236" s="277"/>
      <c r="B1236" s="407" t="s">
        <v>302</v>
      </c>
      <c r="C1236" s="408">
        <v>71</v>
      </c>
      <c r="D1236" s="1310">
        <f>D1233</f>
        <v>0</v>
      </c>
      <c r="E1236" s="410">
        <f t="shared" si="54"/>
        <v>0</v>
      </c>
      <c r="F1236" s="940">
        <v>71</v>
      </c>
      <c r="G1236" s="980">
        <f>D1236*F1236</f>
        <v>0</v>
      </c>
      <c r="H1236" s="947"/>
      <c r="I1236" s="986">
        <f>D1236*H1236</f>
        <v>0</v>
      </c>
    </row>
    <row r="1237" spans="1:9" ht="13.5" thickTop="1">
      <c r="A1237" s="277"/>
      <c r="B1237" s="404" t="s">
        <v>215</v>
      </c>
      <c r="C1237" s="405">
        <f>SUM(C1233:C1236)</f>
        <v>331</v>
      </c>
      <c r="D1237" s="412"/>
      <c r="E1237" s="406">
        <f>IF(OR(ISBLANK(C1237),ISBLANK(#REF!))," ",KOLIC*CENA)</f>
        <v>0</v>
      </c>
      <c r="F1237" s="932"/>
      <c r="G1237" s="981"/>
      <c r="H1237" s="948"/>
      <c r="I1237" s="987"/>
    </row>
    <row r="1238" spans="1:9" s="76" customFormat="1">
      <c r="A1238" s="308"/>
      <c r="B1238" s="309"/>
      <c r="C1238" s="310"/>
      <c r="D1238" s="301"/>
      <c r="E1238" s="302" t="str">
        <f>IF(OR(ISBLANK(C1238),ISBLANK(D1238))," ",KOLIC*CENA)</f>
        <v xml:space="preserve"> </v>
      </c>
      <c r="F1238" s="872"/>
      <c r="G1238" s="918"/>
      <c r="H1238" s="886"/>
      <c r="I1238" s="906"/>
    </row>
    <row r="1239" spans="1:9" s="138" customFormat="1" ht="25.5" hidden="1" outlineLevel="1">
      <c r="A1239" s="342" t="s">
        <v>614</v>
      </c>
      <c r="B1239" s="343" t="s">
        <v>606</v>
      </c>
      <c r="C1239" s="344">
        <v>126.1</v>
      </c>
      <c r="D1239" s="345"/>
      <c r="E1239" s="302"/>
      <c r="F1239" s="936"/>
      <c r="G1239" s="1015"/>
      <c r="H1239" s="953"/>
      <c r="I1239" s="1021"/>
    </row>
    <row r="1240" spans="1:9" s="138" customFormat="1" hidden="1" outlineLevel="1">
      <c r="A1240" s="342" t="s">
        <v>575</v>
      </c>
      <c r="B1240" s="343" t="s">
        <v>607</v>
      </c>
      <c r="C1240" s="344">
        <v>51</v>
      </c>
      <c r="D1240" s="345"/>
      <c r="E1240" s="302"/>
      <c r="F1240" s="936"/>
      <c r="G1240" s="1015"/>
      <c r="H1240" s="953"/>
      <c r="I1240" s="1021"/>
    </row>
    <row r="1241" spans="1:9" s="138" customFormat="1" hidden="1" outlineLevel="1">
      <c r="A1241" s="342" t="s">
        <v>589</v>
      </c>
      <c r="B1241" s="343" t="s">
        <v>608</v>
      </c>
      <c r="C1241" s="344">
        <v>82.8</v>
      </c>
      <c r="D1241" s="345"/>
      <c r="E1241" s="302"/>
      <c r="F1241" s="936"/>
      <c r="G1241" s="1015"/>
      <c r="H1241" s="953"/>
      <c r="I1241" s="1021"/>
    </row>
    <row r="1242" spans="1:9" s="138" customFormat="1" hidden="1" outlineLevel="1">
      <c r="A1242" s="342" t="s">
        <v>332</v>
      </c>
      <c r="B1242" s="343" t="s">
        <v>609</v>
      </c>
      <c r="C1242" s="344">
        <v>70.7</v>
      </c>
      <c r="D1242" s="345"/>
      <c r="E1242" s="302"/>
      <c r="F1242" s="936"/>
      <c r="G1242" s="1015"/>
      <c r="H1242" s="953"/>
      <c r="I1242" s="1021"/>
    </row>
    <row r="1243" spans="1:9" ht="13.5" customHeight="1" collapsed="1">
      <c r="A1243" s="307"/>
      <c r="B1243" s="309"/>
      <c r="C1243" s="310"/>
      <c r="D1243" s="305"/>
      <c r="E1243" s="302" t="str">
        <f t="shared" ref="E1243:E1248" si="55">IF(OR(ISBLANK(C1243),ISBLANK(D1243))," ",KOLIC*CENA)</f>
        <v xml:space="preserve"> </v>
      </c>
      <c r="F1243" s="874"/>
      <c r="G1243" s="920"/>
      <c r="H1243" s="888"/>
      <c r="I1243" s="908"/>
    </row>
    <row r="1244" spans="1:9" ht="129.75" customHeight="1">
      <c r="A1244" s="311" t="s">
        <v>36</v>
      </c>
      <c r="B1244" s="304" t="s">
        <v>736</v>
      </c>
      <c r="C1244" s="301"/>
      <c r="D1244" s="305"/>
      <c r="E1244" s="302" t="str">
        <f t="shared" si="55"/>
        <v xml:space="preserve"> </v>
      </c>
      <c r="F1244" s="874"/>
      <c r="G1244" s="920"/>
      <c r="H1244" s="888"/>
      <c r="I1244" s="908"/>
    </row>
    <row r="1245" spans="1:9">
      <c r="A1245" s="277"/>
      <c r="B1245" s="309" t="s">
        <v>299</v>
      </c>
      <c r="C1245" s="310">
        <v>138</v>
      </c>
      <c r="D1245" s="1320"/>
      <c r="E1245" s="306" t="str">
        <f t="shared" si="55"/>
        <v xml:space="preserve"> </v>
      </c>
      <c r="F1245" s="939">
        <v>138</v>
      </c>
      <c r="G1245" s="919">
        <f>D1245*F1245</f>
        <v>0</v>
      </c>
      <c r="H1245" s="887"/>
      <c r="I1245" s="907">
        <f>D1245*H1245</f>
        <v>0</v>
      </c>
    </row>
    <row r="1246" spans="1:9">
      <c r="A1246" s="277"/>
      <c r="B1246" s="309" t="s">
        <v>300</v>
      </c>
      <c r="C1246" s="310">
        <v>0</v>
      </c>
      <c r="D1246" s="1309">
        <f>D1245</f>
        <v>0</v>
      </c>
      <c r="E1246" s="306">
        <f t="shared" si="55"/>
        <v>0</v>
      </c>
      <c r="F1246" s="939">
        <v>0</v>
      </c>
      <c r="G1246" s="919">
        <f>D1246*F1246</f>
        <v>0</v>
      </c>
      <c r="H1246" s="887"/>
      <c r="I1246" s="907">
        <f>D1246*H1246</f>
        <v>0</v>
      </c>
    </row>
    <row r="1247" spans="1:9">
      <c r="A1247" s="277"/>
      <c r="B1247" s="309" t="s">
        <v>301</v>
      </c>
      <c r="C1247" s="310">
        <v>0</v>
      </c>
      <c r="D1247" s="1309">
        <f>D1245</f>
        <v>0</v>
      </c>
      <c r="E1247" s="306">
        <f t="shared" si="55"/>
        <v>0</v>
      </c>
      <c r="F1247" s="939">
        <v>0</v>
      </c>
      <c r="G1247" s="919">
        <f>D1247*F1247</f>
        <v>0</v>
      </c>
      <c r="H1247" s="887"/>
      <c r="I1247" s="907">
        <f>D1247*H1247</f>
        <v>0</v>
      </c>
    </row>
    <row r="1248" spans="1:9" ht="13.5" thickBot="1">
      <c r="A1248" s="277"/>
      <c r="B1248" s="407" t="s">
        <v>302</v>
      </c>
      <c r="C1248" s="408">
        <v>0</v>
      </c>
      <c r="D1248" s="1310">
        <f>D1245</f>
        <v>0</v>
      </c>
      <c r="E1248" s="410">
        <f t="shared" si="55"/>
        <v>0</v>
      </c>
      <c r="F1248" s="940">
        <v>0</v>
      </c>
      <c r="G1248" s="980">
        <f>D1248*F1248</f>
        <v>0</v>
      </c>
      <c r="H1248" s="947"/>
      <c r="I1248" s="986">
        <f>D1248*H1248</f>
        <v>0</v>
      </c>
    </row>
    <row r="1249" spans="1:9" ht="13.5" thickTop="1">
      <c r="A1249" s="277"/>
      <c r="B1249" s="404" t="s">
        <v>215</v>
      </c>
      <c r="C1249" s="405">
        <f>SUM(C1245:C1248)</f>
        <v>138</v>
      </c>
      <c r="D1249" s="412"/>
      <c r="E1249" s="406"/>
      <c r="F1249" s="932"/>
      <c r="G1249" s="981"/>
      <c r="H1249" s="948"/>
      <c r="I1249" s="987"/>
    </row>
    <row r="1250" spans="1:9">
      <c r="A1250" s="277"/>
      <c r="B1250" s="310"/>
      <c r="C1250" s="301"/>
      <c r="D1250" s="302"/>
      <c r="E1250" s="306"/>
      <c r="F1250" s="874"/>
      <c r="G1250" s="920"/>
      <c r="H1250" s="888"/>
      <c r="I1250" s="908"/>
    </row>
    <row r="1251" spans="1:9" s="138" customFormat="1" hidden="1" outlineLevel="1">
      <c r="A1251" s="342" t="s">
        <v>579</v>
      </c>
      <c r="B1251" s="343" t="s">
        <v>737</v>
      </c>
      <c r="C1251" s="344">
        <v>137.6</v>
      </c>
      <c r="D1251" s="345"/>
      <c r="E1251" s="302"/>
      <c r="F1251" s="936"/>
      <c r="G1251" s="1015"/>
      <c r="H1251" s="953"/>
      <c r="I1251" s="1021"/>
    </row>
    <row r="1252" spans="1:9" s="76" customFormat="1" collapsed="1">
      <c r="A1252" s="308"/>
      <c r="B1252" s="309"/>
      <c r="C1252" s="310"/>
      <c r="D1252" s="301"/>
      <c r="E1252" s="302" t="str">
        <f>IF(OR(ISBLANK(C1252),ISBLANK(D1252))," ",KOLIC*CENA)</f>
        <v xml:space="preserve"> </v>
      </c>
      <c r="F1252" s="872"/>
      <c r="G1252" s="918"/>
      <c r="H1252" s="886"/>
      <c r="I1252" s="906"/>
    </row>
    <row r="1253" spans="1:9" ht="13.5" customHeight="1">
      <c r="A1253" s="307"/>
      <c r="B1253" s="309" t="s">
        <v>734</v>
      </c>
      <c r="C1253" s="310"/>
      <c r="D1253" s="305"/>
      <c r="E1253" s="302"/>
      <c r="F1253" s="874"/>
      <c r="G1253" s="920"/>
      <c r="H1253" s="888"/>
      <c r="I1253" s="908"/>
    </row>
    <row r="1254" spans="1:9" ht="180" customHeight="1">
      <c r="A1254" s="277" t="s">
        <v>71</v>
      </c>
      <c r="B1254" s="304" t="s">
        <v>741</v>
      </c>
      <c r="C1254" s="310"/>
      <c r="D1254" s="305"/>
      <c r="E1254" s="306" t="str">
        <f>IF(OR(ISBLANK(C1254),ISBLANK(D1254))," ",KOLIC*CENA)</f>
        <v xml:space="preserve"> </v>
      </c>
      <c r="F1254" s="874"/>
      <c r="G1254" s="920"/>
      <c r="H1254" s="888"/>
      <c r="I1254" s="908"/>
    </row>
    <row r="1255" spans="1:9" ht="52.5" customHeight="1">
      <c r="A1255" s="277"/>
      <c r="B1255" s="304" t="s">
        <v>738</v>
      </c>
      <c r="C1255" s="310"/>
      <c r="D1255" s="305"/>
      <c r="E1255" s="306" t="str">
        <f>IF(OR(ISBLANK(C1255),ISBLANK(D1255))," ",KOLIC*CENA)</f>
        <v xml:space="preserve"> </v>
      </c>
      <c r="F1255" s="874"/>
      <c r="G1255" s="920"/>
      <c r="H1255" s="888"/>
      <c r="I1255" s="908"/>
    </row>
    <row r="1256" spans="1:9" ht="77.25" customHeight="1">
      <c r="A1256" s="277"/>
      <c r="B1256" s="304" t="s">
        <v>1377</v>
      </c>
      <c r="C1256" s="310"/>
      <c r="D1256" s="305"/>
      <c r="E1256" s="306"/>
      <c r="F1256" s="874"/>
      <c r="G1256" s="920"/>
      <c r="H1256" s="888"/>
      <c r="I1256" s="908"/>
    </row>
    <row r="1257" spans="1:9">
      <c r="A1257" s="277"/>
      <c r="B1257" s="304"/>
      <c r="C1257" s="310"/>
      <c r="D1257" s="305"/>
      <c r="E1257" s="306"/>
      <c r="F1257" s="874"/>
      <c r="G1257" s="920"/>
      <c r="H1257" s="888"/>
      <c r="I1257" s="908"/>
    </row>
    <row r="1258" spans="1:9" ht="89.25" customHeight="1">
      <c r="A1258" s="277" t="s">
        <v>67</v>
      </c>
      <c r="B1258" s="304" t="s">
        <v>1376</v>
      </c>
      <c r="C1258" s="310"/>
      <c r="D1258" s="305"/>
      <c r="E1258" s="306"/>
      <c r="F1258" s="874"/>
      <c r="G1258" s="920"/>
      <c r="H1258" s="888"/>
      <c r="I1258" s="908"/>
    </row>
    <row r="1259" spans="1:9" ht="55.5" customHeight="1">
      <c r="A1259" s="277"/>
      <c r="B1259" s="304" t="s">
        <v>739</v>
      </c>
      <c r="C1259" s="310"/>
      <c r="D1259" s="305"/>
      <c r="E1259" s="306"/>
      <c r="F1259" s="874"/>
      <c r="G1259" s="920"/>
      <c r="H1259" s="888"/>
      <c r="I1259" s="908"/>
    </row>
    <row r="1260" spans="1:9" ht="38.25">
      <c r="A1260" s="277"/>
      <c r="B1260" s="304" t="s">
        <v>732</v>
      </c>
      <c r="C1260" s="310"/>
      <c r="D1260" s="305"/>
      <c r="E1260" s="306"/>
      <c r="F1260" s="874"/>
      <c r="G1260" s="920"/>
      <c r="H1260" s="888"/>
      <c r="I1260" s="908"/>
    </row>
    <row r="1261" spans="1:9" ht="25.5">
      <c r="A1261" s="277"/>
      <c r="B1261" s="304" t="s">
        <v>733</v>
      </c>
      <c r="C1261" s="310"/>
      <c r="D1261" s="305"/>
      <c r="E1261" s="306"/>
      <c r="F1261" s="874"/>
      <c r="G1261" s="920"/>
      <c r="H1261" s="888"/>
      <c r="I1261" s="908"/>
    </row>
    <row r="1262" spans="1:9" ht="38.25">
      <c r="A1262" s="277"/>
      <c r="B1262" s="304" t="s">
        <v>740</v>
      </c>
      <c r="C1262" s="310"/>
      <c r="D1262" s="305"/>
      <c r="E1262" s="306"/>
      <c r="F1262" s="874"/>
      <c r="G1262" s="920"/>
      <c r="H1262" s="888"/>
      <c r="I1262" s="908"/>
    </row>
    <row r="1263" spans="1:9">
      <c r="A1263" s="277"/>
      <c r="B1263" s="309" t="s">
        <v>299</v>
      </c>
      <c r="C1263" s="310">
        <v>272</v>
      </c>
      <c r="D1263" s="1320"/>
      <c r="E1263" s="306" t="str">
        <f>IF(OR(ISBLANK(C1263),ISBLANK(D1263))," ",KOLIC*CENA)</f>
        <v xml:space="preserve"> </v>
      </c>
      <c r="F1263" s="939">
        <v>272</v>
      </c>
      <c r="G1263" s="919">
        <f>D1263*F1263</f>
        <v>0</v>
      </c>
      <c r="H1263" s="887"/>
      <c r="I1263" s="907">
        <f>D1263*H1263</f>
        <v>0</v>
      </c>
    </row>
    <row r="1264" spans="1:9">
      <c r="A1264" s="277"/>
      <c r="B1264" s="309" t="s">
        <v>300</v>
      </c>
      <c r="C1264" s="310">
        <v>0</v>
      </c>
      <c r="D1264" s="1309">
        <f>D1263</f>
        <v>0</v>
      </c>
      <c r="E1264" s="306">
        <f>IF(OR(ISBLANK(C1264),ISBLANK(D1264))," ",KOLIC*CENA)</f>
        <v>0</v>
      </c>
      <c r="F1264" s="939">
        <v>0</v>
      </c>
      <c r="G1264" s="919">
        <f>D1264*F1264</f>
        <v>0</v>
      </c>
      <c r="H1264" s="887"/>
      <c r="I1264" s="907">
        <f>D1264*H1264</f>
        <v>0</v>
      </c>
    </row>
    <row r="1265" spans="1:9">
      <c r="A1265" s="277"/>
      <c r="B1265" s="309" t="s">
        <v>301</v>
      </c>
      <c r="C1265" s="310">
        <v>0</v>
      </c>
      <c r="D1265" s="1309">
        <f>D1263</f>
        <v>0</v>
      </c>
      <c r="E1265" s="306">
        <f>IF(OR(ISBLANK(C1265),ISBLANK(D1265))," ",KOLIC*CENA)</f>
        <v>0</v>
      </c>
      <c r="F1265" s="939">
        <v>0</v>
      </c>
      <c r="G1265" s="919">
        <f>D1265*F1265</f>
        <v>0</v>
      </c>
      <c r="H1265" s="887"/>
      <c r="I1265" s="907">
        <f>D1265*H1265</f>
        <v>0</v>
      </c>
    </row>
    <row r="1266" spans="1:9" ht="13.5" thickBot="1">
      <c r="A1266" s="277"/>
      <c r="B1266" s="407" t="s">
        <v>302</v>
      </c>
      <c r="C1266" s="408">
        <v>0</v>
      </c>
      <c r="D1266" s="1310">
        <f>D1263</f>
        <v>0</v>
      </c>
      <c r="E1266" s="410">
        <f>IF(OR(ISBLANK(C1266),ISBLANK(D1266))," ",KOLIC*CENA)</f>
        <v>0</v>
      </c>
      <c r="F1266" s="940">
        <v>0</v>
      </c>
      <c r="G1266" s="980">
        <f>D1266*F1266</f>
        <v>0</v>
      </c>
      <c r="H1266" s="947"/>
      <c r="I1266" s="986">
        <f>D1266*H1266</f>
        <v>0</v>
      </c>
    </row>
    <row r="1267" spans="1:9" ht="13.5" thickTop="1">
      <c r="A1267" s="277"/>
      <c r="B1267" s="404" t="s">
        <v>215</v>
      </c>
      <c r="C1267" s="405">
        <f>SUM(C1263:C1266)</f>
        <v>272</v>
      </c>
      <c r="D1267" s="391"/>
      <c r="E1267" s="406">
        <f>IF(OR(ISBLANK(C1267),ISBLANK(#REF!))," ",KOLIC*CENA)</f>
        <v>0</v>
      </c>
      <c r="F1267" s="932"/>
      <c r="G1267" s="981"/>
      <c r="H1267" s="948"/>
      <c r="I1267" s="987"/>
    </row>
    <row r="1268" spans="1:9">
      <c r="A1268" s="277"/>
      <c r="B1268" s="310"/>
      <c r="C1268" s="301"/>
      <c r="D1268" s="302"/>
      <c r="E1268" s="306"/>
      <c r="F1268" s="874"/>
      <c r="G1268" s="920"/>
      <c r="H1268" s="888"/>
      <c r="I1268" s="908"/>
    </row>
    <row r="1269" spans="1:9" s="138" customFormat="1" hidden="1" outlineLevel="1">
      <c r="A1269" s="342" t="s">
        <v>579</v>
      </c>
      <c r="B1269" s="343" t="s">
        <v>742</v>
      </c>
      <c r="C1269" s="344">
        <v>272.5</v>
      </c>
      <c r="D1269" s="345"/>
      <c r="E1269" s="302"/>
      <c r="F1269" s="936"/>
      <c r="G1269" s="1015"/>
      <c r="H1269" s="953"/>
      <c r="I1269" s="1021"/>
    </row>
    <row r="1270" spans="1:9" s="76" customFormat="1" collapsed="1">
      <c r="A1270" s="308"/>
      <c r="B1270" s="309"/>
      <c r="C1270" s="310"/>
      <c r="D1270" s="301"/>
      <c r="E1270" s="302" t="str">
        <f>IF(OR(ISBLANK(C1270),ISBLANK(D1270))," ",KOLIC*CENA)</f>
        <v xml:space="preserve"> </v>
      </c>
      <c r="F1270" s="872"/>
      <c r="G1270" s="918"/>
      <c r="H1270" s="886"/>
      <c r="I1270" s="906"/>
    </row>
    <row r="1271" spans="1:9" ht="95.25" customHeight="1">
      <c r="A1271" s="277" t="s">
        <v>68</v>
      </c>
      <c r="B1271" s="304" t="s">
        <v>1378</v>
      </c>
      <c r="C1271" s="310"/>
      <c r="D1271" s="305"/>
      <c r="E1271" s="306"/>
      <c r="F1271" s="874"/>
      <c r="G1271" s="920"/>
      <c r="H1271" s="888"/>
      <c r="I1271" s="908"/>
    </row>
    <row r="1272" spans="1:9">
      <c r="A1272" s="277"/>
      <c r="B1272" s="309" t="s">
        <v>299</v>
      </c>
      <c r="C1272" s="310">
        <v>40</v>
      </c>
      <c r="D1272" s="1320"/>
      <c r="E1272" s="306" t="str">
        <f>IF(OR(ISBLANK(C1272),ISBLANK(D1272))," ",KOLIC*CENA)</f>
        <v xml:space="preserve"> </v>
      </c>
      <c r="F1272" s="939">
        <v>40</v>
      </c>
      <c r="G1272" s="919">
        <f>D1272*F1272</f>
        <v>0</v>
      </c>
      <c r="H1272" s="887"/>
      <c r="I1272" s="907">
        <f>D1272*H1272</f>
        <v>0</v>
      </c>
    </row>
    <row r="1273" spans="1:9">
      <c r="A1273" s="277"/>
      <c r="B1273" s="309" t="s">
        <v>300</v>
      </c>
      <c r="C1273" s="310">
        <v>0</v>
      </c>
      <c r="D1273" s="1309">
        <f>D1272</f>
        <v>0</v>
      </c>
      <c r="E1273" s="306">
        <f>IF(OR(ISBLANK(C1273),ISBLANK(D1273))," ",KOLIC*CENA)</f>
        <v>0</v>
      </c>
      <c r="F1273" s="939">
        <v>0</v>
      </c>
      <c r="G1273" s="919">
        <f>D1273*F1273</f>
        <v>0</v>
      </c>
      <c r="H1273" s="887"/>
      <c r="I1273" s="907">
        <f>D1273*H1273</f>
        <v>0</v>
      </c>
    </row>
    <row r="1274" spans="1:9">
      <c r="A1274" s="277"/>
      <c r="B1274" s="309" t="s">
        <v>301</v>
      </c>
      <c r="C1274" s="310">
        <v>0</v>
      </c>
      <c r="D1274" s="1309">
        <f>D1272</f>
        <v>0</v>
      </c>
      <c r="E1274" s="306">
        <f>IF(OR(ISBLANK(C1274),ISBLANK(D1274))," ",KOLIC*CENA)</f>
        <v>0</v>
      </c>
      <c r="F1274" s="939">
        <v>0</v>
      </c>
      <c r="G1274" s="919">
        <f>D1274*F1274</f>
        <v>0</v>
      </c>
      <c r="H1274" s="887"/>
      <c r="I1274" s="907">
        <f>D1274*H1274</f>
        <v>0</v>
      </c>
    </row>
    <row r="1275" spans="1:9" ht="13.5" thickBot="1">
      <c r="A1275" s="277"/>
      <c r="B1275" s="407" t="s">
        <v>302</v>
      </c>
      <c r="C1275" s="408">
        <v>0</v>
      </c>
      <c r="D1275" s="1310">
        <f>D1272</f>
        <v>0</v>
      </c>
      <c r="E1275" s="410">
        <f>IF(OR(ISBLANK(C1275),ISBLANK(D1275))," ",KOLIC*CENA)</f>
        <v>0</v>
      </c>
      <c r="F1275" s="940">
        <v>0</v>
      </c>
      <c r="G1275" s="980">
        <f>D1275*F1275</f>
        <v>0</v>
      </c>
      <c r="H1275" s="947"/>
      <c r="I1275" s="986">
        <f>D1275*H1275</f>
        <v>0</v>
      </c>
    </row>
    <row r="1276" spans="1:9" ht="13.5" thickTop="1">
      <c r="A1276" s="277"/>
      <c r="B1276" s="404" t="s">
        <v>215</v>
      </c>
      <c r="C1276" s="405">
        <f>SUM(C1272:C1275)</f>
        <v>40</v>
      </c>
      <c r="D1276" s="391"/>
      <c r="E1276" s="406">
        <f>IF(OR(ISBLANK(C1276),ISBLANK(#REF!))," ",KOLIC*CENA)</f>
        <v>0</v>
      </c>
      <c r="F1276" s="932"/>
      <c r="G1276" s="981"/>
      <c r="H1276" s="948"/>
      <c r="I1276" s="987"/>
    </row>
    <row r="1277" spans="1:9">
      <c r="A1277" s="277"/>
      <c r="B1277" s="310"/>
      <c r="C1277" s="301"/>
      <c r="D1277" s="302"/>
      <c r="E1277" s="306"/>
      <c r="F1277" s="874"/>
      <c r="G1277" s="920"/>
      <c r="H1277" s="888"/>
      <c r="I1277" s="908"/>
    </row>
    <row r="1278" spans="1:9" s="76" customFormat="1">
      <c r="A1278" s="308"/>
      <c r="B1278" s="309"/>
      <c r="C1278" s="310"/>
      <c r="D1278" s="301"/>
      <c r="E1278" s="302" t="str">
        <f t="shared" ref="E1278:E1284" si="56">IF(OR(ISBLANK(C1278),ISBLANK(D1278))," ",KOLIC*CENA)</f>
        <v xml:space="preserve"> </v>
      </c>
      <c r="F1278" s="872"/>
      <c r="G1278" s="918"/>
      <c r="H1278" s="886"/>
      <c r="I1278" s="906"/>
    </row>
    <row r="1279" spans="1:9" ht="141" customHeight="1">
      <c r="A1279" s="311" t="s">
        <v>36</v>
      </c>
      <c r="B1279" s="304" t="s">
        <v>743</v>
      </c>
      <c r="C1279" s="301"/>
      <c r="D1279" s="305"/>
      <c r="E1279" s="302" t="str">
        <f t="shared" si="56"/>
        <v xml:space="preserve"> </v>
      </c>
      <c r="F1279" s="874"/>
      <c r="G1279" s="920"/>
      <c r="H1279" s="888"/>
      <c r="I1279" s="908"/>
    </row>
    <row r="1280" spans="1:9" ht="64.5" customHeight="1">
      <c r="A1280" s="311"/>
      <c r="B1280" s="304" t="s">
        <v>124</v>
      </c>
      <c r="C1280" s="301"/>
      <c r="D1280" s="305"/>
      <c r="E1280" s="302" t="str">
        <f t="shared" si="56"/>
        <v xml:space="preserve"> </v>
      </c>
      <c r="F1280" s="874"/>
      <c r="G1280" s="920"/>
      <c r="H1280" s="888"/>
      <c r="I1280" s="908"/>
    </row>
    <row r="1281" spans="1:9">
      <c r="A1281" s="277"/>
      <c r="B1281" s="309" t="s">
        <v>299</v>
      </c>
      <c r="C1281" s="310">
        <v>272</v>
      </c>
      <c r="D1281" s="1320"/>
      <c r="E1281" s="306" t="str">
        <f t="shared" si="56"/>
        <v xml:space="preserve"> </v>
      </c>
      <c r="F1281" s="939">
        <v>272</v>
      </c>
      <c r="G1281" s="919">
        <f>D1281*F1281</f>
        <v>0</v>
      </c>
      <c r="H1281" s="887"/>
      <c r="I1281" s="907">
        <f>D1281*H1281</f>
        <v>0</v>
      </c>
    </row>
    <row r="1282" spans="1:9">
      <c r="A1282" s="277"/>
      <c r="B1282" s="309" t="s">
        <v>300</v>
      </c>
      <c r="C1282" s="310">
        <v>0</v>
      </c>
      <c r="D1282" s="1309">
        <f>D1281</f>
        <v>0</v>
      </c>
      <c r="E1282" s="306">
        <f t="shared" si="56"/>
        <v>0</v>
      </c>
      <c r="F1282" s="939">
        <v>0</v>
      </c>
      <c r="G1282" s="919">
        <f>D1282*F1282</f>
        <v>0</v>
      </c>
      <c r="H1282" s="887"/>
      <c r="I1282" s="907">
        <f>D1282*H1282</f>
        <v>0</v>
      </c>
    </row>
    <row r="1283" spans="1:9">
      <c r="A1283" s="277"/>
      <c r="B1283" s="309" t="s">
        <v>301</v>
      </c>
      <c r="C1283" s="310">
        <v>0</v>
      </c>
      <c r="D1283" s="1309">
        <f>D1281</f>
        <v>0</v>
      </c>
      <c r="E1283" s="306">
        <f t="shared" si="56"/>
        <v>0</v>
      </c>
      <c r="F1283" s="939">
        <v>0</v>
      </c>
      <c r="G1283" s="919">
        <f>D1283*F1283</f>
        <v>0</v>
      </c>
      <c r="H1283" s="887"/>
      <c r="I1283" s="907">
        <f>D1283*H1283</f>
        <v>0</v>
      </c>
    </row>
    <row r="1284" spans="1:9" ht="13.5" thickBot="1">
      <c r="A1284" s="277"/>
      <c r="B1284" s="407" t="s">
        <v>302</v>
      </c>
      <c r="C1284" s="408">
        <v>0</v>
      </c>
      <c r="D1284" s="1310">
        <f>D1281</f>
        <v>0</v>
      </c>
      <c r="E1284" s="410">
        <f t="shared" si="56"/>
        <v>0</v>
      </c>
      <c r="F1284" s="940">
        <v>0</v>
      </c>
      <c r="G1284" s="980">
        <f>D1284*F1284</f>
        <v>0</v>
      </c>
      <c r="H1284" s="947"/>
      <c r="I1284" s="986">
        <f>D1284*H1284</f>
        <v>0</v>
      </c>
    </row>
    <row r="1285" spans="1:9" ht="13.5" thickTop="1">
      <c r="A1285" s="277"/>
      <c r="B1285" s="404" t="s">
        <v>215</v>
      </c>
      <c r="C1285" s="405">
        <f>SUM(C1281:C1284)</f>
        <v>272</v>
      </c>
      <c r="D1285" s="391"/>
      <c r="E1285" s="406">
        <f>IF(OR(ISBLANK(C1285),ISBLANK(#REF!))," ",KOLIC*CENA)</f>
        <v>0</v>
      </c>
      <c r="F1285" s="932"/>
      <c r="G1285" s="981"/>
      <c r="H1285" s="948"/>
      <c r="I1285" s="987"/>
    </row>
    <row r="1286" spans="1:9">
      <c r="A1286" s="277"/>
      <c r="B1286" s="310"/>
      <c r="C1286" s="301"/>
      <c r="D1286" s="302"/>
      <c r="E1286" s="306"/>
      <c r="F1286" s="874"/>
      <c r="G1286" s="920"/>
      <c r="H1286" s="888"/>
      <c r="I1286" s="908"/>
    </row>
    <row r="1287" spans="1:9" ht="76.5">
      <c r="A1287" s="311" t="s">
        <v>71</v>
      </c>
      <c r="B1287" s="312" t="s">
        <v>599</v>
      </c>
      <c r="C1287" s="310"/>
      <c r="D1287" s="305"/>
      <c r="E1287" s="302" t="str">
        <f>IF(OR(ISBLANK(C1287),ISBLANK(D1287))," ",KOLIC*CENA)</f>
        <v xml:space="preserve"> </v>
      </c>
      <c r="F1287" s="874"/>
      <c r="G1287" s="920"/>
      <c r="H1287" s="888"/>
      <c r="I1287" s="908"/>
    </row>
    <row r="1288" spans="1:9">
      <c r="A1288" s="277"/>
      <c r="B1288" s="309" t="s">
        <v>271</v>
      </c>
      <c r="C1288" s="310">
        <v>220</v>
      </c>
      <c r="D1288" s="1320"/>
      <c r="E1288" s="306" t="str">
        <f>IF(OR(ISBLANK(C1288),ISBLANK(D1288))," ",KOLIC*CENA)</f>
        <v xml:space="preserve"> </v>
      </c>
      <c r="F1288" s="873"/>
      <c r="G1288" s="919">
        <f>D1288*F1288</f>
        <v>0</v>
      </c>
      <c r="H1288" s="945">
        <v>220</v>
      </c>
      <c r="I1288" s="907">
        <f>D1288*H1288</f>
        <v>0</v>
      </c>
    </row>
    <row r="1289" spans="1:9">
      <c r="A1289" s="277"/>
      <c r="B1289" s="309" t="s">
        <v>272</v>
      </c>
      <c r="C1289" s="310">
        <v>60</v>
      </c>
      <c r="D1289" s="1309">
        <f>D1288</f>
        <v>0</v>
      </c>
      <c r="E1289" s="306">
        <f>IF(OR(ISBLANK(C1289),ISBLANK(D1289))," ",KOLIC*CENA)</f>
        <v>0</v>
      </c>
      <c r="F1289" s="873"/>
      <c r="G1289" s="919">
        <f>D1289*F1289</f>
        <v>0</v>
      </c>
      <c r="H1289" s="945">
        <v>60</v>
      </c>
      <c r="I1289" s="907">
        <f>D1289*H1289</f>
        <v>0</v>
      </c>
    </row>
    <row r="1290" spans="1:9">
      <c r="A1290" s="277"/>
      <c r="B1290" s="309" t="s">
        <v>273</v>
      </c>
      <c r="C1290" s="310">
        <v>90</v>
      </c>
      <c r="D1290" s="1309">
        <f>D1288</f>
        <v>0</v>
      </c>
      <c r="E1290" s="306">
        <f>IF(OR(ISBLANK(C1290),ISBLANK(D1290))," ",KOLIC*CENA)</f>
        <v>0</v>
      </c>
      <c r="F1290" s="873"/>
      <c r="G1290" s="919">
        <f>D1290*F1290</f>
        <v>0</v>
      </c>
      <c r="H1290" s="945">
        <v>90</v>
      </c>
      <c r="I1290" s="907">
        <f>D1290*H1290</f>
        <v>0</v>
      </c>
    </row>
    <row r="1291" spans="1:9" ht="13.5" thickBot="1">
      <c r="A1291" s="277"/>
      <c r="B1291" s="407" t="s">
        <v>274</v>
      </c>
      <c r="C1291" s="408">
        <v>100</v>
      </c>
      <c r="D1291" s="1310">
        <f>D1288</f>
        <v>0</v>
      </c>
      <c r="E1291" s="410">
        <f>IF(OR(ISBLANK(C1291),ISBLANK(D1291))," ",KOLIC*CENA)</f>
        <v>0</v>
      </c>
      <c r="F1291" s="931"/>
      <c r="G1291" s="980">
        <f>D1291*F1291</f>
        <v>0</v>
      </c>
      <c r="H1291" s="946">
        <v>100</v>
      </c>
      <c r="I1291" s="986">
        <f>D1291*H1291</f>
        <v>0</v>
      </c>
    </row>
    <row r="1292" spans="1:9" ht="13.5" thickTop="1">
      <c r="A1292" s="277"/>
      <c r="B1292" s="404" t="s">
        <v>199</v>
      </c>
      <c r="C1292" s="411">
        <v>370</v>
      </c>
      <c r="D1292" s="405"/>
      <c r="E1292" s="406" t="str">
        <f>IF(OR(ISBLANK(D1292),ISBLANK(#REF!))," ",KOLIC*CENA)</f>
        <v xml:space="preserve"> </v>
      </c>
      <c r="F1292" s="932"/>
      <c r="G1292" s="981"/>
      <c r="H1292" s="948"/>
      <c r="I1292" s="987"/>
    </row>
    <row r="1293" spans="1:9">
      <c r="A1293" s="307"/>
      <c r="B1293" s="309"/>
      <c r="C1293" s="310"/>
      <c r="D1293" s="305"/>
      <c r="E1293" s="302" t="str">
        <f t="shared" ref="E1293:E1298" si="57">IF(OR(ISBLANK(C1293),ISBLANK(D1293))," ",KOLIC*CENA)</f>
        <v xml:space="preserve"> </v>
      </c>
      <c r="F1293" s="874"/>
      <c r="G1293" s="920"/>
      <c r="H1293" s="888"/>
      <c r="I1293" s="908"/>
    </row>
    <row r="1294" spans="1:9" s="86" customFormat="1" ht="36.75" customHeight="1">
      <c r="A1294" s="311" t="s">
        <v>38</v>
      </c>
      <c r="B1294" s="312" t="s">
        <v>610</v>
      </c>
      <c r="C1294" s="310"/>
      <c r="D1294" s="305"/>
      <c r="E1294" s="302" t="str">
        <f t="shared" si="57"/>
        <v xml:space="preserve"> </v>
      </c>
      <c r="F1294" s="933"/>
      <c r="G1294" s="1017"/>
      <c r="H1294" s="949"/>
      <c r="I1294" s="1022"/>
    </row>
    <row r="1295" spans="1:9">
      <c r="A1295" s="277"/>
      <c r="B1295" s="309" t="s">
        <v>271</v>
      </c>
      <c r="C1295" s="310">
        <v>80</v>
      </c>
      <c r="D1295" s="1320"/>
      <c r="E1295" s="306" t="str">
        <f t="shared" si="57"/>
        <v xml:space="preserve"> </v>
      </c>
      <c r="F1295" s="873"/>
      <c r="G1295" s="919">
        <f>D1295*F1295</f>
        <v>0</v>
      </c>
      <c r="H1295" s="945">
        <v>80</v>
      </c>
      <c r="I1295" s="907">
        <f>D1295*H1295</f>
        <v>0</v>
      </c>
    </row>
    <row r="1296" spans="1:9">
      <c r="A1296" s="277"/>
      <c r="B1296" s="309" t="s">
        <v>272</v>
      </c>
      <c r="C1296" s="310">
        <v>30</v>
      </c>
      <c r="D1296" s="1309">
        <f>D1295</f>
        <v>0</v>
      </c>
      <c r="E1296" s="306">
        <f t="shared" si="57"/>
        <v>0</v>
      </c>
      <c r="F1296" s="873"/>
      <c r="G1296" s="919">
        <f>D1296*F1296</f>
        <v>0</v>
      </c>
      <c r="H1296" s="945">
        <v>30</v>
      </c>
      <c r="I1296" s="907">
        <f>D1296*H1296</f>
        <v>0</v>
      </c>
    </row>
    <row r="1297" spans="1:10">
      <c r="A1297" s="277"/>
      <c r="B1297" s="309" t="s">
        <v>273</v>
      </c>
      <c r="C1297" s="310">
        <v>45</v>
      </c>
      <c r="D1297" s="1309">
        <f>D1295</f>
        <v>0</v>
      </c>
      <c r="E1297" s="306">
        <f t="shared" si="57"/>
        <v>0</v>
      </c>
      <c r="F1297" s="873"/>
      <c r="G1297" s="919">
        <f>D1297*F1297</f>
        <v>0</v>
      </c>
      <c r="H1297" s="945">
        <v>45</v>
      </c>
      <c r="I1297" s="907">
        <f>D1297*H1297</f>
        <v>0</v>
      </c>
    </row>
    <row r="1298" spans="1:10" ht="13.5" thickBot="1">
      <c r="A1298" s="277"/>
      <c r="B1298" s="407" t="s">
        <v>274</v>
      </c>
      <c r="C1298" s="408">
        <v>50</v>
      </c>
      <c r="D1298" s="1310">
        <f>D1295</f>
        <v>0</v>
      </c>
      <c r="E1298" s="410">
        <f t="shared" si="57"/>
        <v>0</v>
      </c>
      <c r="F1298" s="931"/>
      <c r="G1298" s="980">
        <f>D1298*F1298</f>
        <v>0</v>
      </c>
      <c r="H1298" s="946">
        <v>50</v>
      </c>
      <c r="I1298" s="986">
        <f>D1298*H1298</f>
        <v>0</v>
      </c>
    </row>
    <row r="1299" spans="1:10" ht="13.5" thickTop="1">
      <c r="A1299" s="277"/>
      <c r="B1299" s="404" t="s">
        <v>199</v>
      </c>
      <c r="C1299" s="411">
        <v>185</v>
      </c>
      <c r="D1299" s="405"/>
      <c r="E1299" s="406" t="str">
        <f>IF(OR(ISBLANK(D1299),ISBLANK(#REF!))," ",KOLIC*CENA)</f>
        <v xml:space="preserve"> </v>
      </c>
      <c r="F1299" s="932"/>
      <c r="G1299" s="981"/>
      <c r="H1299" s="948"/>
      <c r="I1299" s="987"/>
    </row>
    <row r="1300" spans="1:10" s="86" customFormat="1" ht="12.75" customHeight="1">
      <c r="A1300" s="1"/>
      <c r="B1300" s="30"/>
      <c r="C1300" s="31"/>
      <c r="D1300" s="2"/>
      <c r="E1300" s="93" t="str">
        <f>IF(OR(ISBLANK(C1300),ISBLANK(D1300))," ",KOLIC*CENA)</f>
        <v xml:space="preserve"> </v>
      </c>
      <c r="G1300" s="899"/>
      <c r="H1300" s="1080"/>
      <c r="I1300" s="1081"/>
    </row>
    <row r="1301" spans="1:10" ht="13.5" thickBot="1">
      <c r="A1301" s="364"/>
      <c r="B1301" s="365"/>
      <c r="C1301" s="366"/>
      <c r="D1301" s="318"/>
      <c r="E1301" s="319"/>
      <c r="F1301" s="320"/>
      <c r="G1301" s="913"/>
      <c r="H1301" s="1041"/>
      <c r="I1301" s="1060"/>
    </row>
    <row r="1302" spans="1:10" ht="13.5" thickTop="1">
      <c r="B1302" s="29"/>
      <c r="C1302" s="27"/>
      <c r="D1302" s="2" t="s">
        <v>26</v>
      </c>
      <c r="E1302" s="83"/>
      <c r="H1302" s="1040"/>
      <c r="I1302" s="1059"/>
    </row>
    <row r="1303" spans="1:10" s="86" customFormat="1" ht="12" customHeight="1">
      <c r="A1303" s="96"/>
      <c r="B1303" s="85"/>
      <c r="C1303" s="27"/>
      <c r="D1303" s="2"/>
      <c r="E1303" s="379" t="s">
        <v>1568</v>
      </c>
      <c r="F1303" s="958"/>
      <c r="G1303" s="1044" t="s">
        <v>1565</v>
      </c>
      <c r="H1303" s="964"/>
      <c r="I1303" s="1064" t="s">
        <v>1566</v>
      </c>
      <c r="J1303" s="368"/>
    </row>
    <row r="1304" spans="1:10" s="76" customFormat="1" ht="14.25" customHeight="1">
      <c r="A1304" s="5"/>
      <c r="B1304" s="384" t="s">
        <v>1571</v>
      </c>
      <c r="C1304" s="258" t="s">
        <v>1567</v>
      </c>
      <c r="D1304" s="259"/>
      <c r="E1304" s="260">
        <f>SUM(E928:E1303)</f>
        <v>0</v>
      </c>
      <c r="F1304" s="876"/>
      <c r="G1304" s="1024">
        <f>SUM(G941:G1303)</f>
        <v>0</v>
      </c>
      <c r="H1304" s="890"/>
      <c r="I1304" s="1032">
        <f>SUM(I941:I1303)</f>
        <v>0</v>
      </c>
    </row>
    <row r="1305" spans="1:10" ht="11.25" customHeight="1">
      <c r="A1305" s="7"/>
      <c r="B1305" s="8"/>
      <c r="C1305" s="21"/>
      <c r="D1305" s="21"/>
      <c r="E1305" s="10"/>
      <c r="H1305" s="1040"/>
      <c r="I1305" s="1059"/>
    </row>
    <row r="1306" spans="1:10" ht="12.75" customHeight="1">
      <c r="A1306" s="12"/>
      <c r="B1306" s="8" t="s">
        <v>1564</v>
      </c>
      <c r="C1306" s="13"/>
      <c r="H1306" s="1040"/>
      <c r="I1306" s="1059"/>
    </row>
    <row r="1307" spans="1:10" ht="12.75" customHeight="1">
      <c r="A1307" s="12"/>
      <c r="B1307" s="16"/>
      <c r="C1307" s="13"/>
      <c r="H1307" s="1040"/>
      <c r="I1307" s="1059"/>
    </row>
    <row r="1308" spans="1:10" ht="51.75" customHeight="1">
      <c r="B1308" s="1573" t="s">
        <v>18</v>
      </c>
      <c r="C1308" s="1573"/>
      <c r="D1308" s="1573"/>
      <c r="H1308" s="1040"/>
      <c r="I1308" s="1059"/>
    </row>
    <row r="1309" spans="1:10" ht="42" customHeight="1">
      <c r="B1309" s="1576" t="s">
        <v>19</v>
      </c>
      <c r="C1309" s="1576"/>
      <c r="D1309" s="1576"/>
      <c r="H1309" s="1040"/>
      <c r="I1309" s="1059"/>
    </row>
    <row r="1310" spans="1:10" ht="24.75" customHeight="1">
      <c r="B1310" s="1576" t="s">
        <v>139</v>
      </c>
      <c r="C1310" s="1576"/>
      <c r="D1310" s="1576"/>
      <c r="H1310" s="1040"/>
      <c r="I1310" s="1059"/>
    </row>
    <row r="1311" spans="1:10" ht="24.75" customHeight="1">
      <c r="B1311" s="1576" t="s">
        <v>128</v>
      </c>
      <c r="C1311" s="1576"/>
      <c r="D1311" s="1576"/>
      <c r="H1311" s="1040"/>
      <c r="I1311" s="1059"/>
    </row>
    <row r="1312" spans="1:10" ht="51.75" customHeight="1">
      <c r="B1312" s="1580" t="s">
        <v>611</v>
      </c>
      <c r="C1312" s="1576"/>
      <c r="D1312" s="1576"/>
      <c r="H1312" s="1040"/>
      <c r="I1312" s="1059"/>
    </row>
    <row r="1313" spans="1:11" ht="81.75" customHeight="1">
      <c r="B1313" s="1580" t="s">
        <v>612</v>
      </c>
      <c r="C1313" s="1576"/>
      <c r="D1313" s="1576"/>
      <c r="H1313" s="1040"/>
      <c r="I1313" s="1059"/>
    </row>
    <row r="1314" spans="1:11" ht="81.75" customHeight="1">
      <c r="B1314" s="1580" t="s">
        <v>613</v>
      </c>
      <c r="C1314" s="1576"/>
      <c r="D1314" s="1576"/>
      <c r="H1314" s="1040"/>
      <c r="I1314" s="1059"/>
    </row>
    <row r="1315" spans="1:11">
      <c r="B1315" s="127" t="s">
        <v>1572</v>
      </c>
      <c r="C1315" s="29"/>
      <c r="D1315" s="29"/>
      <c r="E1315" s="29"/>
      <c r="H1315" s="1040"/>
      <c r="I1315" s="1059"/>
    </row>
    <row r="1316" spans="1:11" s="14" customFormat="1">
      <c r="A1316" s="12"/>
      <c r="B1316" s="19"/>
      <c r="C1316" s="303" t="s">
        <v>79</v>
      </c>
      <c r="D1316" s="321" t="s">
        <v>191</v>
      </c>
      <c r="E1316" s="322" t="s">
        <v>192</v>
      </c>
      <c r="F1316" s="1582" t="s">
        <v>1557</v>
      </c>
      <c r="G1316" s="1583"/>
      <c r="H1316" s="1584" t="s">
        <v>1558</v>
      </c>
      <c r="I1316" s="1585"/>
      <c r="J1316" s="298" t="s">
        <v>1559</v>
      </c>
      <c r="K1316" s="298" t="s">
        <v>1560</v>
      </c>
    </row>
    <row r="1317" spans="1:11" s="14" customFormat="1">
      <c r="A1317" s="277"/>
      <c r="B1317" s="323"/>
      <c r="C1317" s="1577" t="s">
        <v>1502</v>
      </c>
      <c r="D1317" s="1577"/>
      <c r="E1317" s="1577"/>
      <c r="F1317" s="898" t="s">
        <v>79</v>
      </c>
      <c r="G1317" s="898" t="s">
        <v>1561</v>
      </c>
      <c r="H1317" s="897" t="s">
        <v>79</v>
      </c>
      <c r="I1317" s="897" t="s">
        <v>1561</v>
      </c>
      <c r="J1317" s="299"/>
      <c r="K1317" s="299"/>
    </row>
    <row r="1318" spans="1:11" ht="15" customHeight="1">
      <c r="A1318" s="12"/>
      <c r="B1318" s="16" t="s">
        <v>650</v>
      </c>
      <c r="C1318" s="13"/>
      <c r="H1318" s="1040"/>
      <c r="I1318" s="1059"/>
    </row>
    <row r="1319" spans="1:11" ht="25.5">
      <c r="A1319" s="12"/>
      <c r="B1319" s="16" t="s">
        <v>633</v>
      </c>
      <c r="C1319" s="13"/>
      <c r="H1319" s="1040"/>
      <c r="I1319" s="1059"/>
    </row>
    <row r="1320" spans="1:11" ht="292.5" customHeight="1">
      <c r="A1320" s="277" t="s">
        <v>83</v>
      </c>
      <c r="B1320" s="304" t="s">
        <v>1488</v>
      </c>
      <c r="C1320" s="301"/>
      <c r="D1320" s="305"/>
      <c r="E1320" s="306"/>
      <c r="F1320" s="874"/>
      <c r="G1320" s="920"/>
      <c r="H1320" s="888"/>
      <c r="I1320" s="908"/>
    </row>
    <row r="1321" spans="1:11" ht="27" customHeight="1">
      <c r="A1321" s="277"/>
      <c r="B1321" s="304" t="s">
        <v>492</v>
      </c>
      <c r="C1321" s="301"/>
      <c r="D1321" s="305"/>
      <c r="E1321" s="306"/>
      <c r="F1321" s="874"/>
      <c r="G1321" s="920"/>
      <c r="H1321" s="888"/>
      <c r="I1321" s="908"/>
    </row>
    <row r="1322" spans="1:11" ht="55.5" customHeight="1">
      <c r="A1322" s="277"/>
      <c r="B1322" s="304" t="s">
        <v>634</v>
      </c>
      <c r="C1322" s="301"/>
      <c r="D1322" s="305"/>
      <c r="E1322" s="306"/>
      <c r="F1322" s="874"/>
      <c r="G1322" s="920"/>
      <c r="H1322" s="888"/>
      <c r="I1322" s="908"/>
    </row>
    <row r="1323" spans="1:11" ht="52.5" customHeight="1">
      <c r="A1323" s="277"/>
      <c r="B1323" s="304" t="s">
        <v>635</v>
      </c>
      <c r="C1323" s="301"/>
      <c r="D1323" s="305"/>
      <c r="E1323" s="306"/>
      <c r="F1323" s="874"/>
      <c r="G1323" s="920"/>
      <c r="H1323" s="888"/>
      <c r="I1323" s="908"/>
    </row>
    <row r="1324" spans="1:11" ht="12.75" customHeight="1">
      <c r="A1324" s="277"/>
      <c r="B1324" s="304"/>
      <c r="C1324" s="301"/>
      <c r="D1324" s="305"/>
      <c r="E1324" s="306"/>
      <c r="F1324" s="874"/>
      <c r="G1324" s="920"/>
      <c r="H1324" s="888"/>
      <c r="I1324" s="908"/>
    </row>
    <row r="1325" spans="1:11" ht="296.25" customHeight="1">
      <c r="A1325" s="331" t="s">
        <v>67</v>
      </c>
      <c r="B1325" s="338" t="s">
        <v>642</v>
      </c>
      <c r="C1325" s="310"/>
      <c r="D1325" s="305"/>
      <c r="E1325" s="306"/>
      <c r="F1325" s="874"/>
      <c r="G1325" s="920"/>
      <c r="H1325" s="888"/>
      <c r="I1325" s="908"/>
    </row>
    <row r="1326" spans="1:11" ht="41.25" customHeight="1">
      <c r="A1326" s="331"/>
      <c r="B1326" s="338" t="s">
        <v>636</v>
      </c>
      <c r="C1326" s="310"/>
      <c r="D1326" s="305"/>
      <c r="E1326" s="306"/>
      <c r="F1326" s="874"/>
      <c r="G1326" s="920"/>
      <c r="H1326" s="888"/>
      <c r="I1326" s="908"/>
    </row>
    <row r="1327" spans="1:11">
      <c r="A1327" s="277"/>
      <c r="B1327" s="309" t="s">
        <v>271</v>
      </c>
      <c r="C1327" s="310">
        <v>24</v>
      </c>
      <c r="D1327" s="1320"/>
      <c r="E1327" s="306" t="str">
        <f>IF(OR(ISBLANK(C1327),ISBLANK(D1327))," ",KOLIC*CENA)</f>
        <v xml:space="preserve"> </v>
      </c>
      <c r="F1327" s="873"/>
      <c r="G1327" s="919">
        <f>D1327*F1327</f>
        <v>0</v>
      </c>
      <c r="H1327" s="945">
        <v>24</v>
      </c>
      <c r="I1327" s="907">
        <f>D1327*H1327</f>
        <v>0</v>
      </c>
    </row>
    <row r="1328" spans="1:11">
      <c r="A1328" s="277"/>
      <c r="B1328" s="309" t="s">
        <v>272</v>
      </c>
      <c r="C1328" s="310">
        <v>16</v>
      </c>
      <c r="D1328" s="1309">
        <f>D1327</f>
        <v>0</v>
      </c>
      <c r="E1328" s="306">
        <f>IF(OR(ISBLANK(C1328),ISBLANK(D1328))," ",KOLIC*CENA)</f>
        <v>0</v>
      </c>
      <c r="F1328" s="873"/>
      <c r="G1328" s="919">
        <f>D1328*F1328</f>
        <v>0</v>
      </c>
      <c r="H1328" s="945">
        <v>16</v>
      </c>
      <c r="I1328" s="907">
        <f>D1328*H1328</f>
        <v>0</v>
      </c>
    </row>
    <row r="1329" spans="1:9">
      <c r="A1329" s="277"/>
      <c r="B1329" s="309" t="s">
        <v>273</v>
      </c>
      <c r="C1329" s="310">
        <v>24</v>
      </c>
      <c r="D1329" s="1309">
        <f>D1327</f>
        <v>0</v>
      </c>
      <c r="E1329" s="306">
        <f>IF(OR(ISBLANK(C1329),ISBLANK(D1329))," ",KOLIC*CENA)</f>
        <v>0</v>
      </c>
      <c r="F1329" s="873"/>
      <c r="G1329" s="919">
        <f>D1329*F1329</f>
        <v>0</v>
      </c>
      <c r="H1329" s="945">
        <v>24</v>
      </c>
      <c r="I1329" s="907">
        <f>D1329*H1329</f>
        <v>0</v>
      </c>
    </row>
    <row r="1330" spans="1:9" ht="13.5" thickBot="1">
      <c r="A1330" s="277"/>
      <c r="B1330" s="407" t="s">
        <v>274</v>
      </c>
      <c r="C1330" s="408">
        <v>20</v>
      </c>
      <c r="D1330" s="1310">
        <f>D1327</f>
        <v>0</v>
      </c>
      <c r="E1330" s="410">
        <f>IF(OR(ISBLANK(C1330),ISBLANK(D1330))," ",KOLIC*CENA)</f>
        <v>0</v>
      </c>
      <c r="F1330" s="931"/>
      <c r="G1330" s="980">
        <f>D1330*F1330</f>
        <v>0</v>
      </c>
      <c r="H1330" s="946">
        <v>20</v>
      </c>
      <c r="I1330" s="986">
        <f>D1330*H1330</f>
        <v>0</v>
      </c>
    </row>
    <row r="1331" spans="1:9" ht="13.5" thickTop="1">
      <c r="A1331" s="277"/>
      <c r="B1331" s="404" t="s">
        <v>199</v>
      </c>
      <c r="C1331" s="411">
        <f>SUM(C1327:C1330)</f>
        <v>84</v>
      </c>
      <c r="D1331" s="405"/>
      <c r="E1331" s="406" t="str">
        <f>IF(OR(ISBLANK(D1331),ISBLANK(#REF!))," ",KOLIC*CENA)</f>
        <v xml:space="preserve"> </v>
      </c>
      <c r="F1331" s="932"/>
      <c r="G1331" s="981"/>
      <c r="H1331" s="948"/>
      <c r="I1331" s="987"/>
    </row>
    <row r="1332" spans="1:9">
      <c r="A1332" s="277"/>
      <c r="B1332" s="310"/>
      <c r="C1332" s="336"/>
      <c r="D1332" s="301"/>
      <c r="E1332" s="306"/>
      <c r="F1332" s="874"/>
      <c r="G1332" s="920"/>
      <c r="H1332" s="888"/>
      <c r="I1332" s="908"/>
    </row>
    <row r="1333" spans="1:9" ht="106.5" customHeight="1">
      <c r="A1333" s="331" t="s">
        <v>68</v>
      </c>
      <c r="B1333" s="338" t="s">
        <v>652</v>
      </c>
      <c r="C1333" s="310"/>
      <c r="D1333" s="305"/>
      <c r="E1333" s="306"/>
      <c r="F1333" s="874"/>
      <c r="G1333" s="920"/>
      <c r="H1333" s="888"/>
      <c r="I1333" s="908"/>
    </row>
    <row r="1334" spans="1:9">
      <c r="A1334" s="277"/>
      <c r="B1334" s="309" t="s">
        <v>271</v>
      </c>
      <c r="C1334" s="310">
        <v>1</v>
      </c>
      <c r="D1334" s="1320"/>
      <c r="E1334" s="306" t="str">
        <f>IF(OR(ISBLANK(C1334),ISBLANK(D1334))," ",KOLIC*CENA)</f>
        <v xml:space="preserve"> </v>
      </c>
      <c r="F1334" s="873"/>
      <c r="G1334" s="919">
        <f>D1334*F1334</f>
        <v>0</v>
      </c>
      <c r="H1334" s="945">
        <v>1</v>
      </c>
      <c r="I1334" s="907">
        <f>D1334*H1334</f>
        <v>0</v>
      </c>
    </row>
    <row r="1335" spans="1:9">
      <c r="A1335" s="277"/>
      <c r="B1335" s="309" t="s">
        <v>272</v>
      </c>
      <c r="C1335" s="310">
        <v>0</v>
      </c>
      <c r="D1335" s="1309">
        <f>D1334</f>
        <v>0</v>
      </c>
      <c r="E1335" s="306">
        <f>IF(OR(ISBLANK(C1335),ISBLANK(D1335))," ",KOLIC*CENA)</f>
        <v>0</v>
      </c>
      <c r="F1335" s="873"/>
      <c r="G1335" s="919">
        <f>D1335*F1335</f>
        <v>0</v>
      </c>
      <c r="H1335" s="945">
        <v>0</v>
      </c>
      <c r="I1335" s="907">
        <f>D1335*H1335</f>
        <v>0</v>
      </c>
    </row>
    <row r="1336" spans="1:9">
      <c r="A1336" s="277"/>
      <c r="B1336" s="309" t="s">
        <v>273</v>
      </c>
      <c r="C1336" s="310">
        <v>0</v>
      </c>
      <c r="D1336" s="1309">
        <f>D1334</f>
        <v>0</v>
      </c>
      <c r="E1336" s="306">
        <f>IF(OR(ISBLANK(C1336),ISBLANK(D1336))," ",KOLIC*CENA)</f>
        <v>0</v>
      </c>
      <c r="F1336" s="873"/>
      <c r="G1336" s="919">
        <f>D1336*F1336</f>
        <v>0</v>
      </c>
      <c r="H1336" s="945">
        <v>0</v>
      </c>
      <c r="I1336" s="907">
        <f>D1336*H1336</f>
        <v>0</v>
      </c>
    </row>
    <row r="1337" spans="1:9" ht="13.5" thickBot="1">
      <c r="A1337" s="277"/>
      <c r="B1337" s="407" t="s">
        <v>274</v>
      </c>
      <c r="C1337" s="408">
        <v>0</v>
      </c>
      <c r="D1337" s="1310">
        <f>D1334</f>
        <v>0</v>
      </c>
      <c r="E1337" s="410">
        <f>IF(OR(ISBLANK(C1337),ISBLANK(D1337))," ",KOLIC*CENA)</f>
        <v>0</v>
      </c>
      <c r="F1337" s="931"/>
      <c r="G1337" s="980">
        <f>D1337*F1337</f>
        <v>0</v>
      </c>
      <c r="H1337" s="946">
        <v>0</v>
      </c>
      <c r="I1337" s="986">
        <f>D1337*H1337</f>
        <v>0</v>
      </c>
    </row>
    <row r="1338" spans="1:9" ht="13.5" thickTop="1">
      <c r="A1338" s="277"/>
      <c r="B1338" s="404" t="s">
        <v>199</v>
      </c>
      <c r="C1338" s="411">
        <f>SUM(C1334:C1337)</f>
        <v>1</v>
      </c>
      <c r="D1338" s="405"/>
      <c r="E1338" s="406" t="str">
        <f>IF(OR(ISBLANK(D1338),ISBLANK(#REF!))," ",KOLIC*CENA)</f>
        <v xml:space="preserve"> </v>
      </c>
      <c r="F1338" s="932"/>
      <c r="G1338" s="981"/>
      <c r="H1338" s="948"/>
      <c r="I1338" s="987"/>
    </row>
    <row r="1339" spans="1:9">
      <c r="A1339" s="277"/>
      <c r="B1339" s="304"/>
      <c r="C1339" s="301"/>
      <c r="D1339" s="305"/>
      <c r="E1339" s="306"/>
      <c r="F1339" s="874"/>
      <c r="G1339" s="920"/>
      <c r="H1339" s="888"/>
      <c r="I1339" s="908"/>
    </row>
    <row r="1340" spans="1:9" ht="106.5" customHeight="1">
      <c r="A1340" s="331" t="s">
        <v>36</v>
      </c>
      <c r="B1340" s="338" t="s">
        <v>745</v>
      </c>
      <c r="C1340" s="310"/>
      <c r="D1340" s="305"/>
      <c r="E1340" s="306"/>
      <c r="F1340" s="874"/>
      <c r="G1340" s="920"/>
      <c r="H1340" s="888"/>
      <c r="I1340" s="908"/>
    </row>
    <row r="1341" spans="1:9" ht="39" customHeight="1">
      <c r="A1341" s="331"/>
      <c r="B1341" s="338" t="s">
        <v>746</v>
      </c>
      <c r="C1341" s="310"/>
      <c r="D1341" s="305"/>
      <c r="E1341" s="306"/>
      <c r="F1341" s="874"/>
      <c r="G1341" s="920"/>
      <c r="H1341" s="888"/>
      <c r="I1341" s="908"/>
    </row>
    <row r="1342" spans="1:9">
      <c r="A1342" s="277"/>
      <c r="B1342" s="309" t="s">
        <v>271</v>
      </c>
      <c r="C1342" s="310">
        <v>1</v>
      </c>
      <c r="D1342" s="1320"/>
      <c r="E1342" s="306" t="str">
        <f>IF(OR(ISBLANK(C1342),ISBLANK(D1342))," ",KOLIC*CENA)</f>
        <v xml:space="preserve"> </v>
      </c>
      <c r="F1342" s="873"/>
      <c r="G1342" s="919">
        <f>D1342*F1342</f>
        <v>0</v>
      </c>
      <c r="H1342" s="945">
        <v>1</v>
      </c>
      <c r="I1342" s="907">
        <f>D1342*H1342</f>
        <v>0</v>
      </c>
    </row>
    <row r="1343" spans="1:9">
      <c r="A1343" s="277"/>
      <c r="B1343" s="309" t="s">
        <v>272</v>
      </c>
      <c r="C1343" s="310">
        <v>2</v>
      </c>
      <c r="D1343" s="1309">
        <f>D1342</f>
        <v>0</v>
      </c>
      <c r="E1343" s="306">
        <f>IF(OR(ISBLANK(C1343),ISBLANK(D1343))," ",KOLIC*CENA)</f>
        <v>0</v>
      </c>
      <c r="F1343" s="873"/>
      <c r="G1343" s="919">
        <f>D1343*F1343</f>
        <v>0</v>
      </c>
      <c r="H1343" s="945">
        <v>2</v>
      </c>
      <c r="I1343" s="907">
        <f>D1343*H1343</f>
        <v>0</v>
      </c>
    </row>
    <row r="1344" spans="1:9">
      <c r="A1344" s="277"/>
      <c r="B1344" s="309" t="s">
        <v>273</v>
      </c>
      <c r="C1344" s="310">
        <v>0</v>
      </c>
      <c r="D1344" s="1309">
        <f>D1342</f>
        <v>0</v>
      </c>
      <c r="E1344" s="306">
        <f>IF(OR(ISBLANK(C1344),ISBLANK(D1344))," ",KOLIC*CENA)</f>
        <v>0</v>
      </c>
      <c r="F1344" s="873"/>
      <c r="G1344" s="919">
        <f>D1344*F1344</f>
        <v>0</v>
      </c>
      <c r="H1344" s="945">
        <v>0</v>
      </c>
      <c r="I1344" s="907">
        <f>D1344*H1344</f>
        <v>0</v>
      </c>
    </row>
    <row r="1345" spans="1:9" ht="13.5" thickBot="1">
      <c r="A1345" s="277"/>
      <c r="B1345" s="407" t="s">
        <v>274</v>
      </c>
      <c r="C1345" s="408">
        <v>3</v>
      </c>
      <c r="D1345" s="1310">
        <f>D1342</f>
        <v>0</v>
      </c>
      <c r="E1345" s="410">
        <f>IF(OR(ISBLANK(C1345),ISBLANK(D1345))," ",KOLIC*CENA)</f>
        <v>0</v>
      </c>
      <c r="F1345" s="931"/>
      <c r="G1345" s="980">
        <f>D1345*F1345</f>
        <v>0</v>
      </c>
      <c r="H1345" s="946">
        <v>3</v>
      </c>
      <c r="I1345" s="986">
        <f>D1345*H1345</f>
        <v>0</v>
      </c>
    </row>
    <row r="1346" spans="1:9" ht="13.5" thickTop="1">
      <c r="A1346" s="277"/>
      <c r="B1346" s="404" t="s">
        <v>199</v>
      </c>
      <c r="C1346" s="411">
        <f>SUM(C1342:C1345)</f>
        <v>6</v>
      </c>
      <c r="D1346" s="405"/>
      <c r="E1346" s="406" t="str">
        <f>IF(OR(ISBLANK(D1346),ISBLANK(#REF!))," ",KOLIC*CENA)</f>
        <v xml:space="preserve"> </v>
      </c>
      <c r="F1346" s="932"/>
      <c r="G1346" s="981"/>
      <c r="H1346" s="948"/>
      <c r="I1346" s="987"/>
    </row>
    <row r="1347" spans="1:9">
      <c r="A1347" s="277"/>
      <c r="B1347" s="304"/>
      <c r="C1347" s="301"/>
      <c r="D1347" s="305"/>
      <c r="E1347" s="306"/>
      <c r="F1347" s="874"/>
      <c r="G1347" s="920"/>
      <c r="H1347" s="888"/>
      <c r="I1347" s="908"/>
    </row>
    <row r="1348" spans="1:9" ht="38.25">
      <c r="A1348" s="277" t="s">
        <v>643</v>
      </c>
      <c r="B1348" s="312" t="s">
        <v>744</v>
      </c>
      <c r="C1348" s="336"/>
      <c r="D1348" s="301"/>
      <c r="E1348" s="306"/>
      <c r="F1348" s="874"/>
      <c r="G1348" s="920"/>
      <c r="H1348" s="888"/>
      <c r="I1348" s="908"/>
    </row>
    <row r="1349" spans="1:9">
      <c r="A1349" s="277"/>
      <c r="B1349" s="312"/>
      <c r="C1349" s="336"/>
      <c r="D1349" s="301"/>
      <c r="E1349" s="306"/>
      <c r="F1349" s="874"/>
      <c r="G1349" s="920"/>
      <c r="H1349" s="888"/>
      <c r="I1349" s="908"/>
    </row>
    <row r="1350" spans="1:9">
      <c r="A1350" s="331"/>
      <c r="B1350" s="312" t="s">
        <v>644</v>
      </c>
      <c r="C1350" s="333"/>
      <c r="D1350" s="305"/>
      <c r="E1350" s="302" t="str">
        <f>IF(OR(ISBLANK(C1350),ISBLANK(D1350))," ",KOLIC*CENA)</f>
        <v xml:space="preserve"> </v>
      </c>
      <c r="F1350" s="874"/>
      <c r="G1350" s="920"/>
      <c r="H1350" s="888"/>
      <c r="I1350" s="908"/>
    </row>
    <row r="1351" spans="1:9" ht="194.25" customHeight="1">
      <c r="A1351" s="331" t="s">
        <v>87</v>
      </c>
      <c r="B1351" s="312" t="s">
        <v>646</v>
      </c>
      <c r="C1351" s="333"/>
      <c r="D1351" s="305"/>
      <c r="E1351" s="302"/>
      <c r="F1351" s="874"/>
      <c r="G1351" s="920"/>
      <c r="H1351" s="888"/>
      <c r="I1351" s="908"/>
    </row>
    <row r="1352" spans="1:9" ht="168" customHeight="1">
      <c r="A1352" s="307"/>
      <c r="B1352" s="312" t="s">
        <v>648</v>
      </c>
      <c r="C1352" s="333"/>
      <c r="D1352" s="305"/>
      <c r="E1352" s="302" t="str">
        <f t="shared" ref="E1352:E1358" si="58">IF(OR(ISBLANK(C1352),ISBLANK(D1352))," ",KOLIC*CENA)</f>
        <v xml:space="preserve"> </v>
      </c>
      <c r="F1352" s="874"/>
      <c r="G1352" s="920"/>
      <c r="H1352" s="888"/>
      <c r="I1352" s="908"/>
    </row>
    <row r="1353" spans="1:9" s="95" customFormat="1" ht="89.25" customHeight="1">
      <c r="A1353" s="331"/>
      <c r="B1353" s="312" t="s">
        <v>647</v>
      </c>
      <c r="C1353" s="333"/>
      <c r="D1353" s="305"/>
      <c r="E1353" s="302" t="str">
        <f t="shared" si="58"/>
        <v xml:space="preserve"> </v>
      </c>
      <c r="F1353" s="1027"/>
      <c r="G1353" s="1047"/>
      <c r="H1353" s="1035"/>
      <c r="I1353" s="1066"/>
    </row>
    <row r="1354" spans="1:9" s="95" customFormat="1" ht="64.5" customHeight="1">
      <c r="A1354" s="331"/>
      <c r="B1354" s="332" t="s">
        <v>29</v>
      </c>
      <c r="C1354" s="333"/>
      <c r="D1354" s="305"/>
      <c r="E1354" s="302" t="str">
        <f t="shared" si="58"/>
        <v xml:space="preserve"> </v>
      </c>
      <c r="F1354" s="1027"/>
      <c r="G1354" s="1047"/>
      <c r="H1354" s="1035"/>
      <c r="I1354" s="1066"/>
    </row>
    <row r="1355" spans="1:9">
      <c r="A1355" s="277"/>
      <c r="B1355" s="309" t="s">
        <v>271</v>
      </c>
      <c r="C1355" s="310">
        <v>11</v>
      </c>
      <c r="D1355" s="1320"/>
      <c r="E1355" s="306" t="str">
        <f t="shared" si="58"/>
        <v xml:space="preserve"> </v>
      </c>
      <c r="F1355" s="873"/>
      <c r="G1355" s="919">
        <f>D1355*F1355</f>
        <v>0</v>
      </c>
      <c r="H1355" s="945">
        <v>11</v>
      </c>
      <c r="I1355" s="907">
        <f>D1355*H1355</f>
        <v>0</v>
      </c>
    </row>
    <row r="1356" spans="1:9">
      <c r="A1356" s="277"/>
      <c r="B1356" s="309" t="s">
        <v>272</v>
      </c>
      <c r="C1356" s="310">
        <v>6</v>
      </c>
      <c r="D1356" s="1309">
        <f>D1355</f>
        <v>0</v>
      </c>
      <c r="E1356" s="306">
        <f t="shared" si="58"/>
        <v>0</v>
      </c>
      <c r="F1356" s="873"/>
      <c r="G1356" s="919">
        <f>D1356*F1356</f>
        <v>0</v>
      </c>
      <c r="H1356" s="945">
        <v>6</v>
      </c>
      <c r="I1356" s="907">
        <f>D1356*H1356</f>
        <v>0</v>
      </c>
    </row>
    <row r="1357" spans="1:9">
      <c r="A1357" s="277"/>
      <c r="B1357" s="309" t="s">
        <v>273</v>
      </c>
      <c r="C1357" s="310">
        <v>10</v>
      </c>
      <c r="D1357" s="1309">
        <f>D1355</f>
        <v>0</v>
      </c>
      <c r="E1357" s="306">
        <f t="shared" si="58"/>
        <v>0</v>
      </c>
      <c r="F1357" s="873"/>
      <c r="G1357" s="919">
        <f>D1357*F1357</f>
        <v>0</v>
      </c>
      <c r="H1357" s="945">
        <v>10</v>
      </c>
      <c r="I1357" s="907">
        <f>D1357*H1357</f>
        <v>0</v>
      </c>
    </row>
    <row r="1358" spans="1:9" ht="13.5" thickBot="1">
      <c r="A1358" s="277"/>
      <c r="B1358" s="407" t="s">
        <v>274</v>
      </c>
      <c r="C1358" s="408">
        <v>8</v>
      </c>
      <c r="D1358" s="1310">
        <f>D1355</f>
        <v>0</v>
      </c>
      <c r="E1358" s="410">
        <f t="shared" si="58"/>
        <v>0</v>
      </c>
      <c r="F1358" s="931"/>
      <c r="G1358" s="980">
        <f>D1358*F1358</f>
        <v>0</v>
      </c>
      <c r="H1358" s="946">
        <v>8</v>
      </c>
      <c r="I1358" s="986">
        <f>D1358*H1358</f>
        <v>0</v>
      </c>
    </row>
    <row r="1359" spans="1:9" ht="13.5" thickTop="1">
      <c r="A1359" s="277"/>
      <c r="B1359" s="404" t="s">
        <v>199</v>
      </c>
      <c r="C1359" s="411">
        <f>SUM(C1355:C1358)</f>
        <v>35</v>
      </c>
      <c r="D1359" s="405"/>
      <c r="E1359" s="406" t="str">
        <f>IF(OR(ISBLANK(D1359),ISBLANK(#REF!))," ",KOLIC*CENA)</f>
        <v xml:space="preserve"> </v>
      </c>
      <c r="F1359" s="932"/>
      <c r="G1359" s="981"/>
      <c r="H1359" s="948"/>
      <c r="I1359" s="987"/>
    </row>
    <row r="1360" spans="1:9">
      <c r="A1360" s="331"/>
      <c r="B1360" s="332"/>
      <c r="C1360" s="333"/>
      <c r="D1360" s="305"/>
      <c r="E1360" s="302" t="str">
        <f>IF(OR(ISBLANK(C1360),ISBLANK(D1360))," ",KOLIC*CENA)</f>
        <v xml:space="preserve"> </v>
      </c>
      <c r="F1360" s="874"/>
      <c r="G1360" s="920"/>
      <c r="H1360" s="888"/>
      <c r="I1360" s="908"/>
    </row>
    <row r="1361" spans="1:9">
      <c r="A1361" s="307"/>
      <c r="B1361" s="307"/>
      <c r="C1361" s="307"/>
      <c r="D1361" s="370"/>
      <c r="E1361" s="302" t="str">
        <f>IF(OR(ISBLANK(C1361),ISBLANK(D1361))," ",KOLIC*CENA)</f>
        <v xml:space="preserve"> </v>
      </c>
      <c r="F1361" s="874"/>
      <c r="G1361" s="920"/>
      <c r="H1361" s="888"/>
      <c r="I1361" s="908"/>
    </row>
    <row r="1362" spans="1:9">
      <c r="A1362" s="331"/>
      <c r="B1362" s="312" t="s">
        <v>1447</v>
      </c>
      <c r="C1362" s="333"/>
      <c r="D1362" s="305"/>
      <c r="E1362" s="302" t="str">
        <f>IF(OR(ISBLANK(C1362),ISBLANK(D1362))," ",KOLIC*CENA)</f>
        <v xml:space="preserve"> </v>
      </c>
      <c r="F1362" s="874"/>
      <c r="G1362" s="920"/>
      <c r="H1362" s="888"/>
      <c r="I1362" s="908"/>
    </row>
    <row r="1363" spans="1:9">
      <c r="A1363" s="331"/>
      <c r="B1363" s="312" t="s">
        <v>645</v>
      </c>
      <c r="C1363" s="333"/>
      <c r="D1363" s="305"/>
      <c r="E1363" s="302"/>
      <c r="F1363" s="874"/>
      <c r="G1363" s="920"/>
      <c r="H1363" s="888"/>
      <c r="I1363" s="908"/>
    </row>
    <row r="1364" spans="1:9" ht="130.5" customHeight="1">
      <c r="A1364" s="331" t="s">
        <v>88</v>
      </c>
      <c r="B1364" s="312" t="s">
        <v>1448</v>
      </c>
      <c r="C1364" s="333"/>
      <c r="D1364" s="305"/>
      <c r="E1364" s="302" t="str">
        <f>IF(OR(ISBLANK(C1364),ISBLANK(D1364))," ",KOLIC*CENA)</f>
        <v xml:space="preserve"> </v>
      </c>
      <c r="F1364" s="874"/>
      <c r="G1364" s="920"/>
      <c r="H1364" s="888"/>
      <c r="I1364" s="908"/>
    </row>
    <row r="1365" spans="1:9" ht="167.25" customHeight="1">
      <c r="A1365" s="331"/>
      <c r="B1365" s="312" t="s">
        <v>649</v>
      </c>
      <c r="C1365" s="333"/>
      <c r="D1365" s="305"/>
      <c r="E1365" s="302"/>
      <c r="F1365" s="874"/>
      <c r="G1365" s="920"/>
      <c r="H1365" s="888"/>
      <c r="I1365" s="908"/>
    </row>
    <row r="1366" spans="1:9">
      <c r="A1366" s="277"/>
      <c r="B1366" s="309" t="s">
        <v>271</v>
      </c>
      <c r="C1366" s="310">
        <v>1</v>
      </c>
      <c r="D1366" s="1320"/>
      <c r="E1366" s="306" t="str">
        <f>IF(OR(ISBLANK(C1366),ISBLANK(D1366))," ",KOLIC*CENA)</f>
        <v xml:space="preserve"> </v>
      </c>
      <c r="F1366" s="873"/>
      <c r="G1366" s="919">
        <f>D1366*F1366</f>
        <v>0</v>
      </c>
      <c r="H1366" s="945">
        <v>1</v>
      </c>
      <c r="I1366" s="907">
        <f>D1366*H1366</f>
        <v>0</v>
      </c>
    </row>
    <row r="1367" spans="1:9">
      <c r="A1367" s="277"/>
      <c r="B1367" s="309" t="s">
        <v>272</v>
      </c>
      <c r="C1367" s="310">
        <v>0</v>
      </c>
      <c r="D1367" s="1309">
        <f>D1366</f>
        <v>0</v>
      </c>
      <c r="E1367" s="306">
        <f>IF(OR(ISBLANK(C1367),ISBLANK(D1367))," ",KOLIC*CENA)</f>
        <v>0</v>
      </c>
      <c r="F1367" s="873"/>
      <c r="G1367" s="919">
        <f>D1367*F1367</f>
        <v>0</v>
      </c>
      <c r="H1367" s="945">
        <v>0</v>
      </c>
      <c r="I1367" s="907">
        <f>D1367*H1367</f>
        <v>0</v>
      </c>
    </row>
    <row r="1368" spans="1:9">
      <c r="A1368" s="277"/>
      <c r="B1368" s="309" t="s">
        <v>273</v>
      </c>
      <c r="C1368" s="310">
        <v>0</v>
      </c>
      <c r="D1368" s="1309">
        <f>D1366</f>
        <v>0</v>
      </c>
      <c r="E1368" s="306">
        <f>IF(OR(ISBLANK(C1368),ISBLANK(D1368))," ",KOLIC*CENA)</f>
        <v>0</v>
      </c>
      <c r="F1368" s="873"/>
      <c r="G1368" s="919">
        <f>D1368*F1368</f>
        <v>0</v>
      </c>
      <c r="H1368" s="945">
        <v>0</v>
      </c>
      <c r="I1368" s="907">
        <f>D1368*H1368</f>
        <v>0</v>
      </c>
    </row>
    <row r="1369" spans="1:9" ht="13.5" thickBot="1">
      <c r="A1369" s="277"/>
      <c r="B1369" s="407" t="s">
        <v>274</v>
      </c>
      <c r="C1369" s="408">
        <v>0</v>
      </c>
      <c r="D1369" s="1310">
        <f>D1366</f>
        <v>0</v>
      </c>
      <c r="E1369" s="410">
        <f>IF(OR(ISBLANK(C1369),ISBLANK(D1369))," ",KOLIC*CENA)</f>
        <v>0</v>
      </c>
      <c r="F1369" s="931"/>
      <c r="G1369" s="980">
        <f>D1369*F1369</f>
        <v>0</v>
      </c>
      <c r="H1369" s="946">
        <v>0</v>
      </c>
      <c r="I1369" s="986">
        <f>D1369*H1369</f>
        <v>0</v>
      </c>
    </row>
    <row r="1370" spans="1:9" ht="13.5" thickTop="1">
      <c r="A1370" s="277"/>
      <c r="B1370" s="404" t="s">
        <v>199</v>
      </c>
      <c r="C1370" s="411">
        <f>SUM(C1366:C1369)</f>
        <v>1</v>
      </c>
      <c r="D1370" s="405"/>
      <c r="E1370" s="406" t="str">
        <f>IF(OR(ISBLANK(D1370),ISBLANK(#REF!))," ",KOLIC*CENA)</f>
        <v xml:space="preserve"> </v>
      </c>
      <c r="F1370" s="932"/>
      <c r="G1370" s="981"/>
      <c r="H1370" s="948"/>
      <c r="I1370" s="987"/>
    </row>
    <row r="1371" spans="1:9">
      <c r="A1371" s="307"/>
      <c r="B1371" s="307"/>
      <c r="C1371" s="307"/>
      <c r="D1371" s="370"/>
      <c r="E1371" s="302" t="str">
        <f>IF(OR(ISBLANK(C1371),ISBLANK(D1371))," ",KOLIC*CENA)</f>
        <v xml:space="preserve"> </v>
      </c>
      <c r="F1371" s="874"/>
      <c r="G1371" s="920"/>
      <c r="H1371" s="888"/>
      <c r="I1371" s="908"/>
    </row>
    <row r="1372" spans="1:9" ht="12.75" customHeight="1">
      <c r="A1372" s="331"/>
      <c r="B1372" s="332" t="s">
        <v>114</v>
      </c>
      <c r="C1372" s="305"/>
      <c r="D1372" s="305"/>
      <c r="E1372" s="306"/>
      <c r="F1372" s="874"/>
      <c r="G1372" s="920"/>
      <c r="H1372" s="888"/>
      <c r="I1372" s="908"/>
    </row>
    <row r="1373" spans="1:9" ht="143.25" customHeight="1">
      <c r="A1373" s="331" t="s">
        <v>89</v>
      </c>
      <c r="B1373" s="312" t="s">
        <v>615</v>
      </c>
      <c r="C1373" s="333"/>
      <c r="D1373" s="305"/>
      <c r="E1373" s="306"/>
      <c r="F1373" s="874"/>
      <c r="G1373" s="920"/>
      <c r="H1373" s="888"/>
      <c r="I1373" s="908"/>
    </row>
    <row r="1374" spans="1:9" ht="164.25" customHeight="1">
      <c r="A1374" s="331"/>
      <c r="B1374" s="312" t="s">
        <v>616</v>
      </c>
      <c r="C1374" s="333"/>
      <c r="D1374" s="305"/>
      <c r="E1374" s="306"/>
      <c r="F1374" s="874"/>
      <c r="G1374" s="920"/>
      <c r="H1374" s="888"/>
      <c r="I1374" s="908"/>
    </row>
    <row r="1375" spans="1:9">
      <c r="A1375" s="307"/>
      <c r="B1375" s="371"/>
      <c r="C1375" s="333"/>
      <c r="D1375" s="305"/>
      <c r="E1375" s="306"/>
      <c r="F1375" s="874"/>
      <c r="G1375" s="920"/>
      <c r="H1375" s="888"/>
      <c r="I1375" s="908"/>
    </row>
    <row r="1376" spans="1:9" ht="155.25" customHeight="1">
      <c r="A1376" s="311" t="s">
        <v>67</v>
      </c>
      <c r="B1376" s="312" t="s">
        <v>796</v>
      </c>
      <c r="C1376" s="372"/>
      <c r="D1376" s="305"/>
      <c r="E1376" s="302" t="str">
        <f>IF(OR(ISBLANK(C1376),ISBLANK(D1376))," ",KOLIC*CENA)</f>
        <v xml:space="preserve"> </v>
      </c>
      <c r="F1376" s="874"/>
      <c r="G1376" s="920"/>
      <c r="H1376" s="888"/>
      <c r="I1376" s="908"/>
    </row>
    <row r="1377" spans="1:9" ht="51" customHeight="1">
      <c r="A1377" s="311"/>
      <c r="B1377" s="312" t="s">
        <v>3585</v>
      </c>
      <c r="C1377" s="372"/>
      <c r="D1377" s="305"/>
      <c r="E1377" s="302"/>
      <c r="F1377" s="874"/>
      <c r="G1377" s="920"/>
      <c r="H1377" s="888"/>
      <c r="I1377" s="908"/>
    </row>
    <row r="1378" spans="1:9">
      <c r="A1378" s="277"/>
      <c r="B1378" s="309" t="s">
        <v>271</v>
      </c>
      <c r="C1378" s="310">
        <v>24</v>
      </c>
      <c r="D1378" s="1320"/>
      <c r="E1378" s="306" t="str">
        <f>IF(OR(ISBLANK(C1378),ISBLANK(D1378))," ",KOLIC*CENA)</f>
        <v xml:space="preserve"> </v>
      </c>
      <c r="F1378" s="873"/>
      <c r="G1378" s="919">
        <f>D1378*F1378</f>
        <v>0</v>
      </c>
      <c r="H1378" s="945">
        <v>24</v>
      </c>
      <c r="I1378" s="907">
        <f>D1378*H1378</f>
        <v>0</v>
      </c>
    </row>
    <row r="1379" spans="1:9">
      <c r="A1379" s="277"/>
      <c r="B1379" s="309" t="s">
        <v>272</v>
      </c>
      <c r="C1379" s="310">
        <v>15</v>
      </c>
      <c r="D1379" s="1309">
        <f>D1378</f>
        <v>0</v>
      </c>
      <c r="E1379" s="306">
        <f>IF(OR(ISBLANK(C1379),ISBLANK(D1379))," ",KOLIC*CENA)</f>
        <v>0</v>
      </c>
      <c r="F1379" s="873"/>
      <c r="G1379" s="919">
        <f>D1379*F1379</f>
        <v>0</v>
      </c>
      <c r="H1379" s="945">
        <v>15</v>
      </c>
      <c r="I1379" s="907">
        <f>D1379*H1379</f>
        <v>0</v>
      </c>
    </row>
    <row r="1380" spans="1:9">
      <c r="A1380" s="277"/>
      <c r="B1380" s="309" t="s">
        <v>273</v>
      </c>
      <c r="C1380" s="310">
        <v>24</v>
      </c>
      <c r="D1380" s="1309">
        <f>D1378</f>
        <v>0</v>
      </c>
      <c r="E1380" s="306">
        <f>IF(OR(ISBLANK(C1380),ISBLANK(D1380))," ",KOLIC*CENA)</f>
        <v>0</v>
      </c>
      <c r="F1380" s="873"/>
      <c r="G1380" s="919">
        <f>D1380*F1380</f>
        <v>0</v>
      </c>
      <c r="H1380" s="945">
        <v>24</v>
      </c>
      <c r="I1380" s="907">
        <f>D1380*H1380</f>
        <v>0</v>
      </c>
    </row>
    <row r="1381" spans="1:9" ht="13.5" thickBot="1">
      <c r="A1381" s="277"/>
      <c r="B1381" s="407" t="s">
        <v>274</v>
      </c>
      <c r="C1381" s="408">
        <v>20</v>
      </c>
      <c r="D1381" s="1310">
        <f>D1378</f>
        <v>0</v>
      </c>
      <c r="E1381" s="1310">
        <f>IF(OR(ISBLANK(C1381),ISBLANK(D1381))," ",KOLIC*CENA)</f>
        <v>0</v>
      </c>
      <c r="F1381" s="931"/>
      <c r="G1381" s="980">
        <f>D1381*F1381</f>
        <v>0</v>
      </c>
      <c r="H1381" s="946">
        <v>20</v>
      </c>
      <c r="I1381" s="986">
        <f>D1381*H1381</f>
        <v>0</v>
      </c>
    </row>
    <row r="1382" spans="1:9" ht="13.5" thickTop="1">
      <c r="A1382" s="277"/>
      <c r="B1382" s="404" t="s">
        <v>199</v>
      </c>
      <c r="C1382" s="411">
        <f>SUM(C1378:C1381)</f>
        <v>83</v>
      </c>
      <c r="D1382" s="405"/>
      <c r="E1382" s="406" t="str">
        <f>IF(OR(ISBLANK(D1382),ISBLANK(#REF!))," ",KOLIC*CENA)</f>
        <v xml:space="preserve"> </v>
      </c>
      <c r="F1382" s="932"/>
      <c r="G1382" s="981"/>
      <c r="H1382" s="948"/>
      <c r="I1382" s="987"/>
    </row>
    <row r="1383" spans="1:9">
      <c r="A1383" s="277"/>
      <c r="B1383" s="310"/>
      <c r="C1383" s="336"/>
      <c r="D1383" s="301"/>
      <c r="E1383" s="306"/>
      <c r="F1383" s="874"/>
      <c r="G1383" s="920"/>
      <c r="H1383" s="888"/>
      <c r="I1383" s="908"/>
    </row>
    <row r="1384" spans="1:9" s="138" customFormat="1" hidden="1" outlineLevel="1">
      <c r="A1384" s="342"/>
      <c r="B1384" s="343" t="s">
        <v>617</v>
      </c>
      <c r="C1384" s="344"/>
      <c r="D1384" s="345"/>
      <c r="E1384" s="302"/>
      <c r="F1384" s="936"/>
      <c r="G1384" s="1015"/>
      <c r="H1384" s="953"/>
      <c r="I1384" s="1021"/>
    </row>
    <row r="1385" spans="1:9" s="138" customFormat="1" hidden="1" outlineLevel="1">
      <c r="A1385" s="342" t="s">
        <v>614</v>
      </c>
      <c r="B1385" s="343" t="s">
        <v>618</v>
      </c>
      <c r="C1385" s="344">
        <v>24</v>
      </c>
      <c r="D1385" s="345"/>
      <c r="E1385" s="302"/>
      <c r="F1385" s="936"/>
      <c r="G1385" s="1015"/>
      <c r="H1385" s="953"/>
      <c r="I1385" s="1021"/>
    </row>
    <row r="1386" spans="1:9" s="138" customFormat="1" hidden="1" outlineLevel="1">
      <c r="A1386" s="342" t="s">
        <v>575</v>
      </c>
      <c r="B1386" s="343" t="s">
        <v>591</v>
      </c>
      <c r="C1386" s="344">
        <v>15</v>
      </c>
      <c r="D1386" s="345"/>
      <c r="E1386" s="302"/>
      <c r="F1386" s="936"/>
      <c r="G1386" s="1015"/>
      <c r="H1386" s="953"/>
      <c r="I1386" s="1021"/>
    </row>
    <row r="1387" spans="1:9" s="138" customFormat="1" hidden="1" outlineLevel="1">
      <c r="A1387" s="342" t="s">
        <v>589</v>
      </c>
      <c r="B1387" s="343" t="s">
        <v>618</v>
      </c>
      <c r="C1387" s="344">
        <v>24</v>
      </c>
      <c r="D1387" s="345"/>
      <c r="E1387" s="302"/>
      <c r="F1387" s="936"/>
      <c r="G1387" s="1015"/>
      <c r="H1387" s="953"/>
      <c r="I1387" s="1021"/>
    </row>
    <row r="1388" spans="1:9" s="138" customFormat="1" hidden="1" outlineLevel="1">
      <c r="A1388" s="342" t="s">
        <v>332</v>
      </c>
      <c r="B1388" s="343" t="s">
        <v>593</v>
      </c>
      <c r="C1388" s="344">
        <v>20</v>
      </c>
      <c r="D1388" s="345"/>
      <c r="E1388" s="302"/>
      <c r="F1388" s="936"/>
      <c r="G1388" s="1015"/>
      <c r="H1388" s="953"/>
      <c r="I1388" s="1021"/>
    </row>
    <row r="1389" spans="1:9" s="138" customFormat="1" hidden="1" outlineLevel="1">
      <c r="A1389" s="342"/>
      <c r="B1389" s="343"/>
      <c r="C1389" s="344">
        <v>83</v>
      </c>
      <c r="D1389" s="345"/>
      <c r="E1389" s="302"/>
      <c r="F1389" s="936"/>
      <c r="G1389" s="1015"/>
      <c r="H1389" s="953"/>
      <c r="I1389" s="1021"/>
    </row>
    <row r="1390" spans="1:9" collapsed="1">
      <c r="A1390" s="277"/>
      <c r="B1390" s="310"/>
      <c r="C1390" s="307"/>
      <c r="D1390" s="301"/>
      <c r="E1390" s="306"/>
      <c r="F1390" s="874"/>
      <c r="G1390" s="920"/>
      <c r="H1390" s="888"/>
      <c r="I1390" s="908"/>
    </row>
    <row r="1391" spans="1:9" ht="169.5" customHeight="1">
      <c r="A1391" s="311" t="s">
        <v>68</v>
      </c>
      <c r="B1391" s="312" t="s">
        <v>619</v>
      </c>
      <c r="C1391" s="372"/>
      <c r="D1391" s="305"/>
      <c r="E1391" s="302" t="str">
        <f>IF(OR(ISBLANK(C1391),ISBLANK(D1391))," ",KOLIC*CENA)</f>
        <v xml:space="preserve"> </v>
      </c>
      <c r="F1391" s="874"/>
      <c r="G1391" s="920"/>
      <c r="H1391" s="888"/>
      <c r="I1391" s="908"/>
    </row>
    <row r="1392" spans="1:9">
      <c r="A1392" s="277"/>
      <c r="B1392" s="309" t="s">
        <v>271</v>
      </c>
      <c r="C1392" s="310">
        <v>5</v>
      </c>
      <c r="D1392" s="1320"/>
      <c r="E1392" s="306" t="str">
        <f>IF(OR(ISBLANK(C1392),ISBLANK(D1392))," ",KOLIC*CENA)</f>
        <v xml:space="preserve"> </v>
      </c>
      <c r="F1392" s="873"/>
      <c r="G1392" s="919">
        <f>D1392*F1392</f>
        <v>0</v>
      </c>
      <c r="H1392" s="945">
        <v>5</v>
      </c>
      <c r="I1392" s="907">
        <f>D1392*H1392</f>
        <v>0</v>
      </c>
    </row>
    <row r="1393" spans="1:9">
      <c r="A1393" s="277"/>
      <c r="B1393" s="309" t="s">
        <v>272</v>
      </c>
      <c r="C1393" s="310">
        <v>4</v>
      </c>
      <c r="D1393" s="1309">
        <f>D1392</f>
        <v>0</v>
      </c>
      <c r="E1393" s="306">
        <f>IF(OR(ISBLANK(C1393),ISBLANK(D1393))," ",KOLIC*CENA)</f>
        <v>0</v>
      </c>
      <c r="F1393" s="873"/>
      <c r="G1393" s="919">
        <f>D1393*F1393</f>
        <v>0</v>
      </c>
      <c r="H1393" s="945">
        <v>4</v>
      </c>
      <c r="I1393" s="907">
        <f>D1393*H1393</f>
        <v>0</v>
      </c>
    </row>
    <row r="1394" spans="1:9">
      <c r="A1394" s="277"/>
      <c r="B1394" s="309" t="s">
        <v>273</v>
      </c>
      <c r="C1394" s="310">
        <v>0</v>
      </c>
      <c r="D1394" s="1309">
        <f>D1392</f>
        <v>0</v>
      </c>
      <c r="E1394" s="306">
        <f>IF(OR(ISBLANK(C1394),ISBLANK(D1394))," ",KOLIC*CENA)</f>
        <v>0</v>
      </c>
      <c r="F1394" s="873"/>
      <c r="G1394" s="919">
        <f>D1394*F1394</f>
        <v>0</v>
      </c>
      <c r="H1394" s="945">
        <v>0</v>
      </c>
      <c r="I1394" s="907">
        <f>D1394*H1394</f>
        <v>0</v>
      </c>
    </row>
    <row r="1395" spans="1:9" ht="13.5" thickBot="1">
      <c r="A1395" s="277"/>
      <c r="B1395" s="407" t="s">
        <v>274</v>
      </c>
      <c r="C1395" s="408">
        <v>4</v>
      </c>
      <c r="D1395" s="1310">
        <f>D1392</f>
        <v>0</v>
      </c>
      <c r="E1395" s="1310">
        <f>IF(OR(ISBLANK(C1395),ISBLANK(D1395))," ",KOLIC*CENA)</f>
        <v>0</v>
      </c>
      <c r="F1395" s="931"/>
      <c r="G1395" s="980">
        <f>D1395*F1395</f>
        <v>0</v>
      </c>
      <c r="H1395" s="946">
        <v>4</v>
      </c>
      <c r="I1395" s="986">
        <f>D1395*H1395</f>
        <v>0</v>
      </c>
    </row>
    <row r="1396" spans="1:9" ht="13.5" thickTop="1">
      <c r="A1396" s="277"/>
      <c r="B1396" s="404" t="s">
        <v>199</v>
      </c>
      <c r="C1396" s="411">
        <f>SUM(C1392:C1395)</f>
        <v>13</v>
      </c>
      <c r="D1396" s="405"/>
      <c r="E1396" s="406" t="str">
        <f>IF(OR(ISBLANK(D1396),ISBLANK(#REF!))," ",KOLIC*CENA)</f>
        <v xml:space="preserve"> </v>
      </c>
      <c r="F1396" s="932"/>
      <c r="G1396" s="981"/>
      <c r="H1396" s="948"/>
      <c r="I1396" s="987"/>
    </row>
    <row r="1397" spans="1:9">
      <c r="A1397" s="277"/>
      <c r="B1397" s="310"/>
      <c r="C1397" s="336"/>
      <c r="D1397" s="301"/>
      <c r="E1397" s="306"/>
      <c r="F1397" s="874"/>
      <c r="G1397" s="920"/>
      <c r="H1397" s="888"/>
      <c r="I1397" s="908"/>
    </row>
    <row r="1398" spans="1:9" s="138" customFormat="1" hidden="1" outlineLevel="1">
      <c r="A1398" s="342" t="s">
        <v>614</v>
      </c>
      <c r="B1398" s="343" t="s">
        <v>623</v>
      </c>
      <c r="C1398" s="344">
        <v>5</v>
      </c>
      <c r="D1398" s="345"/>
      <c r="E1398" s="302"/>
      <c r="F1398" s="936"/>
      <c r="G1398" s="1015"/>
      <c r="H1398" s="953"/>
      <c r="I1398" s="1021"/>
    </row>
    <row r="1399" spans="1:9" s="138" customFormat="1" hidden="1" outlineLevel="1">
      <c r="A1399" s="342" t="s">
        <v>575</v>
      </c>
      <c r="B1399" s="343" t="s">
        <v>621</v>
      </c>
      <c r="C1399" s="344">
        <v>4</v>
      </c>
      <c r="D1399" s="345"/>
      <c r="E1399" s="302"/>
      <c r="F1399" s="936"/>
      <c r="G1399" s="1015"/>
      <c r="H1399" s="953"/>
      <c r="I1399" s="1021"/>
    </row>
    <row r="1400" spans="1:9" s="138" customFormat="1" hidden="1" outlineLevel="1">
      <c r="A1400" s="342" t="s">
        <v>589</v>
      </c>
      <c r="B1400" s="343" t="s">
        <v>622</v>
      </c>
      <c r="C1400" s="344">
        <v>0</v>
      </c>
      <c r="D1400" s="345"/>
      <c r="E1400" s="302"/>
      <c r="F1400" s="936"/>
      <c r="G1400" s="1015"/>
      <c r="H1400" s="953"/>
      <c r="I1400" s="1021"/>
    </row>
    <row r="1401" spans="1:9" s="138" customFormat="1" hidden="1" outlineLevel="1">
      <c r="A1401" s="342" t="s">
        <v>332</v>
      </c>
      <c r="B1401" s="343" t="s">
        <v>622</v>
      </c>
      <c r="C1401" s="344">
        <v>4</v>
      </c>
      <c r="D1401" s="345"/>
      <c r="E1401" s="302"/>
      <c r="F1401" s="936"/>
      <c r="G1401" s="1015"/>
      <c r="H1401" s="953"/>
      <c r="I1401" s="1021"/>
    </row>
    <row r="1402" spans="1:9" s="138" customFormat="1" hidden="1" outlineLevel="1">
      <c r="A1402" s="342"/>
      <c r="B1402" s="343"/>
      <c r="C1402" s="344"/>
      <c r="D1402" s="345"/>
      <c r="E1402" s="302"/>
      <c r="F1402" s="936"/>
      <c r="G1402" s="1015"/>
      <c r="H1402" s="953"/>
      <c r="I1402" s="1021"/>
    </row>
    <row r="1403" spans="1:9" collapsed="1">
      <c r="A1403" s="277"/>
      <c r="B1403" s="310"/>
      <c r="C1403" s="336"/>
      <c r="D1403" s="301"/>
      <c r="E1403" s="306"/>
      <c r="F1403" s="874"/>
      <c r="G1403" s="920"/>
      <c r="H1403" s="888"/>
      <c r="I1403" s="908"/>
    </row>
    <row r="1404" spans="1:9" ht="39" customHeight="1">
      <c r="A1404" s="311" t="s">
        <v>36</v>
      </c>
      <c r="B1404" s="312" t="s">
        <v>620</v>
      </c>
      <c r="C1404" s="372"/>
      <c r="D1404" s="305"/>
      <c r="E1404" s="302" t="str">
        <f>IF(OR(ISBLANK(C1404),ISBLANK(D1404))," ",KOLIC*CENA)</f>
        <v xml:space="preserve"> </v>
      </c>
      <c r="F1404" s="874"/>
      <c r="G1404" s="920"/>
      <c r="H1404" s="888"/>
      <c r="I1404" s="908"/>
    </row>
    <row r="1405" spans="1:9">
      <c r="A1405" s="277"/>
      <c r="B1405" s="309" t="s">
        <v>271</v>
      </c>
      <c r="C1405" s="310">
        <v>1</v>
      </c>
      <c r="D1405" s="1320"/>
      <c r="E1405" s="306" t="str">
        <f>IF(OR(ISBLANK(C1405),ISBLANK(D1405))," ",KOLIC*CENA)</f>
        <v xml:space="preserve"> </v>
      </c>
      <c r="F1405" s="873"/>
      <c r="G1405" s="919">
        <f>D1405*F1405</f>
        <v>0</v>
      </c>
      <c r="H1405" s="945">
        <v>1</v>
      </c>
      <c r="I1405" s="907">
        <f>D1405*H1405</f>
        <v>0</v>
      </c>
    </row>
    <row r="1406" spans="1:9">
      <c r="A1406" s="277"/>
      <c r="B1406" s="309" t="s">
        <v>272</v>
      </c>
      <c r="C1406" s="310">
        <v>0</v>
      </c>
      <c r="D1406" s="1309">
        <f>D1405</f>
        <v>0</v>
      </c>
      <c r="E1406" s="306">
        <f>IF(OR(ISBLANK(C1406),ISBLANK(D1406))," ",KOLIC*CENA)</f>
        <v>0</v>
      </c>
      <c r="F1406" s="873"/>
      <c r="G1406" s="919">
        <f>D1406*F1406</f>
        <v>0</v>
      </c>
      <c r="H1406" s="945">
        <v>0</v>
      </c>
      <c r="I1406" s="907">
        <f>D1406*H1406</f>
        <v>0</v>
      </c>
    </row>
    <row r="1407" spans="1:9">
      <c r="A1407" s="277"/>
      <c r="B1407" s="309" t="s">
        <v>273</v>
      </c>
      <c r="C1407" s="310">
        <v>1</v>
      </c>
      <c r="D1407" s="1309">
        <f>D1405</f>
        <v>0</v>
      </c>
      <c r="E1407" s="306">
        <f>IF(OR(ISBLANK(C1407),ISBLANK(D1407))," ",KOLIC*CENA)</f>
        <v>0</v>
      </c>
      <c r="F1407" s="873"/>
      <c r="G1407" s="919">
        <f>D1407*F1407</f>
        <v>0</v>
      </c>
      <c r="H1407" s="945">
        <v>1</v>
      </c>
      <c r="I1407" s="907">
        <f>D1407*H1407</f>
        <v>0</v>
      </c>
    </row>
    <row r="1408" spans="1:9" ht="13.5" thickBot="1">
      <c r="A1408" s="277"/>
      <c r="B1408" s="407" t="s">
        <v>274</v>
      </c>
      <c r="C1408" s="408">
        <v>0</v>
      </c>
      <c r="D1408" s="1310">
        <f>D1405</f>
        <v>0</v>
      </c>
      <c r="E1408" s="1310">
        <f>IF(OR(ISBLANK(C1408),ISBLANK(D1408))," ",KOLIC*CENA)</f>
        <v>0</v>
      </c>
      <c r="F1408" s="931"/>
      <c r="G1408" s="980">
        <f>D1408*F1408</f>
        <v>0</v>
      </c>
      <c r="H1408" s="946">
        <v>0</v>
      </c>
      <c r="I1408" s="986">
        <f>D1408*H1408</f>
        <v>0</v>
      </c>
    </row>
    <row r="1409" spans="1:9" ht="13.5" thickTop="1">
      <c r="A1409" s="277"/>
      <c r="B1409" s="404" t="s">
        <v>199</v>
      </c>
      <c r="C1409" s="411">
        <f>SUM(C1405:C1408)</f>
        <v>2</v>
      </c>
      <c r="D1409" s="405"/>
      <c r="E1409" s="406" t="str">
        <f>IF(OR(ISBLANK(D1409),ISBLANK(#REF!))," ",KOLIC*CENA)</f>
        <v xml:space="preserve"> </v>
      </c>
      <c r="F1409" s="932"/>
      <c r="G1409" s="981"/>
      <c r="H1409" s="948"/>
      <c r="I1409" s="987"/>
    </row>
    <row r="1410" spans="1:9">
      <c r="A1410" s="277"/>
      <c r="B1410" s="310"/>
      <c r="C1410" s="336"/>
      <c r="D1410" s="301"/>
      <c r="E1410" s="306"/>
      <c r="F1410" s="874"/>
      <c r="G1410" s="920"/>
      <c r="H1410" s="888"/>
      <c r="I1410" s="908"/>
    </row>
    <row r="1411" spans="1:9" s="138" customFormat="1" hidden="1" outlineLevel="1">
      <c r="A1411" s="342" t="s">
        <v>614</v>
      </c>
      <c r="B1411" s="343" t="s">
        <v>259</v>
      </c>
      <c r="C1411" s="344">
        <v>1</v>
      </c>
      <c r="D1411" s="345"/>
      <c r="E1411" s="302"/>
      <c r="F1411" s="936"/>
      <c r="G1411" s="1015"/>
      <c r="H1411" s="953"/>
      <c r="I1411" s="1021"/>
    </row>
    <row r="1412" spans="1:9" s="138" customFormat="1" hidden="1" outlineLevel="1">
      <c r="A1412" s="342" t="s">
        <v>452</v>
      </c>
      <c r="B1412" s="343" t="s">
        <v>259</v>
      </c>
      <c r="C1412" s="344">
        <v>1</v>
      </c>
      <c r="D1412" s="345"/>
      <c r="E1412" s="302"/>
      <c r="F1412" s="936"/>
      <c r="G1412" s="1015"/>
      <c r="H1412" s="953"/>
      <c r="I1412" s="1021"/>
    </row>
    <row r="1413" spans="1:9" collapsed="1">
      <c r="A1413" s="277"/>
      <c r="B1413" s="310"/>
      <c r="C1413" s="336"/>
      <c r="D1413" s="301"/>
      <c r="E1413" s="306"/>
      <c r="F1413" s="874"/>
      <c r="G1413" s="920"/>
      <c r="H1413" s="888"/>
      <c r="I1413" s="908"/>
    </row>
    <row r="1414" spans="1:9" ht="54.75" customHeight="1">
      <c r="A1414" s="311" t="s">
        <v>37</v>
      </c>
      <c r="B1414" s="312" t="s">
        <v>624</v>
      </c>
      <c r="C1414" s="372"/>
      <c r="D1414" s="305"/>
      <c r="E1414" s="302" t="str">
        <f>IF(OR(ISBLANK(C1414),ISBLANK(D1414))," ",KOLIC*CENA)</f>
        <v xml:space="preserve"> </v>
      </c>
      <c r="F1414" s="874"/>
      <c r="G1414" s="920"/>
      <c r="H1414" s="888"/>
      <c r="I1414" s="908"/>
    </row>
    <row r="1415" spans="1:9">
      <c r="A1415" s="277"/>
      <c r="B1415" s="309" t="s">
        <v>271</v>
      </c>
      <c r="C1415" s="310">
        <v>1</v>
      </c>
      <c r="D1415" s="1320"/>
      <c r="E1415" s="306" t="str">
        <f>IF(OR(ISBLANK(C1415),ISBLANK(D1415))," ",KOLIC*CENA)</f>
        <v xml:space="preserve"> </v>
      </c>
      <c r="F1415" s="873"/>
      <c r="G1415" s="919">
        <f>D1415*F1415</f>
        <v>0</v>
      </c>
      <c r="H1415" s="945">
        <v>1</v>
      </c>
      <c r="I1415" s="907">
        <f>D1415*H1415</f>
        <v>0</v>
      </c>
    </row>
    <row r="1416" spans="1:9">
      <c r="A1416" s="277"/>
      <c r="B1416" s="309" t="s">
        <v>272</v>
      </c>
      <c r="C1416" s="310">
        <v>0</v>
      </c>
      <c r="D1416" s="1309">
        <f>D1415</f>
        <v>0</v>
      </c>
      <c r="E1416" s="306">
        <f>IF(OR(ISBLANK(C1416),ISBLANK(D1416))," ",KOLIC*CENA)</f>
        <v>0</v>
      </c>
      <c r="F1416" s="873"/>
      <c r="G1416" s="919">
        <f>D1416*F1416</f>
        <v>0</v>
      </c>
      <c r="H1416" s="945">
        <v>0</v>
      </c>
      <c r="I1416" s="907">
        <f>D1416*H1416</f>
        <v>0</v>
      </c>
    </row>
    <row r="1417" spans="1:9">
      <c r="A1417" s="277"/>
      <c r="B1417" s="309" t="s">
        <v>273</v>
      </c>
      <c r="C1417" s="310">
        <v>0</v>
      </c>
      <c r="D1417" s="1309">
        <f>D1415</f>
        <v>0</v>
      </c>
      <c r="E1417" s="306">
        <f>IF(OR(ISBLANK(C1417),ISBLANK(D1417))," ",KOLIC*CENA)</f>
        <v>0</v>
      </c>
      <c r="F1417" s="873"/>
      <c r="G1417" s="919">
        <f>D1417*F1417</f>
        <v>0</v>
      </c>
      <c r="H1417" s="945">
        <v>0</v>
      </c>
      <c r="I1417" s="907">
        <f>D1417*H1417</f>
        <v>0</v>
      </c>
    </row>
    <row r="1418" spans="1:9" ht="13.5" thickBot="1">
      <c r="A1418" s="277"/>
      <c r="B1418" s="407" t="s">
        <v>274</v>
      </c>
      <c r="C1418" s="408">
        <v>0</v>
      </c>
      <c r="D1418" s="1310">
        <f>D1415</f>
        <v>0</v>
      </c>
      <c r="E1418" s="1310">
        <f>IF(OR(ISBLANK(C1418),ISBLANK(D1418))," ",KOLIC*CENA)</f>
        <v>0</v>
      </c>
      <c r="F1418" s="931"/>
      <c r="G1418" s="980">
        <f>D1418*F1418</f>
        <v>0</v>
      </c>
      <c r="H1418" s="946">
        <v>0</v>
      </c>
      <c r="I1418" s="986">
        <f>D1418*H1418</f>
        <v>0</v>
      </c>
    </row>
    <row r="1419" spans="1:9" ht="13.5" thickTop="1">
      <c r="A1419" s="277"/>
      <c r="B1419" s="404" t="s">
        <v>199</v>
      </c>
      <c r="C1419" s="411">
        <f>SUM(C1415:C1418)</f>
        <v>1</v>
      </c>
      <c r="D1419" s="405"/>
      <c r="E1419" s="406" t="str">
        <f>IF(OR(ISBLANK(D1419),ISBLANK(#REF!))," ",KOLIC*CENA)</f>
        <v xml:space="preserve"> </v>
      </c>
      <c r="F1419" s="932"/>
      <c r="G1419" s="981"/>
      <c r="H1419" s="948"/>
      <c r="I1419" s="987"/>
    </row>
    <row r="1420" spans="1:9">
      <c r="A1420" s="277"/>
      <c r="B1420" s="310"/>
      <c r="C1420" s="336"/>
      <c r="D1420" s="301"/>
      <c r="E1420" s="306"/>
      <c r="F1420" s="874"/>
      <c r="G1420" s="920"/>
      <c r="H1420" s="888"/>
      <c r="I1420" s="908"/>
    </row>
    <row r="1421" spans="1:9" ht="38.25">
      <c r="A1421" s="277" t="s">
        <v>625</v>
      </c>
      <c r="B1421" s="312" t="s">
        <v>626</v>
      </c>
      <c r="C1421" s="336"/>
      <c r="D1421" s="301"/>
      <c r="E1421" s="306"/>
      <c r="F1421" s="874"/>
      <c r="G1421" s="920"/>
      <c r="H1421" s="888"/>
      <c r="I1421" s="908"/>
    </row>
    <row r="1422" spans="1:9">
      <c r="A1422" s="277"/>
      <c r="B1422" s="312"/>
      <c r="C1422" s="336"/>
      <c r="D1422" s="301"/>
      <c r="E1422" s="306"/>
      <c r="F1422" s="874"/>
      <c r="G1422" s="920"/>
      <c r="H1422" s="888"/>
      <c r="I1422" s="908"/>
    </row>
    <row r="1423" spans="1:9">
      <c r="A1423" s="277"/>
      <c r="B1423" s="310"/>
      <c r="C1423" s="336"/>
      <c r="D1423" s="301"/>
      <c r="E1423" s="306"/>
      <c r="F1423" s="874"/>
      <c r="G1423" s="920"/>
      <c r="H1423" s="888"/>
      <c r="I1423" s="908"/>
    </row>
    <row r="1424" spans="1:9" ht="129" customHeight="1">
      <c r="A1424" s="311" t="s">
        <v>20</v>
      </c>
      <c r="B1424" s="312" t="s">
        <v>627</v>
      </c>
      <c r="C1424" s="372"/>
      <c r="D1424" s="305"/>
      <c r="E1424" s="302" t="str">
        <f>IF(OR(ISBLANK(C1424),ISBLANK(D1424))," ",KOLIC*CENA)</f>
        <v xml:space="preserve"> </v>
      </c>
      <c r="F1424" s="874"/>
      <c r="G1424" s="920"/>
      <c r="H1424" s="888"/>
      <c r="I1424" s="908"/>
    </row>
    <row r="1425" spans="1:9">
      <c r="A1425" s="277"/>
      <c r="B1425" s="309" t="s">
        <v>271</v>
      </c>
      <c r="C1425" s="310">
        <v>0</v>
      </c>
      <c r="D1425" s="1320"/>
      <c r="E1425" s="306" t="str">
        <f>IF(OR(ISBLANK(C1425),ISBLANK(D1425))," ",KOLIC*CENA)</f>
        <v xml:space="preserve"> </v>
      </c>
      <c r="F1425" s="873"/>
      <c r="G1425" s="919">
        <f>D1425*F1425</f>
        <v>0</v>
      </c>
      <c r="H1425" s="945">
        <v>0</v>
      </c>
      <c r="I1425" s="907">
        <f>D1425*H1425</f>
        <v>0</v>
      </c>
    </row>
    <row r="1426" spans="1:9">
      <c r="A1426" s="277"/>
      <c r="B1426" s="309" t="s">
        <v>272</v>
      </c>
      <c r="C1426" s="310">
        <v>0</v>
      </c>
      <c r="D1426" s="1309">
        <f>D1425</f>
        <v>0</v>
      </c>
      <c r="E1426" s="306">
        <f>IF(OR(ISBLANK(C1426),ISBLANK(D1426))," ",KOLIC*CENA)</f>
        <v>0</v>
      </c>
      <c r="F1426" s="873"/>
      <c r="G1426" s="919">
        <f>D1426*F1426</f>
        <v>0</v>
      </c>
      <c r="H1426" s="945">
        <v>0</v>
      </c>
      <c r="I1426" s="907">
        <f>D1426*H1426</f>
        <v>0</v>
      </c>
    </row>
    <row r="1427" spans="1:9">
      <c r="A1427" s="277"/>
      <c r="B1427" s="309" t="s">
        <v>273</v>
      </c>
      <c r="C1427" s="310">
        <v>0</v>
      </c>
      <c r="D1427" s="1309">
        <f>D1425</f>
        <v>0</v>
      </c>
      <c r="E1427" s="306">
        <f>IF(OR(ISBLANK(C1427),ISBLANK(D1427))," ",KOLIC*CENA)</f>
        <v>0</v>
      </c>
      <c r="F1427" s="873"/>
      <c r="G1427" s="919">
        <f>D1427*F1427</f>
        <v>0</v>
      </c>
      <c r="H1427" s="945">
        <v>0</v>
      </c>
      <c r="I1427" s="907">
        <f>D1427*H1427</f>
        <v>0</v>
      </c>
    </row>
    <row r="1428" spans="1:9" ht="13.5" thickBot="1">
      <c r="A1428" s="277"/>
      <c r="B1428" s="407" t="s">
        <v>274</v>
      </c>
      <c r="C1428" s="408">
        <v>2</v>
      </c>
      <c r="D1428" s="1310">
        <f>D1425</f>
        <v>0</v>
      </c>
      <c r="E1428" s="1310">
        <f>IF(OR(ISBLANK(C1428),ISBLANK(D1428))," ",KOLIC*CENA)</f>
        <v>0</v>
      </c>
      <c r="F1428" s="931"/>
      <c r="G1428" s="980">
        <f>D1428*F1428</f>
        <v>0</v>
      </c>
      <c r="H1428" s="946">
        <v>2</v>
      </c>
      <c r="I1428" s="986">
        <f>D1428*H1428</f>
        <v>0</v>
      </c>
    </row>
    <row r="1429" spans="1:9" ht="13.5" thickTop="1">
      <c r="A1429" s="277"/>
      <c r="B1429" s="404" t="s">
        <v>199</v>
      </c>
      <c r="C1429" s="411">
        <f>SUM(C1425:C1428)</f>
        <v>2</v>
      </c>
      <c r="D1429" s="405"/>
      <c r="E1429" s="406" t="str">
        <f>IF(OR(ISBLANK(D1429),ISBLANK(#REF!))," ",KOLIC*CENA)</f>
        <v xml:space="preserve"> </v>
      </c>
      <c r="F1429" s="932"/>
      <c r="G1429" s="981"/>
      <c r="H1429" s="948"/>
      <c r="I1429" s="987"/>
    </row>
    <row r="1430" spans="1:9">
      <c r="A1430" s="277"/>
      <c r="B1430" s="310"/>
      <c r="C1430" s="336"/>
      <c r="D1430" s="301"/>
      <c r="E1430" s="306"/>
      <c r="F1430" s="874"/>
      <c r="G1430" s="920"/>
      <c r="H1430" s="888"/>
      <c r="I1430" s="908"/>
    </row>
    <row r="1431" spans="1:9" ht="25.5">
      <c r="A1431" s="277"/>
      <c r="B1431" s="304" t="s">
        <v>653</v>
      </c>
      <c r="C1431" s="301"/>
      <c r="D1431" s="305"/>
      <c r="E1431" s="306"/>
      <c r="F1431" s="874"/>
      <c r="G1431" s="920"/>
      <c r="H1431" s="888"/>
      <c r="I1431" s="908"/>
    </row>
    <row r="1432" spans="1:9">
      <c r="A1432" s="277"/>
      <c r="B1432" s="304" t="s">
        <v>651</v>
      </c>
      <c r="C1432" s="301"/>
      <c r="D1432" s="305"/>
      <c r="E1432" s="306"/>
      <c r="F1432" s="874"/>
      <c r="G1432" s="920"/>
      <c r="H1432" s="888"/>
      <c r="I1432" s="908"/>
    </row>
    <row r="1433" spans="1:9" ht="336" customHeight="1">
      <c r="A1433" s="277" t="s">
        <v>45</v>
      </c>
      <c r="B1433" s="304" t="s">
        <v>654</v>
      </c>
      <c r="C1433" s="301"/>
      <c r="D1433" s="305"/>
      <c r="E1433" s="306"/>
      <c r="F1433" s="874"/>
      <c r="G1433" s="920"/>
      <c r="H1433" s="888"/>
      <c r="I1433" s="908"/>
    </row>
    <row r="1434" spans="1:9" ht="52.5" customHeight="1">
      <c r="A1434" s="277"/>
      <c r="B1434" s="304" t="s">
        <v>635</v>
      </c>
      <c r="C1434" s="301"/>
      <c r="D1434" s="305"/>
      <c r="E1434" s="306"/>
      <c r="F1434" s="874"/>
      <c r="G1434" s="920"/>
      <c r="H1434" s="888"/>
      <c r="I1434" s="908"/>
    </row>
    <row r="1435" spans="1:9" ht="12.75" customHeight="1">
      <c r="A1435" s="277"/>
      <c r="B1435" s="304"/>
      <c r="C1435" s="301"/>
      <c r="D1435" s="305"/>
      <c r="E1435" s="306"/>
      <c r="F1435" s="874"/>
      <c r="G1435" s="920"/>
      <c r="H1435" s="888"/>
      <c r="I1435" s="908"/>
    </row>
    <row r="1436" spans="1:9" ht="156.75" customHeight="1">
      <c r="A1436" s="331" t="s">
        <v>67</v>
      </c>
      <c r="B1436" s="338" t="s">
        <v>655</v>
      </c>
      <c r="C1436" s="310"/>
      <c r="D1436" s="305"/>
      <c r="E1436" s="306"/>
      <c r="F1436" s="874"/>
      <c r="G1436" s="920"/>
      <c r="H1436" s="888"/>
      <c r="I1436" s="908"/>
    </row>
    <row r="1437" spans="1:9" ht="270" customHeight="1">
      <c r="A1437" s="331"/>
      <c r="B1437" s="338" t="s">
        <v>656</v>
      </c>
      <c r="C1437" s="310"/>
      <c r="D1437" s="305"/>
      <c r="E1437" s="306"/>
      <c r="F1437" s="874"/>
      <c r="G1437" s="920"/>
      <c r="H1437" s="888"/>
      <c r="I1437" s="908"/>
    </row>
    <row r="1438" spans="1:9">
      <c r="A1438" s="277"/>
      <c r="B1438" s="309" t="s">
        <v>271</v>
      </c>
      <c r="C1438" s="310">
        <v>5</v>
      </c>
      <c r="D1438" s="1320"/>
      <c r="E1438" s="306" t="str">
        <f>IF(OR(ISBLANK(C1438),ISBLANK(D1438))," ",KOLIC*CENA)</f>
        <v xml:space="preserve"> </v>
      </c>
      <c r="F1438" s="873"/>
      <c r="G1438" s="919">
        <f>D1438*F1438</f>
        <v>0</v>
      </c>
      <c r="H1438" s="945">
        <v>5</v>
      </c>
      <c r="I1438" s="907">
        <f>D1438*H1438</f>
        <v>0</v>
      </c>
    </row>
    <row r="1439" spans="1:9">
      <c r="A1439" s="277"/>
      <c r="B1439" s="309" t="s">
        <v>272</v>
      </c>
      <c r="C1439" s="310">
        <v>0</v>
      </c>
      <c r="D1439" s="1309">
        <f>D1438</f>
        <v>0</v>
      </c>
      <c r="E1439" s="306">
        <f>IF(OR(ISBLANK(C1439),ISBLANK(D1439))," ",KOLIC*CENA)</f>
        <v>0</v>
      </c>
      <c r="F1439" s="873"/>
      <c r="G1439" s="919">
        <f>D1439*F1439</f>
        <v>0</v>
      </c>
      <c r="H1439" s="945">
        <v>0</v>
      </c>
      <c r="I1439" s="907">
        <f>D1439*H1439</f>
        <v>0</v>
      </c>
    </row>
    <row r="1440" spans="1:9">
      <c r="A1440" s="277"/>
      <c r="B1440" s="309" t="s">
        <v>273</v>
      </c>
      <c r="C1440" s="310">
        <v>2</v>
      </c>
      <c r="D1440" s="1309">
        <f>D1438</f>
        <v>0</v>
      </c>
      <c r="E1440" s="306">
        <f>IF(OR(ISBLANK(C1440),ISBLANK(D1440))," ",KOLIC*CENA)</f>
        <v>0</v>
      </c>
      <c r="F1440" s="873"/>
      <c r="G1440" s="919">
        <f>D1440*F1440</f>
        <v>0</v>
      </c>
      <c r="H1440" s="945">
        <v>2</v>
      </c>
      <c r="I1440" s="907">
        <f>D1440*H1440</f>
        <v>0</v>
      </c>
    </row>
    <row r="1441" spans="1:9" ht="13.5" thickBot="1">
      <c r="A1441" s="277"/>
      <c r="B1441" s="407" t="s">
        <v>274</v>
      </c>
      <c r="C1441" s="408">
        <v>0</v>
      </c>
      <c r="D1441" s="1310">
        <f>D1438</f>
        <v>0</v>
      </c>
      <c r="E1441" s="1310">
        <f>IF(OR(ISBLANK(C1441),ISBLANK(D1441))," ",KOLIC*CENA)</f>
        <v>0</v>
      </c>
      <c r="F1441" s="931"/>
      <c r="G1441" s="980">
        <f>D1441*F1441</f>
        <v>0</v>
      </c>
      <c r="H1441" s="946">
        <v>0</v>
      </c>
      <c r="I1441" s="986">
        <f>D1441*H1441</f>
        <v>0</v>
      </c>
    </row>
    <row r="1442" spans="1:9" ht="13.5" thickTop="1">
      <c r="A1442" s="277"/>
      <c r="B1442" s="404" t="s">
        <v>199</v>
      </c>
      <c r="C1442" s="411">
        <f>SUM(C1438:C1441)</f>
        <v>7</v>
      </c>
      <c r="D1442" s="405"/>
      <c r="E1442" s="406" t="str">
        <f>IF(OR(ISBLANK(D1442),ISBLANK(#REF!))," ",KOLIC*CENA)</f>
        <v xml:space="preserve"> </v>
      </c>
      <c r="F1442" s="932"/>
      <c r="G1442" s="981"/>
      <c r="H1442" s="948"/>
      <c r="I1442" s="987"/>
    </row>
    <row r="1443" spans="1:9">
      <c r="A1443" s="277"/>
      <c r="B1443" s="304"/>
      <c r="C1443" s="301"/>
      <c r="D1443" s="305"/>
      <c r="E1443" s="306"/>
      <c r="F1443" s="874"/>
      <c r="G1443" s="920"/>
      <c r="H1443" s="888"/>
      <c r="I1443" s="908"/>
    </row>
    <row r="1444" spans="1:9" ht="185.25" customHeight="1">
      <c r="A1444" s="331" t="s">
        <v>68</v>
      </c>
      <c r="B1444" s="338" t="s">
        <v>662</v>
      </c>
      <c r="C1444" s="310"/>
      <c r="D1444" s="305"/>
      <c r="E1444" s="306"/>
      <c r="F1444" s="874"/>
      <c r="G1444" s="920"/>
      <c r="H1444" s="888"/>
      <c r="I1444" s="908"/>
    </row>
    <row r="1445" spans="1:9" ht="120.75" customHeight="1">
      <c r="A1445" s="331"/>
      <c r="B1445" s="338" t="s">
        <v>657</v>
      </c>
      <c r="C1445" s="310"/>
      <c r="D1445" s="305"/>
      <c r="E1445" s="306"/>
      <c r="F1445" s="874"/>
      <c r="G1445" s="920"/>
      <c r="H1445" s="888"/>
      <c r="I1445" s="908"/>
    </row>
    <row r="1446" spans="1:9">
      <c r="A1446" s="277"/>
      <c r="B1446" s="309" t="s">
        <v>271</v>
      </c>
      <c r="C1446" s="310">
        <v>1</v>
      </c>
      <c r="D1446" s="1320"/>
      <c r="E1446" s="306" t="str">
        <f>IF(OR(ISBLANK(C1446),ISBLANK(D1446))," ",KOLIC*CENA)</f>
        <v xml:space="preserve"> </v>
      </c>
      <c r="F1446" s="873"/>
      <c r="G1446" s="919">
        <f>D1446*F1446</f>
        <v>0</v>
      </c>
      <c r="H1446" s="945">
        <v>1</v>
      </c>
      <c r="I1446" s="907">
        <f>D1446*H1446</f>
        <v>0</v>
      </c>
    </row>
    <row r="1447" spans="1:9">
      <c r="A1447" s="277"/>
      <c r="B1447" s="309" t="s">
        <v>272</v>
      </c>
      <c r="C1447" s="310">
        <v>0</v>
      </c>
      <c r="D1447" s="1309">
        <f>D1446</f>
        <v>0</v>
      </c>
      <c r="E1447" s="306">
        <f>IF(OR(ISBLANK(C1447),ISBLANK(D1447))," ",KOLIC*CENA)</f>
        <v>0</v>
      </c>
      <c r="F1447" s="873"/>
      <c r="G1447" s="919">
        <f>D1447*F1447</f>
        <v>0</v>
      </c>
      <c r="H1447" s="945">
        <v>0</v>
      </c>
      <c r="I1447" s="907">
        <f>D1447*H1447</f>
        <v>0</v>
      </c>
    </row>
    <row r="1448" spans="1:9">
      <c r="A1448" s="277"/>
      <c r="B1448" s="309" t="s">
        <v>273</v>
      </c>
      <c r="C1448" s="310">
        <v>0</v>
      </c>
      <c r="D1448" s="1309">
        <f>D1446</f>
        <v>0</v>
      </c>
      <c r="E1448" s="306">
        <f>IF(OR(ISBLANK(C1448),ISBLANK(D1448))," ",KOLIC*CENA)</f>
        <v>0</v>
      </c>
      <c r="F1448" s="873"/>
      <c r="G1448" s="919">
        <f>D1448*F1448</f>
        <v>0</v>
      </c>
      <c r="H1448" s="945">
        <v>0</v>
      </c>
      <c r="I1448" s="907">
        <f>D1448*H1448</f>
        <v>0</v>
      </c>
    </row>
    <row r="1449" spans="1:9" ht="13.5" thickBot="1">
      <c r="A1449" s="277"/>
      <c r="B1449" s="407" t="s">
        <v>274</v>
      </c>
      <c r="C1449" s="408">
        <v>0</v>
      </c>
      <c r="D1449" s="1310">
        <f>D1446</f>
        <v>0</v>
      </c>
      <c r="E1449" s="1310">
        <f>IF(OR(ISBLANK(C1449),ISBLANK(D1449))," ",KOLIC*CENA)</f>
        <v>0</v>
      </c>
      <c r="F1449" s="931"/>
      <c r="G1449" s="980">
        <f>D1449*F1449</f>
        <v>0</v>
      </c>
      <c r="H1449" s="946">
        <v>0</v>
      </c>
      <c r="I1449" s="986">
        <f>D1449*H1449</f>
        <v>0</v>
      </c>
    </row>
    <row r="1450" spans="1:9" ht="13.5" thickTop="1">
      <c r="A1450" s="277"/>
      <c r="B1450" s="404" t="s">
        <v>199</v>
      </c>
      <c r="C1450" s="411">
        <f>SUM(C1446:C1449)</f>
        <v>1</v>
      </c>
      <c r="D1450" s="405"/>
      <c r="E1450" s="406" t="str">
        <f>IF(OR(ISBLANK(D1450),ISBLANK(#REF!))," ",KOLIC*CENA)</f>
        <v xml:space="preserve"> </v>
      </c>
      <c r="F1450" s="932"/>
      <c r="G1450" s="981"/>
      <c r="H1450" s="948"/>
      <c r="I1450" s="987"/>
    </row>
    <row r="1451" spans="1:9">
      <c r="A1451" s="277"/>
      <c r="B1451" s="304"/>
      <c r="C1451" s="301"/>
      <c r="D1451" s="305"/>
      <c r="E1451" s="306"/>
      <c r="F1451" s="874"/>
      <c r="G1451" s="920"/>
      <c r="H1451" s="888"/>
      <c r="I1451" s="908"/>
    </row>
    <row r="1452" spans="1:9" ht="106.5" customHeight="1">
      <c r="A1452" s="277" t="s">
        <v>36</v>
      </c>
      <c r="B1452" s="338" t="s">
        <v>658</v>
      </c>
      <c r="C1452" s="301"/>
      <c r="D1452" s="305"/>
      <c r="E1452" s="306"/>
      <c r="F1452" s="874"/>
      <c r="G1452" s="920"/>
      <c r="H1452" s="888"/>
      <c r="I1452" s="908"/>
    </row>
    <row r="1453" spans="1:9" s="76" customFormat="1">
      <c r="A1453" s="307"/>
      <c r="B1453" s="371"/>
      <c r="C1453" s="372"/>
      <c r="D1453" s="305"/>
      <c r="E1453" s="302" t="str">
        <f>IF(OR(ISBLANK(C1453),ISBLANK(D1453))," ",KOLIC*CENA)</f>
        <v xml:space="preserve"> </v>
      </c>
      <c r="F1453" s="872"/>
      <c r="G1453" s="918"/>
      <c r="H1453" s="886"/>
      <c r="I1453" s="906"/>
    </row>
    <row r="1454" spans="1:9" ht="40.5" customHeight="1">
      <c r="A1454" s="277" t="s">
        <v>37</v>
      </c>
      <c r="B1454" s="338" t="s">
        <v>747</v>
      </c>
      <c r="C1454" s="301"/>
      <c r="D1454" s="305"/>
      <c r="E1454" s="306"/>
      <c r="F1454" s="874"/>
      <c r="G1454" s="920"/>
      <c r="H1454" s="888"/>
      <c r="I1454" s="908"/>
    </row>
    <row r="1455" spans="1:9" ht="12.75" customHeight="1">
      <c r="A1455" s="277"/>
      <c r="B1455" s="338"/>
      <c r="C1455" s="301"/>
      <c r="D1455" s="305"/>
      <c r="E1455" s="306"/>
      <c r="F1455" s="874"/>
      <c r="G1455" s="920"/>
      <c r="H1455" s="888"/>
      <c r="I1455" s="908"/>
    </row>
    <row r="1456" spans="1:9" s="76" customFormat="1">
      <c r="A1456" s="277"/>
      <c r="B1456" s="338" t="s">
        <v>659</v>
      </c>
      <c r="C1456" s="301"/>
      <c r="D1456" s="305"/>
      <c r="E1456" s="302" t="str">
        <f>IF(OR(ISBLANK(C1456),ISBLANK(D1456))," ",KOLIC*CENA)</f>
        <v xml:space="preserve"> </v>
      </c>
      <c r="F1456" s="872"/>
      <c r="G1456" s="918"/>
      <c r="H1456" s="886"/>
      <c r="I1456" s="906"/>
    </row>
    <row r="1457" spans="1:9" s="76" customFormat="1" ht="42" customHeight="1">
      <c r="A1457" s="308"/>
      <c r="B1457" s="338" t="s">
        <v>660</v>
      </c>
      <c r="C1457" s="301"/>
      <c r="D1457" s="301"/>
      <c r="E1457" s="302" t="str">
        <f>IF(OR(ISBLANK(C1457),ISBLANK(D1457))," ",KOLIC*CENA)</f>
        <v xml:space="preserve"> </v>
      </c>
      <c r="F1457" s="872"/>
      <c r="G1457" s="918"/>
      <c r="H1457" s="886"/>
      <c r="I1457" s="906"/>
    </row>
    <row r="1458" spans="1:9" s="76" customFormat="1" ht="90.75" customHeight="1">
      <c r="A1458" s="337" t="s">
        <v>46</v>
      </c>
      <c r="B1458" s="338" t="s">
        <v>661</v>
      </c>
      <c r="C1458" s="305"/>
      <c r="D1458" s="301"/>
      <c r="E1458" s="302" t="str">
        <f>IF(OR(ISBLANK(C1458),ISBLANK(D1458))," ",KOLIC*CENA)</f>
        <v xml:space="preserve"> </v>
      </c>
      <c r="F1458" s="872"/>
      <c r="G1458" s="918"/>
      <c r="H1458" s="886"/>
      <c r="I1458" s="906"/>
    </row>
    <row r="1459" spans="1:9" s="76" customFormat="1" ht="12.75" customHeight="1">
      <c r="A1459" s="308"/>
      <c r="B1459" s="309"/>
      <c r="C1459" s="310"/>
      <c r="D1459" s="305"/>
      <c r="E1459" s="302" t="str">
        <f>IF(OR(ISBLANK(C1459),ISBLANK(D1459))," ",KOLIC*CENA)</f>
        <v xml:space="preserve"> </v>
      </c>
      <c r="F1459" s="872"/>
      <c r="G1459" s="918"/>
      <c r="H1459" s="886"/>
      <c r="I1459" s="906"/>
    </row>
    <row r="1460" spans="1:9" ht="166.5" customHeight="1">
      <c r="A1460" s="331" t="s">
        <v>67</v>
      </c>
      <c r="B1460" s="338" t="s">
        <v>667</v>
      </c>
      <c r="C1460" s="310"/>
      <c r="D1460" s="305"/>
      <c r="E1460" s="306"/>
      <c r="F1460" s="874"/>
      <c r="G1460" s="920"/>
      <c r="H1460" s="888"/>
      <c r="I1460" s="908"/>
    </row>
    <row r="1461" spans="1:9" ht="102" customHeight="1">
      <c r="A1461" s="331"/>
      <c r="B1461" s="338" t="s">
        <v>664</v>
      </c>
      <c r="C1461" s="310"/>
      <c r="D1461" s="305"/>
      <c r="E1461" s="306"/>
      <c r="F1461" s="874"/>
      <c r="G1461" s="920"/>
      <c r="H1461" s="888"/>
      <c r="I1461" s="908"/>
    </row>
    <row r="1462" spans="1:9" ht="114.75" customHeight="1">
      <c r="A1462" s="331"/>
      <c r="B1462" s="338" t="s">
        <v>663</v>
      </c>
      <c r="C1462" s="310"/>
      <c r="D1462" s="305"/>
      <c r="E1462" s="306"/>
      <c r="F1462" s="874"/>
      <c r="G1462" s="920"/>
      <c r="H1462" s="888"/>
      <c r="I1462" s="908"/>
    </row>
    <row r="1463" spans="1:9">
      <c r="A1463" s="277"/>
      <c r="B1463" s="309" t="s">
        <v>271</v>
      </c>
      <c r="C1463" s="310">
        <v>1</v>
      </c>
      <c r="D1463" s="1320"/>
      <c r="E1463" s="306" t="str">
        <f>IF(OR(ISBLANK(C1463),ISBLANK(D1463))," ",KOLIC*CENA)</f>
        <v xml:space="preserve"> </v>
      </c>
      <c r="F1463" s="873"/>
      <c r="G1463" s="919">
        <f>D1463*F1463</f>
        <v>0</v>
      </c>
      <c r="H1463" s="945">
        <v>1</v>
      </c>
      <c r="I1463" s="907">
        <f>D1463*H1463</f>
        <v>0</v>
      </c>
    </row>
    <row r="1464" spans="1:9">
      <c r="A1464" s="277"/>
      <c r="B1464" s="309" t="s">
        <v>272</v>
      </c>
      <c r="C1464" s="310">
        <v>0</v>
      </c>
      <c r="D1464" s="1309">
        <f>D1463</f>
        <v>0</v>
      </c>
      <c r="E1464" s="306">
        <f>IF(OR(ISBLANK(C1464),ISBLANK(D1464))," ",KOLIC*CENA)</f>
        <v>0</v>
      </c>
      <c r="F1464" s="873"/>
      <c r="G1464" s="919">
        <f>D1464*F1464</f>
        <v>0</v>
      </c>
      <c r="H1464" s="945">
        <v>0</v>
      </c>
      <c r="I1464" s="907">
        <f>D1464*H1464</f>
        <v>0</v>
      </c>
    </row>
    <row r="1465" spans="1:9">
      <c r="A1465" s="277"/>
      <c r="B1465" s="309" t="s">
        <v>273</v>
      </c>
      <c r="C1465" s="310">
        <v>0</v>
      </c>
      <c r="D1465" s="1309">
        <f>D1463</f>
        <v>0</v>
      </c>
      <c r="E1465" s="306">
        <f>IF(OR(ISBLANK(C1465),ISBLANK(D1465))," ",KOLIC*CENA)</f>
        <v>0</v>
      </c>
      <c r="F1465" s="873"/>
      <c r="G1465" s="919">
        <f>D1465*F1465</f>
        <v>0</v>
      </c>
      <c r="H1465" s="945">
        <v>0</v>
      </c>
      <c r="I1465" s="907">
        <f>D1465*H1465</f>
        <v>0</v>
      </c>
    </row>
    <row r="1466" spans="1:9" ht="13.5" thickBot="1">
      <c r="A1466" s="277"/>
      <c r="B1466" s="407" t="s">
        <v>274</v>
      </c>
      <c r="C1466" s="408">
        <v>0</v>
      </c>
      <c r="D1466" s="1310">
        <f>D1463</f>
        <v>0</v>
      </c>
      <c r="E1466" s="1310">
        <f>IF(OR(ISBLANK(C1466),ISBLANK(D1466))," ",KOLIC*CENA)</f>
        <v>0</v>
      </c>
      <c r="F1466" s="931"/>
      <c r="G1466" s="980">
        <f>D1466*F1466</f>
        <v>0</v>
      </c>
      <c r="H1466" s="946">
        <v>0</v>
      </c>
      <c r="I1466" s="986">
        <f>D1466*H1466</f>
        <v>0</v>
      </c>
    </row>
    <row r="1467" spans="1:9" ht="13.5" thickTop="1">
      <c r="A1467" s="277"/>
      <c r="B1467" s="404" t="s">
        <v>199</v>
      </c>
      <c r="C1467" s="411">
        <f>SUM(C1463:C1466)</f>
        <v>1</v>
      </c>
      <c r="D1467" s="405"/>
      <c r="E1467" s="406"/>
      <c r="F1467" s="932"/>
      <c r="G1467" s="981"/>
      <c r="H1467" s="948"/>
      <c r="I1467" s="987"/>
    </row>
    <row r="1468" spans="1:9">
      <c r="A1468" s="277"/>
      <c r="B1468" s="304"/>
      <c r="C1468" s="301"/>
      <c r="D1468" s="305"/>
      <c r="E1468" s="306"/>
      <c r="F1468" s="874"/>
      <c r="G1468" s="920"/>
      <c r="H1468" s="888"/>
      <c r="I1468" s="908"/>
    </row>
    <row r="1469" spans="1:9" ht="116.25" customHeight="1">
      <c r="A1469" s="331" t="s">
        <v>68</v>
      </c>
      <c r="B1469" s="338" t="s">
        <v>665</v>
      </c>
      <c r="C1469" s="310"/>
      <c r="D1469" s="305"/>
      <c r="E1469" s="306"/>
      <c r="F1469" s="874"/>
      <c r="G1469" s="920"/>
      <c r="H1469" s="888"/>
      <c r="I1469" s="908"/>
    </row>
    <row r="1470" spans="1:9">
      <c r="A1470" s="277"/>
      <c r="B1470" s="309" t="s">
        <v>271</v>
      </c>
      <c r="C1470" s="310">
        <v>1</v>
      </c>
      <c r="D1470" s="1320"/>
      <c r="E1470" s="306" t="str">
        <f>IF(OR(ISBLANK(C1470),ISBLANK(D1470))," ",KOLIC*CENA)</f>
        <v xml:space="preserve"> </v>
      </c>
      <c r="F1470" s="873"/>
      <c r="G1470" s="919">
        <f>D1470*F1470</f>
        <v>0</v>
      </c>
      <c r="H1470" s="945">
        <v>1</v>
      </c>
      <c r="I1470" s="907">
        <f>D1470*H1470</f>
        <v>0</v>
      </c>
    </row>
    <row r="1471" spans="1:9">
      <c r="A1471" s="277"/>
      <c r="B1471" s="309" t="s">
        <v>272</v>
      </c>
      <c r="C1471" s="310">
        <v>0</v>
      </c>
      <c r="D1471" s="1309">
        <f>D1470</f>
        <v>0</v>
      </c>
      <c r="E1471" s="306">
        <f>IF(OR(ISBLANK(C1471),ISBLANK(D1471))," ",KOLIC*CENA)</f>
        <v>0</v>
      </c>
      <c r="F1471" s="873"/>
      <c r="G1471" s="919">
        <f>D1471*F1471</f>
        <v>0</v>
      </c>
      <c r="H1471" s="945">
        <v>0</v>
      </c>
      <c r="I1471" s="907">
        <f>D1471*H1471</f>
        <v>0</v>
      </c>
    </row>
    <row r="1472" spans="1:9">
      <c r="A1472" s="277"/>
      <c r="B1472" s="309" t="s">
        <v>273</v>
      </c>
      <c r="C1472" s="310">
        <v>0</v>
      </c>
      <c r="D1472" s="1309">
        <f>D1470</f>
        <v>0</v>
      </c>
      <c r="E1472" s="306">
        <f>IF(OR(ISBLANK(C1472),ISBLANK(D1472))," ",KOLIC*CENA)</f>
        <v>0</v>
      </c>
      <c r="F1472" s="873"/>
      <c r="G1472" s="919">
        <f>D1472*F1472</f>
        <v>0</v>
      </c>
      <c r="H1472" s="945">
        <v>0</v>
      </c>
      <c r="I1472" s="907">
        <f>D1472*H1472</f>
        <v>0</v>
      </c>
    </row>
    <row r="1473" spans="1:9" ht="13.5" thickBot="1">
      <c r="A1473" s="277"/>
      <c r="B1473" s="407" t="s">
        <v>274</v>
      </c>
      <c r="C1473" s="408">
        <v>0</v>
      </c>
      <c r="D1473" s="1310">
        <f>D1470</f>
        <v>0</v>
      </c>
      <c r="E1473" s="1310">
        <f>IF(OR(ISBLANK(C1473),ISBLANK(D1473))," ",KOLIC*CENA)</f>
        <v>0</v>
      </c>
      <c r="F1473" s="931"/>
      <c r="G1473" s="980">
        <f>D1473*F1473</f>
        <v>0</v>
      </c>
      <c r="H1473" s="946">
        <v>0</v>
      </c>
      <c r="I1473" s="986">
        <f>D1473*H1473</f>
        <v>0</v>
      </c>
    </row>
    <row r="1474" spans="1:9" ht="13.5" thickTop="1">
      <c r="A1474" s="277"/>
      <c r="B1474" s="404" t="s">
        <v>199</v>
      </c>
      <c r="C1474" s="411">
        <f>SUM(C1470:C1473)</f>
        <v>1</v>
      </c>
      <c r="D1474" s="405"/>
      <c r="E1474" s="406"/>
      <c r="F1474" s="932"/>
      <c r="G1474" s="981"/>
      <c r="H1474" s="948"/>
      <c r="I1474" s="987"/>
    </row>
    <row r="1475" spans="1:9">
      <c r="A1475" s="277"/>
      <c r="B1475" s="304"/>
      <c r="C1475" s="301"/>
      <c r="D1475" s="305"/>
      <c r="E1475" s="306"/>
      <c r="F1475" s="874"/>
      <c r="G1475" s="920"/>
      <c r="H1475" s="888"/>
      <c r="I1475" s="908"/>
    </row>
    <row r="1476" spans="1:9" ht="78.75" customHeight="1">
      <c r="A1476" s="331" t="s">
        <v>36</v>
      </c>
      <c r="B1476" s="338" t="s">
        <v>798</v>
      </c>
      <c r="C1476" s="310"/>
      <c r="D1476" s="305"/>
      <c r="E1476" s="306"/>
      <c r="F1476" s="874"/>
      <c r="G1476" s="920"/>
      <c r="H1476" s="888"/>
      <c r="I1476" s="908"/>
    </row>
    <row r="1477" spans="1:9">
      <c r="A1477" s="277"/>
      <c r="B1477" s="309" t="s">
        <v>271</v>
      </c>
      <c r="C1477" s="310">
        <v>1</v>
      </c>
      <c r="D1477" s="1320"/>
      <c r="E1477" s="306" t="str">
        <f>IF(OR(ISBLANK(C1477),ISBLANK(D1477))," ",KOLIC*CENA)</f>
        <v xml:space="preserve"> </v>
      </c>
      <c r="F1477" s="873"/>
      <c r="G1477" s="919">
        <f>D1477*F1477</f>
        <v>0</v>
      </c>
      <c r="H1477" s="945">
        <v>1</v>
      </c>
      <c r="I1477" s="907">
        <f>D1477*H1477</f>
        <v>0</v>
      </c>
    </row>
    <row r="1478" spans="1:9">
      <c r="A1478" s="277"/>
      <c r="B1478" s="309" t="s">
        <v>272</v>
      </c>
      <c r="C1478" s="310">
        <v>0</v>
      </c>
      <c r="D1478" s="1309">
        <f>D1477</f>
        <v>0</v>
      </c>
      <c r="E1478" s="306">
        <f>IF(OR(ISBLANK(C1478),ISBLANK(D1478))," ",KOLIC*CENA)</f>
        <v>0</v>
      </c>
      <c r="F1478" s="873"/>
      <c r="G1478" s="919">
        <f>D1478*F1478</f>
        <v>0</v>
      </c>
      <c r="H1478" s="945">
        <v>0</v>
      </c>
      <c r="I1478" s="907">
        <f>D1478*H1478</f>
        <v>0</v>
      </c>
    </row>
    <row r="1479" spans="1:9">
      <c r="A1479" s="277"/>
      <c r="B1479" s="309" t="s">
        <v>273</v>
      </c>
      <c r="C1479" s="310">
        <v>0</v>
      </c>
      <c r="D1479" s="1309">
        <f>D1477</f>
        <v>0</v>
      </c>
      <c r="E1479" s="306">
        <f>IF(OR(ISBLANK(C1479),ISBLANK(D1479))," ",KOLIC*CENA)</f>
        <v>0</v>
      </c>
      <c r="F1479" s="873"/>
      <c r="G1479" s="919">
        <f>D1479*F1479</f>
        <v>0</v>
      </c>
      <c r="H1479" s="945">
        <v>0</v>
      </c>
      <c r="I1479" s="907">
        <f>D1479*H1479</f>
        <v>0</v>
      </c>
    </row>
    <row r="1480" spans="1:9" ht="13.5" thickBot="1">
      <c r="A1480" s="277"/>
      <c r="B1480" s="407" t="s">
        <v>274</v>
      </c>
      <c r="C1480" s="408">
        <v>0</v>
      </c>
      <c r="D1480" s="1310">
        <f>D1477</f>
        <v>0</v>
      </c>
      <c r="E1480" s="1310">
        <f>IF(OR(ISBLANK(C1480),ISBLANK(D1480))," ",KOLIC*CENA)</f>
        <v>0</v>
      </c>
      <c r="F1480" s="931"/>
      <c r="G1480" s="980">
        <f>D1480*F1480</f>
        <v>0</v>
      </c>
      <c r="H1480" s="946">
        <v>0</v>
      </c>
      <c r="I1480" s="986">
        <f>D1480*H1480</f>
        <v>0</v>
      </c>
    </row>
    <row r="1481" spans="1:9" ht="13.5" thickTop="1">
      <c r="A1481" s="277"/>
      <c r="B1481" s="404" t="s">
        <v>199</v>
      </c>
      <c r="C1481" s="411">
        <f>SUM(C1477:C1480)</f>
        <v>1</v>
      </c>
      <c r="D1481" s="405"/>
      <c r="E1481" s="406" t="str">
        <f>IF(OR(ISBLANK(D1481),ISBLANK(#REF!))," ",KOLIC*CENA)</f>
        <v xml:space="preserve"> </v>
      </c>
      <c r="F1481" s="932"/>
      <c r="G1481" s="981"/>
      <c r="H1481" s="948"/>
      <c r="I1481" s="987"/>
    </row>
    <row r="1482" spans="1:9">
      <c r="A1482" s="277"/>
      <c r="B1482" s="304"/>
      <c r="C1482" s="301"/>
      <c r="D1482" s="305"/>
      <c r="E1482" s="306"/>
      <c r="F1482" s="874"/>
      <c r="G1482" s="920"/>
      <c r="H1482" s="888"/>
      <c r="I1482" s="908"/>
    </row>
    <row r="1483" spans="1:9" s="95" customFormat="1" ht="153.75" customHeight="1">
      <c r="A1483" s="373" t="s">
        <v>47</v>
      </c>
      <c r="B1483" s="312" t="s">
        <v>666</v>
      </c>
      <c r="C1483" s="374"/>
      <c r="D1483" s="370"/>
      <c r="E1483" s="302" t="str">
        <f t="shared" ref="E1483:E1489" si="59">IF(OR(ISBLANK(C1483),ISBLANK(D1483))," ",KOLIC*CENA)</f>
        <v xml:space="preserve"> </v>
      </c>
      <c r="F1483" s="1027"/>
      <c r="G1483" s="1047"/>
      <c r="H1483" s="1035"/>
      <c r="I1483" s="1066"/>
    </row>
    <row r="1484" spans="1:9" s="95" customFormat="1" ht="13.5" customHeight="1">
      <c r="A1484" s="375"/>
      <c r="B1484" s="332"/>
      <c r="C1484" s="374"/>
      <c r="D1484" s="370"/>
      <c r="E1484" s="302" t="str">
        <f t="shared" si="59"/>
        <v xml:space="preserve"> </v>
      </c>
      <c r="F1484" s="1027"/>
      <c r="G1484" s="1047"/>
      <c r="H1484" s="1035"/>
      <c r="I1484" s="1066"/>
    </row>
    <row r="1485" spans="1:9" s="95" customFormat="1" ht="24.75" customHeight="1">
      <c r="A1485" s="375" t="s">
        <v>67</v>
      </c>
      <c r="B1485" s="332" t="s">
        <v>140</v>
      </c>
      <c r="C1485" s="374"/>
      <c r="D1485" s="370"/>
      <c r="E1485" s="302" t="str">
        <f t="shared" si="59"/>
        <v xml:space="preserve"> </v>
      </c>
      <c r="F1485" s="1027"/>
      <c r="G1485" s="1047"/>
      <c r="H1485" s="1035"/>
      <c r="I1485" s="1066"/>
    </row>
    <row r="1486" spans="1:9">
      <c r="A1486" s="277"/>
      <c r="B1486" s="309" t="s">
        <v>364</v>
      </c>
      <c r="C1486" s="310">
        <v>52</v>
      </c>
      <c r="D1486" s="1320"/>
      <c r="E1486" s="306" t="str">
        <f t="shared" si="59"/>
        <v xml:space="preserve"> </v>
      </c>
      <c r="F1486" s="873"/>
      <c r="G1486" s="919">
        <f>D1486*F1486</f>
        <v>0</v>
      </c>
      <c r="H1486" s="945">
        <v>52</v>
      </c>
      <c r="I1486" s="907">
        <f>D1486*H1486</f>
        <v>0</v>
      </c>
    </row>
    <row r="1487" spans="1:9">
      <c r="A1487" s="277"/>
      <c r="B1487" s="309" t="s">
        <v>365</v>
      </c>
      <c r="C1487" s="310">
        <v>22</v>
      </c>
      <c r="D1487" s="1309">
        <f>D1486</f>
        <v>0</v>
      </c>
      <c r="E1487" s="306">
        <f t="shared" si="59"/>
        <v>0</v>
      </c>
      <c r="F1487" s="873"/>
      <c r="G1487" s="919">
        <f>D1487*F1487</f>
        <v>0</v>
      </c>
      <c r="H1487" s="945">
        <v>22</v>
      </c>
      <c r="I1487" s="907">
        <f>D1487*H1487</f>
        <v>0</v>
      </c>
    </row>
    <row r="1488" spans="1:9">
      <c r="A1488" s="277"/>
      <c r="B1488" s="309" t="s">
        <v>366</v>
      </c>
      <c r="C1488" s="310">
        <v>32</v>
      </c>
      <c r="D1488" s="1309">
        <f>D1486</f>
        <v>0</v>
      </c>
      <c r="E1488" s="306">
        <f t="shared" si="59"/>
        <v>0</v>
      </c>
      <c r="F1488" s="873"/>
      <c r="G1488" s="919">
        <f>D1488*F1488</f>
        <v>0</v>
      </c>
      <c r="H1488" s="945">
        <v>32</v>
      </c>
      <c r="I1488" s="907">
        <f>D1488*H1488</f>
        <v>0</v>
      </c>
    </row>
    <row r="1489" spans="1:9" ht="13.5" thickBot="1">
      <c r="A1489" s="277"/>
      <c r="B1489" s="407" t="s">
        <v>367</v>
      </c>
      <c r="C1489" s="408">
        <v>26</v>
      </c>
      <c r="D1489" s="1310">
        <f>D1486</f>
        <v>0</v>
      </c>
      <c r="E1489" s="1310">
        <f t="shared" si="59"/>
        <v>0</v>
      </c>
      <c r="F1489" s="931"/>
      <c r="G1489" s="980">
        <f>D1489*F1489</f>
        <v>0</v>
      </c>
      <c r="H1489" s="946">
        <v>26</v>
      </c>
      <c r="I1489" s="986">
        <f>D1489*H1489</f>
        <v>0</v>
      </c>
    </row>
    <row r="1490" spans="1:9" ht="13.5" thickTop="1">
      <c r="A1490" s="277"/>
      <c r="B1490" s="404" t="s">
        <v>206</v>
      </c>
      <c r="C1490" s="411">
        <f>SUM(C1486:C1489)</f>
        <v>132</v>
      </c>
      <c r="D1490" s="405"/>
      <c r="E1490" s="406" t="str">
        <f>IF(OR(ISBLANK(D1490),ISBLANK(#REF!))," ",KOLIC*CENA)</f>
        <v xml:space="preserve"> </v>
      </c>
      <c r="F1490" s="932"/>
      <c r="G1490" s="981"/>
      <c r="H1490" s="948"/>
      <c r="I1490" s="987"/>
    </row>
    <row r="1491" spans="1:9">
      <c r="A1491" s="277"/>
      <c r="B1491" s="310"/>
      <c r="C1491" s="336"/>
      <c r="D1491" s="301"/>
      <c r="E1491" s="306"/>
      <c r="F1491" s="874"/>
      <c r="G1491" s="920"/>
      <c r="H1491" s="888"/>
      <c r="I1491" s="908"/>
    </row>
    <row r="1492" spans="1:9" s="138" customFormat="1" ht="25.5" hidden="1" outlineLevel="1">
      <c r="A1492" s="342" t="s">
        <v>614</v>
      </c>
      <c r="B1492" s="343" t="s">
        <v>668</v>
      </c>
      <c r="C1492" s="344">
        <v>48.5</v>
      </c>
      <c r="D1492" s="345"/>
      <c r="E1492" s="302"/>
      <c r="F1492" s="936"/>
      <c r="G1492" s="1015"/>
      <c r="H1492" s="953"/>
      <c r="I1492" s="1021"/>
    </row>
    <row r="1493" spans="1:9" s="138" customFormat="1" hidden="1" outlineLevel="1">
      <c r="A1493" s="342"/>
      <c r="B1493" s="343"/>
      <c r="C1493" s="344"/>
      <c r="D1493" s="345"/>
      <c r="E1493" s="302"/>
      <c r="F1493" s="936"/>
      <c r="G1493" s="1015"/>
      <c r="H1493" s="953"/>
      <c r="I1493" s="1021"/>
    </row>
    <row r="1494" spans="1:9" s="138" customFormat="1" hidden="1" outlineLevel="1">
      <c r="A1494" s="342" t="s">
        <v>575</v>
      </c>
      <c r="B1494" s="343" t="s">
        <v>669</v>
      </c>
      <c r="C1494" s="344">
        <v>19.2</v>
      </c>
      <c r="D1494" s="345"/>
      <c r="E1494" s="302"/>
      <c r="F1494" s="936"/>
      <c r="G1494" s="1015"/>
      <c r="H1494" s="953"/>
      <c r="I1494" s="1021"/>
    </row>
    <row r="1495" spans="1:9" s="138" customFormat="1" hidden="1" outlineLevel="1">
      <c r="A1495" s="342" t="s">
        <v>589</v>
      </c>
      <c r="B1495" s="343" t="s">
        <v>670</v>
      </c>
      <c r="C1495" s="344">
        <v>29.1</v>
      </c>
      <c r="D1495" s="345"/>
      <c r="E1495" s="302"/>
      <c r="F1495" s="936"/>
      <c r="G1495" s="1015"/>
      <c r="H1495" s="953"/>
      <c r="I1495" s="1021"/>
    </row>
    <row r="1496" spans="1:9" s="138" customFormat="1" hidden="1" outlineLevel="1">
      <c r="A1496" s="342" t="s">
        <v>332</v>
      </c>
      <c r="B1496" s="343" t="s">
        <v>671</v>
      </c>
      <c r="C1496" s="344">
        <v>25.4</v>
      </c>
      <c r="D1496" s="345"/>
      <c r="E1496" s="302"/>
      <c r="F1496" s="936"/>
      <c r="G1496" s="1015"/>
      <c r="H1496" s="953"/>
      <c r="I1496" s="1021"/>
    </row>
    <row r="1497" spans="1:9" s="95" customFormat="1" collapsed="1">
      <c r="A1497" s="369"/>
      <c r="B1497" s="376"/>
      <c r="C1497" s="372"/>
      <c r="D1497" s="345"/>
      <c r="E1497" s="302" t="str">
        <f t="shared" ref="E1497:E1502" si="60">IF(OR(ISBLANK(C1497),ISBLANK(D1497))," ",KOLIC*CENA)</f>
        <v xml:space="preserve"> </v>
      </c>
      <c r="F1497" s="1027"/>
      <c r="G1497" s="1047"/>
      <c r="H1497" s="1035"/>
      <c r="I1497" s="1066"/>
    </row>
    <row r="1498" spans="1:9" s="95" customFormat="1" ht="54.75" customHeight="1">
      <c r="A1498" s="375" t="s">
        <v>68</v>
      </c>
      <c r="B1498" s="312" t="s">
        <v>3581</v>
      </c>
      <c r="C1498" s="374"/>
      <c r="D1498" s="370"/>
      <c r="E1498" s="302" t="str">
        <f t="shared" si="60"/>
        <v xml:space="preserve"> </v>
      </c>
      <c r="F1498" s="1027"/>
      <c r="G1498" s="1047"/>
      <c r="H1498" s="1035"/>
      <c r="I1498" s="1066"/>
    </row>
    <row r="1499" spans="1:9">
      <c r="A1499" s="277"/>
      <c r="B1499" s="309" t="s">
        <v>364</v>
      </c>
      <c r="C1499" s="310">
        <v>52</v>
      </c>
      <c r="D1499" s="1320"/>
      <c r="E1499" s="306" t="str">
        <f t="shared" si="60"/>
        <v xml:space="preserve"> </v>
      </c>
      <c r="F1499" s="873"/>
      <c r="G1499" s="919">
        <f>D1499*F1499</f>
        <v>0</v>
      </c>
      <c r="H1499" s="945">
        <v>52</v>
      </c>
      <c r="I1499" s="907">
        <f>D1499*H1499</f>
        <v>0</v>
      </c>
    </row>
    <row r="1500" spans="1:9">
      <c r="A1500" s="277"/>
      <c r="B1500" s="309" t="s">
        <v>365</v>
      </c>
      <c r="C1500" s="310">
        <v>22</v>
      </c>
      <c r="D1500" s="1309">
        <f>D1499</f>
        <v>0</v>
      </c>
      <c r="E1500" s="306">
        <f t="shared" si="60"/>
        <v>0</v>
      </c>
      <c r="F1500" s="873"/>
      <c r="G1500" s="919">
        <f>D1500*F1500</f>
        <v>0</v>
      </c>
      <c r="H1500" s="945">
        <v>22</v>
      </c>
      <c r="I1500" s="907">
        <f>D1500*H1500</f>
        <v>0</v>
      </c>
    </row>
    <row r="1501" spans="1:9">
      <c r="A1501" s="277"/>
      <c r="B1501" s="309" t="s">
        <v>366</v>
      </c>
      <c r="C1501" s="310">
        <v>32</v>
      </c>
      <c r="D1501" s="1309">
        <f>D1499</f>
        <v>0</v>
      </c>
      <c r="E1501" s="306">
        <f t="shared" si="60"/>
        <v>0</v>
      </c>
      <c r="F1501" s="873"/>
      <c r="G1501" s="919">
        <f>D1501*F1501</f>
        <v>0</v>
      </c>
      <c r="H1501" s="945">
        <v>32</v>
      </c>
      <c r="I1501" s="907">
        <f>D1501*H1501</f>
        <v>0</v>
      </c>
    </row>
    <row r="1502" spans="1:9" ht="13.5" thickBot="1">
      <c r="A1502" s="277"/>
      <c r="B1502" s="407" t="s">
        <v>367</v>
      </c>
      <c r="C1502" s="408">
        <v>26</v>
      </c>
      <c r="D1502" s="1310">
        <f>D1499</f>
        <v>0</v>
      </c>
      <c r="E1502" s="1310">
        <f t="shared" si="60"/>
        <v>0</v>
      </c>
      <c r="F1502" s="931"/>
      <c r="G1502" s="980">
        <f>D1502*F1502</f>
        <v>0</v>
      </c>
      <c r="H1502" s="946">
        <v>26</v>
      </c>
      <c r="I1502" s="986">
        <f>D1502*H1502</f>
        <v>0</v>
      </c>
    </row>
    <row r="1503" spans="1:9" ht="13.5" thickTop="1">
      <c r="A1503" s="277"/>
      <c r="B1503" s="404" t="s">
        <v>206</v>
      </c>
      <c r="C1503" s="411">
        <f>SUM(C1499:C1502)</f>
        <v>132</v>
      </c>
      <c r="D1503" s="413"/>
      <c r="E1503" s="406">
        <f>IF(OR(ISBLANK(#REF!),ISBLANK(#REF!))," ",KOLIC*CENA)</f>
        <v>0</v>
      </c>
      <c r="F1503" s="932"/>
      <c r="G1503" s="981"/>
      <c r="H1503" s="948"/>
      <c r="I1503" s="987"/>
    </row>
    <row r="1504" spans="1:9" s="95" customFormat="1">
      <c r="A1504" s="369"/>
      <c r="B1504" s="376"/>
      <c r="C1504" s="372"/>
      <c r="D1504" s="345"/>
      <c r="E1504" s="302" t="str">
        <f t="shared" ref="E1504:E1509" si="61">IF(OR(ISBLANK(C1504),ISBLANK(D1504))," ",KOLIC*CENA)</f>
        <v xml:space="preserve"> </v>
      </c>
      <c r="F1504" s="1027"/>
      <c r="G1504" s="1047"/>
      <c r="H1504" s="1035"/>
      <c r="I1504" s="1066"/>
    </row>
    <row r="1505" spans="1:9" ht="114.75" customHeight="1">
      <c r="A1505" s="375" t="s">
        <v>89</v>
      </c>
      <c r="B1505" s="332" t="s">
        <v>141</v>
      </c>
      <c r="C1505" s="374"/>
      <c r="D1505" s="370"/>
      <c r="E1505" s="302" t="str">
        <f t="shared" si="61"/>
        <v xml:space="preserve"> </v>
      </c>
      <c r="F1505" s="874"/>
      <c r="G1505" s="920"/>
      <c r="H1505" s="888"/>
      <c r="I1505" s="908"/>
    </row>
    <row r="1506" spans="1:9">
      <c r="A1506" s="277"/>
      <c r="B1506" s="309" t="s">
        <v>364</v>
      </c>
      <c r="C1506" s="310">
        <v>29</v>
      </c>
      <c r="D1506" s="1320"/>
      <c r="E1506" s="306" t="str">
        <f t="shared" si="61"/>
        <v xml:space="preserve"> </v>
      </c>
      <c r="F1506" s="873"/>
      <c r="G1506" s="919">
        <f>D1506*F1506</f>
        <v>0</v>
      </c>
      <c r="H1506" s="945">
        <v>29</v>
      </c>
      <c r="I1506" s="907">
        <f>D1506*H1506</f>
        <v>0</v>
      </c>
    </row>
    <row r="1507" spans="1:9">
      <c r="A1507" s="277"/>
      <c r="B1507" s="309" t="s">
        <v>365</v>
      </c>
      <c r="C1507" s="310">
        <v>16</v>
      </c>
      <c r="D1507" s="1309">
        <f>D1506</f>
        <v>0</v>
      </c>
      <c r="E1507" s="306">
        <f t="shared" si="61"/>
        <v>0</v>
      </c>
      <c r="F1507" s="873"/>
      <c r="G1507" s="919">
        <f>D1507*F1507</f>
        <v>0</v>
      </c>
      <c r="H1507" s="945">
        <v>16</v>
      </c>
      <c r="I1507" s="907">
        <f>D1507*H1507</f>
        <v>0</v>
      </c>
    </row>
    <row r="1508" spans="1:9">
      <c r="A1508" s="277"/>
      <c r="B1508" s="309" t="s">
        <v>366</v>
      </c>
      <c r="C1508" s="310">
        <v>46</v>
      </c>
      <c r="D1508" s="1309">
        <f>D1506</f>
        <v>0</v>
      </c>
      <c r="E1508" s="306">
        <f t="shared" si="61"/>
        <v>0</v>
      </c>
      <c r="F1508" s="873"/>
      <c r="G1508" s="919">
        <f>D1508*F1508</f>
        <v>0</v>
      </c>
      <c r="H1508" s="945">
        <v>46</v>
      </c>
      <c r="I1508" s="907">
        <f>D1508*H1508</f>
        <v>0</v>
      </c>
    </row>
    <row r="1509" spans="1:9" ht="13.5" thickBot="1">
      <c r="A1509" s="277"/>
      <c r="B1509" s="407" t="s">
        <v>367</v>
      </c>
      <c r="C1509" s="408">
        <v>34</v>
      </c>
      <c r="D1509" s="1310">
        <f>D1506</f>
        <v>0</v>
      </c>
      <c r="E1509" s="1310">
        <f t="shared" si="61"/>
        <v>0</v>
      </c>
      <c r="F1509" s="931"/>
      <c r="G1509" s="980">
        <f>D1509*F1509</f>
        <v>0</v>
      </c>
      <c r="H1509" s="946">
        <v>34</v>
      </c>
      <c r="I1509" s="986">
        <f>D1509*H1509</f>
        <v>0</v>
      </c>
    </row>
    <row r="1510" spans="1:9" ht="13.5" thickTop="1">
      <c r="A1510" s="277"/>
      <c r="B1510" s="404" t="s">
        <v>206</v>
      </c>
      <c r="C1510" s="411">
        <f>SUM(C1506:C1509)</f>
        <v>125</v>
      </c>
      <c r="D1510" s="413"/>
      <c r="E1510" s="406">
        <f>IF(OR(ISBLANK(#REF!),ISBLANK(#REF!))," ",KOLIC*CENA)</f>
        <v>0</v>
      </c>
      <c r="F1510" s="932"/>
      <c r="G1510" s="981"/>
      <c r="H1510" s="948"/>
      <c r="I1510" s="987"/>
    </row>
    <row r="1511" spans="1:9">
      <c r="A1511" s="277"/>
      <c r="B1511" s="310"/>
      <c r="C1511" s="336"/>
      <c r="D1511" s="370"/>
      <c r="E1511" s="306"/>
      <c r="F1511" s="874"/>
      <c r="G1511" s="920"/>
      <c r="H1511" s="888"/>
      <c r="I1511" s="908"/>
    </row>
    <row r="1512" spans="1:9" s="95" customFormat="1" ht="143.25" customHeight="1">
      <c r="A1512" s="377" t="s">
        <v>45</v>
      </c>
      <c r="B1512" s="312" t="s">
        <v>776</v>
      </c>
      <c r="C1512" s="372"/>
      <c r="D1512" s="345"/>
      <c r="E1512" s="302" t="str">
        <f>IF(OR(ISBLANK(C1512),ISBLANK(D1512))," ",KOLIC*CENA)</f>
        <v xml:space="preserve"> </v>
      </c>
      <c r="F1512" s="1027"/>
      <c r="G1512" s="1047"/>
      <c r="H1512" s="1035"/>
      <c r="I1512" s="1066"/>
    </row>
    <row r="1513" spans="1:9">
      <c r="A1513" s="277"/>
      <c r="B1513" s="309" t="s">
        <v>364</v>
      </c>
      <c r="C1513" s="310">
        <v>10</v>
      </c>
      <c r="D1513" s="1320"/>
      <c r="E1513" s="306" t="str">
        <f>IF(OR(ISBLANK(C1513),ISBLANK(D1513))," ",KOLIC*CENA)</f>
        <v xml:space="preserve"> </v>
      </c>
      <c r="F1513" s="873"/>
      <c r="G1513" s="919">
        <f>D1513*F1513</f>
        <v>0</v>
      </c>
      <c r="H1513" s="945">
        <v>10</v>
      </c>
      <c r="I1513" s="907">
        <f>D1513*H1513</f>
        <v>0</v>
      </c>
    </row>
    <row r="1514" spans="1:9">
      <c r="A1514" s="277"/>
      <c r="B1514" s="309" t="s">
        <v>365</v>
      </c>
      <c r="C1514" s="310">
        <v>0</v>
      </c>
      <c r="D1514" s="1309">
        <f>D1513</f>
        <v>0</v>
      </c>
      <c r="E1514" s="306">
        <f>IF(OR(ISBLANK(C1514),ISBLANK(D1514))," ",KOLIC*CENA)</f>
        <v>0</v>
      </c>
      <c r="F1514" s="873"/>
      <c r="G1514" s="919">
        <f>D1514*F1514</f>
        <v>0</v>
      </c>
      <c r="H1514" s="945">
        <v>0</v>
      </c>
      <c r="I1514" s="907">
        <f>D1514*H1514</f>
        <v>0</v>
      </c>
    </row>
    <row r="1515" spans="1:9">
      <c r="A1515" s="277"/>
      <c r="B1515" s="309" t="s">
        <v>366</v>
      </c>
      <c r="C1515" s="310">
        <v>0</v>
      </c>
      <c r="D1515" s="1309">
        <f>D1513</f>
        <v>0</v>
      </c>
      <c r="E1515" s="306">
        <f>IF(OR(ISBLANK(C1515),ISBLANK(D1515))," ",KOLIC*CENA)</f>
        <v>0</v>
      </c>
      <c r="F1515" s="873"/>
      <c r="G1515" s="919">
        <f>D1515*F1515</f>
        <v>0</v>
      </c>
      <c r="H1515" s="945">
        <v>0</v>
      </c>
      <c r="I1515" s="907">
        <f>D1515*H1515</f>
        <v>0</v>
      </c>
    </row>
    <row r="1516" spans="1:9" ht="13.5" thickBot="1">
      <c r="A1516" s="277"/>
      <c r="B1516" s="407" t="s">
        <v>367</v>
      </c>
      <c r="C1516" s="408">
        <v>0</v>
      </c>
      <c r="D1516" s="1310">
        <f>D1513</f>
        <v>0</v>
      </c>
      <c r="E1516" s="1310">
        <f>IF(OR(ISBLANK(C1516),ISBLANK(D1516))," ",KOLIC*CENA)</f>
        <v>0</v>
      </c>
      <c r="F1516" s="931"/>
      <c r="G1516" s="980">
        <f>D1516*F1516</f>
        <v>0</v>
      </c>
      <c r="H1516" s="946">
        <v>0</v>
      </c>
      <c r="I1516" s="986">
        <f>D1516*H1516</f>
        <v>0</v>
      </c>
    </row>
    <row r="1517" spans="1:9" ht="13.5" thickTop="1">
      <c r="A1517" s="277"/>
      <c r="B1517" s="404" t="s">
        <v>206</v>
      </c>
      <c r="C1517" s="411">
        <f>SUM(C1513:C1516)</f>
        <v>10</v>
      </c>
      <c r="D1517" s="413"/>
      <c r="E1517" s="406">
        <f>IF(OR(ISBLANK(#REF!),ISBLANK(#REF!))," ",KOLIC*CENA)</f>
        <v>0</v>
      </c>
      <c r="F1517" s="932"/>
      <c r="G1517" s="981"/>
      <c r="H1517" s="948"/>
      <c r="I1517" s="987"/>
    </row>
    <row r="1518" spans="1:9">
      <c r="A1518" s="12"/>
      <c r="B1518" s="31"/>
      <c r="C1518" s="139"/>
      <c r="D1518" s="94"/>
      <c r="H1518" s="1040"/>
      <c r="I1518" s="1059"/>
    </row>
    <row r="1519" spans="1:9" s="22" customFormat="1" ht="13.5" thickBot="1">
      <c r="A1519" s="315"/>
      <c r="B1519" s="316"/>
      <c r="C1519" s="317"/>
      <c r="D1519" s="318"/>
      <c r="E1519" s="319"/>
      <c r="F1519" s="378"/>
      <c r="G1519" s="1048"/>
      <c r="H1519" s="1082"/>
      <c r="I1519" s="1083"/>
    </row>
    <row r="1520" spans="1:9" s="22" customFormat="1" ht="13.5" thickTop="1">
      <c r="A1520" s="12"/>
      <c r="B1520" s="16"/>
      <c r="C1520" s="13"/>
      <c r="D1520" s="2"/>
      <c r="E1520" s="3"/>
      <c r="G1520" s="68"/>
      <c r="H1520" s="1084"/>
      <c r="I1520" s="1085"/>
    </row>
    <row r="1521" spans="1:11">
      <c r="A1521" s="12"/>
      <c r="B1521" s="16"/>
      <c r="C1521" s="13"/>
      <c r="E1521" s="379" t="s">
        <v>1568</v>
      </c>
      <c r="F1521" s="958"/>
      <c r="G1521" s="1044" t="s">
        <v>1565</v>
      </c>
      <c r="H1521" s="964"/>
      <c r="I1521" s="1064" t="s">
        <v>1566</v>
      </c>
    </row>
    <row r="1522" spans="1:11" ht="15.75" customHeight="1">
      <c r="A1522" s="7"/>
      <c r="B1522" s="257" t="s">
        <v>777</v>
      </c>
      <c r="C1522" s="279"/>
      <c r="D1522" s="279"/>
      <c r="E1522" s="260">
        <f>SUM(E1320:E1521)</f>
        <v>0</v>
      </c>
      <c r="F1522" s="876"/>
      <c r="G1522" s="1024">
        <f>SUM(G1325:G1521)</f>
        <v>0</v>
      </c>
      <c r="H1522" s="890"/>
      <c r="I1522" s="1032">
        <f>SUM(I1325:I1521)</f>
        <v>0</v>
      </c>
    </row>
    <row r="1523" spans="1:11" ht="11.25" customHeight="1">
      <c r="A1523" s="7"/>
      <c r="B1523" s="8"/>
      <c r="C1523" s="21"/>
      <c r="D1523" s="21"/>
      <c r="E1523" s="10"/>
      <c r="H1523" s="1040"/>
      <c r="I1523" s="1059"/>
    </row>
    <row r="1524" spans="1:11" s="76" customFormat="1" ht="12.75" customHeight="1">
      <c r="A1524" s="7"/>
      <c r="B1524" s="109" t="s">
        <v>118</v>
      </c>
      <c r="C1524" s="27"/>
      <c r="D1524" s="2"/>
      <c r="E1524" s="3"/>
      <c r="G1524" s="901"/>
      <c r="H1524" s="1074"/>
      <c r="I1524" s="1075"/>
    </row>
    <row r="1525" spans="1:11" s="76" customFormat="1" ht="14.25" customHeight="1">
      <c r="A1525" s="7"/>
      <c r="B1525" s="109"/>
      <c r="C1525" s="27"/>
      <c r="D1525" s="2"/>
      <c r="E1525" s="3"/>
      <c r="G1525" s="901"/>
      <c r="H1525" s="1074"/>
      <c r="I1525" s="1075"/>
    </row>
    <row r="1526" spans="1:11" ht="56.25" customHeight="1">
      <c r="B1526" s="1580" t="s">
        <v>131</v>
      </c>
      <c r="C1526" s="1576"/>
      <c r="D1526" s="1576"/>
      <c r="H1526" s="1040"/>
      <c r="I1526" s="1059"/>
    </row>
    <row r="1527" spans="1:11" ht="42.75" customHeight="1">
      <c r="B1527" s="1580" t="s">
        <v>126</v>
      </c>
      <c r="C1527" s="1576"/>
      <c r="D1527" s="1576"/>
      <c r="H1527" s="1040"/>
      <c r="I1527" s="1059"/>
    </row>
    <row r="1528" spans="1:11" ht="27.75" customHeight="1">
      <c r="B1528" s="1580" t="s">
        <v>31</v>
      </c>
      <c r="C1528" s="1576"/>
      <c r="D1528" s="1576"/>
      <c r="H1528" s="1040"/>
      <c r="I1528" s="1059"/>
    </row>
    <row r="1529" spans="1:11" ht="105.75" customHeight="1">
      <c r="B1529" s="1580" t="s">
        <v>698</v>
      </c>
      <c r="C1529" s="1576"/>
      <c r="D1529" s="1576"/>
      <c r="H1529" s="1040"/>
      <c r="I1529" s="1059"/>
    </row>
    <row r="1530" spans="1:11" s="76" customFormat="1" ht="15" customHeight="1">
      <c r="A1530" s="12"/>
      <c r="B1530" s="19"/>
      <c r="C1530" s="9"/>
      <c r="D1530" s="71"/>
      <c r="E1530" s="93"/>
      <c r="G1530" s="901"/>
      <c r="H1530" s="1074"/>
      <c r="I1530" s="1075"/>
    </row>
    <row r="1531" spans="1:11" s="76" customFormat="1" ht="12.75" customHeight="1">
      <c r="A1531" s="12"/>
      <c r="B1531" s="121" t="s">
        <v>30</v>
      </c>
      <c r="C1531" s="18"/>
      <c r="D1531" s="13"/>
      <c r="E1531" s="93"/>
      <c r="G1531" s="901"/>
      <c r="H1531" s="1074"/>
      <c r="I1531" s="1075"/>
    </row>
    <row r="1532" spans="1:11" s="14" customFormat="1">
      <c r="A1532" s="12"/>
      <c r="B1532" s="19" t="s">
        <v>1573</v>
      </c>
      <c r="C1532" s="303" t="s">
        <v>79</v>
      </c>
      <c r="D1532" s="321" t="s">
        <v>191</v>
      </c>
      <c r="E1532" s="322" t="s">
        <v>192</v>
      </c>
      <c r="F1532" s="1582" t="s">
        <v>1557</v>
      </c>
      <c r="G1532" s="1583"/>
      <c r="H1532" s="1584" t="s">
        <v>1558</v>
      </c>
      <c r="I1532" s="1585"/>
      <c r="J1532" s="298" t="s">
        <v>1559</v>
      </c>
      <c r="K1532" s="298" t="s">
        <v>1560</v>
      </c>
    </row>
    <row r="1533" spans="1:11" s="14" customFormat="1">
      <c r="A1533" s="277"/>
      <c r="B1533" s="323"/>
      <c r="C1533" s="1577" t="s">
        <v>1502</v>
      </c>
      <c r="D1533" s="1577"/>
      <c r="E1533" s="1577"/>
      <c r="F1533" s="898" t="s">
        <v>79</v>
      </c>
      <c r="G1533" s="898" t="s">
        <v>1561</v>
      </c>
      <c r="H1533" s="897" t="s">
        <v>79</v>
      </c>
      <c r="I1533" s="897" t="s">
        <v>1561</v>
      </c>
      <c r="J1533" s="299"/>
      <c r="K1533" s="299"/>
    </row>
    <row r="1534" spans="1:11" s="76" customFormat="1" ht="336" customHeight="1">
      <c r="A1534" s="277" t="s">
        <v>83</v>
      </c>
      <c r="B1534" s="304" t="s">
        <v>699</v>
      </c>
      <c r="C1534" s="300"/>
      <c r="D1534" s="301"/>
      <c r="E1534" s="302"/>
      <c r="F1534" s="872"/>
      <c r="G1534" s="918"/>
      <c r="H1534" s="886"/>
      <c r="I1534" s="906"/>
    </row>
    <row r="1535" spans="1:11" s="76" customFormat="1" ht="117" customHeight="1">
      <c r="A1535" s="277"/>
      <c r="B1535" s="304" t="s">
        <v>700</v>
      </c>
      <c r="C1535" s="300"/>
      <c r="D1535" s="301"/>
      <c r="E1535" s="302"/>
      <c r="F1535" s="872"/>
      <c r="G1535" s="918"/>
      <c r="H1535" s="886"/>
      <c r="I1535" s="906"/>
    </row>
    <row r="1536" spans="1:11" s="76" customFormat="1" ht="65.25" customHeight="1">
      <c r="A1536" s="277"/>
      <c r="B1536" s="304" t="s">
        <v>132</v>
      </c>
      <c r="C1536" s="300"/>
      <c r="D1536" s="301"/>
      <c r="E1536" s="302"/>
      <c r="F1536" s="872"/>
      <c r="G1536" s="918"/>
      <c r="H1536" s="886"/>
      <c r="I1536" s="906"/>
    </row>
    <row r="1537" spans="1:9" ht="123" customHeight="1">
      <c r="A1537" s="349"/>
      <c r="B1537" s="312" t="s">
        <v>3597</v>
      </c>
      <c r="C1537" s="301"/>
      <c r="D1537" s="305"/>
      <c r="E1537" s="302"/>
      <c r="F1537" s="874"/>
      <c r="G1537" s="920"/>
      <c r="H1537" s="888"/>
      <c r="I1537" s="908"/>
    </row>
    <row r="1538" spans="1:9" ht="54" customHeight="1">
      <c r="A1538" s="349"/>
      <c r="B1538" s="312" t="s">
        <v>706</v>
      </c>
      <c r="C1538" s="301"/>
      <c r="D1538" s="305"/>
      <c r="E1538" s="302"/>
      <c r="F1538" s="874"/>
      <c r="G1538" s="920"/>
      <c r="H1538" s="888"/>
      <c r="I1538" s="908"/>
    </row>
    <row r="1539" spans="1:9" ht="39.75" customHeight="1">
      <c r="A1539" s="349"/>
      <c r="B1539" s="312" t="s">
        <v>697</v>
      </c>
      <c r="C1539" s="301"/>
      <c r="D1539" s="305"/>
      <c r="E1539" s="302"/>
      <c r="F1539" s="874"/>
      <c r="G1539" s="920"/>
      <c r="H1539" s="888"/>
      <c r="I1539" s="908"/>
    </row>
    <row r="1540" spans="1:9">
      <c r="A1540" s="349"/>
      <c r="B1540" s="332"/>
      <c r="C1540" s="333"/>
      <c r="D1540" s="305"/>
      <c r="E1540" s="302"/>
      <c r="F1540" s="874"/>
      <c r="G1540" s="920"/>
      <c r="H1540" s="888"/>
      <c r="I1540" s="908"/>
    </row>
    <row r="1541" spans="1:9" s="76" customFormat="1" ht="114.75" customHeight="1">
      <c r="A1541" s="335" t="s">
        <v>67</v>
      </c>
      <c r="B1541" s="338" t="s">
        <v>3598</v>
      </c>
      <c r="C1541" s="301"/>
      <c r="D1541" s="305"/>
      <c r="E1541" s="302" t="str">
        <f>IF(OR(ISBLANK(C1541),ISBLANK(D1541))," ",KOLIC*CENA)</f>
        <v xml:space="preserve"> </v>
      </c>
      <c r="F1541" s="872"/>
      <c r="G1541" s="918"/>
      <c r="H1541" s="886"/>
      <c r="I1541" s="906"/>
    </row>
    <row r="1542" spans="1:9">
      <c r="A1542" s="277"/>
      <c r="B1542" s="309" t="s">
        <v>271</v>
      </c>
      <c r="C1542" s="310">
        <v>4</v>
      </c>
      <c r="D1542" s="1320"/>
      <c r="E1542" s="306" t="str">
        <f>IF(OR(ISBLANK(C1542),ISBLANK(D1542))," ",KOLIC*CENA)</f>
        <v xml:space="preserve"> </v>
      </c>
      <c r="F1542" s="939">
        <v>4</v>
      </c>
      <c r="G1542" s="919">
        <f>D1542*F1542</f>
        <v>0</v>
      </c>
      <c r="H1542" s="887"/>
      <c r="I1542" s="907">
        <f>D1542*H1542</f>
        <v>0</v>
      </c>
    </row>
    <row r="1543" spans="1:9">
      <c r="A1543" s="277"/>
      <c r="B1543" s="309" t="s">
        <v>272</v>
      </c>
      <c r="C1543" s="310">
        <v>4</v>
      </c>
      <c r="D1543" s="1309">
        <f>D1542</f>
        <v>0</v>
      </c>
      <c r="E1543" s="306">
        <f>IF(OR(ISBLANK(C1543),ISBLANK(D1543))," ",KOLIC*CENA)</f>
        <v>0</v>
      </c>
      <c r="F1543" s="939">
        <v>4</v>
      </c>
      <c r="G1543" s="919">
        <f>D1543*F1543</f>
        <v>0</v>
      </c>
      <c r="H1543" s="887"/>
      <c r="I1543" s="907">
        <f>D1543*H1543</f>
        <v>0</v>
      </c>
    </row>
    <row r="1544" spans="1:9">
      <c r="A1544" s="277"/>
      <c r="B1544" s="309" t="s">
        <v>273</v>
      </c>
      <c r="C1544" s="310">
        <v>4</v>
      </c>
      <c r="D1544" s="1309">
        <f>D1542</f>
        <v>0</v>
      </c>
      <c r="E1544" s="306">
        <f>IF(OR(ISBLANK(C1544),ISBLANK(D1544))," ",KOLIC*CENA)</f>
        <v>0</v>
      </c>
      <c r="F1544" s="939">
        <v>4</v>
      </c>
      <c r="G1544" s="919">
        <f>D1544*F1544</f>
        <v>0</v>
      </c>
      <c r="H1544" s="887"/>
      <c r="I1544" s="907">
        <f>D1544*H1544</f>
        <v>0</v>
      </c>
    </row>
    <row r="1545" spans="1:9" ht="13.5" thickBot="1">
      <c r="A1545" s="277"/>
      <c r="B1545" s="407" t="s">
        <v>274</v>
      </c>
      <c r="C1545" s="408">
        <v>0</v>
      </c>
      <c r="D1545" s="1310">
        <f>D1542</f>
        <v>0</v>
      </c>
      <c r="E1545" s="1310">
        <f>IF(OR(ISBLANK(C1545),ISBLANK(D1545))," ",KOLIC*CENA)</f>
        <v>0</v>
      </c>
      <c r="F1545" s="940">
        <v>0</v>
      </c>
      <c r="G1545" s="980">
        <f>D1545*F1545</f>
        <v>0</v>
      </c>
      <c r="H1545" s="947"/>
      <c r="I1545" s="986">
        <f>D1545*H1545</f>
        <v>0</v>
      </c>
    </row>
    <row r="1546" spans="1:9" ht="13.5" thickTop="1">
      <c r="A1546" s="277"/>
      <c r="B1546" s="404" t="s">
        <v>199</v>
      </c>
      <c r="C1546" s="411">
        <f>SUM(C1542:C1545)</f>
        <v>12</v>
      </c>
      <c r="D1546" s="405"/>
      <c r="E1546" s="406" t="str">
        <f>IF(OR(ISBLANK(D1546),ISBLANK(#REF!))," ",KOLIC*CENA)</f>
        <v xml:space="preserve"> </v>
      </c>
      <c r="F1546" s="932"/>
      <c r="G1546" s="981"/>
      <c r="H1546" s="948"/>
      <c r="I1546" s="987"/>
    </row>
    <row r="1547" spans="1:9">
      <c r="A1547" s="277"/>
      <c r="B1547" s="310"/>
      <c r="C1547" s="336"/>
      <c r="D1547" s="301"/>
      <c r="E1547" s="306"/>
      <c r="F1547" s="874"/>
      <c r="G1547" s="920"/>
      <c r="H1547" s="888"/>
      <c r="I1547" s="908"/>
    </row>
    <row r="1548" spans="1:9" s="138" customFormat="1" hidden="1" outlineLevel="1">
      <c r="A1548" s="342" t="s">
        <v>614</v>
      </c>
      <c r="B1548" s="343" t="s">
        <v>701</v>
      </c>
      <c r="C1548" s="344">
        <v>4</v>
      </c>
      <c r="D1548" s="345"/>
      <c r="E1548" s="302"/>
      <c r="F1548" s="936"/>
      <c r="G1548" s="1015"/>
      <c r="H1548" s="953"/>
      <c r="I1548" s="1021"/>
    </row>
    <row r="1549" spans="1:9" s="138" customFormat="1" hidden="1" outlineLevel="1">
      <c r="A1549" s="342" t="s">
        <v>575</v>
      </c>
      <c r="B1549" s="343" t="s">
        <v>701</v>
      </c>
      <c r="C1549" s="344">
        <v>4</v>
      </c>
      <c r="D1549" s="345"/>
      <c r="E1549" s="302"/>
      <c r="F1549" s="936"/>
      <c r="G1549" s="1015"/>
      <c r="H1549" s="953"/>
      <c r="I1549" s="1021"/>
    </row>
    <row r="1550" spans="1:9" s="138" customFormat="1" hidden="1" outlineLevel="1">
      <c r="A1550" s="342" t="s">
        <v>589</v>
      </c>
      <c r="B1550" s="343" t="s">
        <v>701</v>
      </c>
      <c r="C1550" s="344">
        <v>4</v>
      </c>
      <c r="D1550" s="345"/>
      <c r="E1550" s="302"/>
      <c r="F1550" s="936"/>
      <c r="G1550" s="1015"/>
      <c r="H1550" s="953"/>
      <c r="I1550" s="1021"/>
    </row>
    <row r="1551" spans="1:9" s="138" customFormat="1" hidden="1" outlineLevel="1">
      <c r="A1551" s="342" t="s">
        <v>332</v>
      </c>
      <c r="B1551" s="343" t="s">
        <v>241</v>
      </c>
      <c r="C1551" s="344">
        <v>0</v>
      </c>
      <c r="D1551" s="345"/>
      <c r="E1551" s="302"/>
      <c r="F1551" s="936"/>
      <c r="G1551" s="1015"/>
      <c r="H1551" s="953"/>
      <c r="I1551" s="1021"/>
    </row>
    <row r="1552" spans="1:9" collapsed="1">
      <c r="A1552" s="277"/>
      <c r="B1552" s="304"/>
      <c r="C1552" s="301"/>
      <c r="D1552" s="305"/>
      <c r="E1552" s="306"/>
      <c r="F1552" s="874"/>
      <c r="G1552" s="920"/>
      <c r="H1552" s="888"/>
      <c r="I1552" s="908"/>
    </row>
    <row r="1553" spans="1:9" s="76" customFormat="1" ht="216.75" customHeight="1">
      <c r="A1553" s="335" t="s">
        <v>68</v>
      </c>
      <c r="B1553" s="338" t="s">
        <v>769</v>
      </c>
      <c r="C1553" s="301"/>
      <c r="D1553" s="305"/>
      <c r="E1553" s="302"/>
      <c r="F1553" s="872"/>
      <c r="G1553" s="918"/>
      <c r="H1553" s="886"/>
      <c r="I1553" s="906"/>
    </row>
    <row r="1554" spans="1:9" s="76" customFormat="1" ht="117" customHeight="1">
      <c r="A1554" s="335"/>
      <c r="B1554" s="338" t="s">
        <v>707</v>
      </c>
      <c r="C1554" s="301"/>
      <c r="D1554" s="305"/>
      <c r="E1554" s="302"/>
      <c r="F1554" s="872"/>
      <c r="G1554" s="918"/>
      <c r="H1554" s="886"/>
      <c r="I1554" s="906"/>
    </row>
    <row r="1555" spans="1:9">
      <c r="A1555" s="277"/>
      <c r="B1555" s="309" t="s">
        <v>271</v>
      </c>
      <c r="C1555" s="310">
        <v>20</v>
      </c>
      <c r="D1555" s="1320"/>
      <c r="E1555" s="306" t="str">
        <f>IF(OR(ISBLANK(C1555),ISBLANK(D1555))," ",KOLIC*CENA)</f>
        <v xml:space="preserve"> </v>
      </c>
      <c r="F1555" s="939">
        <v>20</v>
      </c>
      <c r="G1555" s="919">
        <f>D1555*F1555</f>
        <v>0</v>
      </c>
      <c r="H1555" s="887"/>
      <c r="I1555" s="907">
        <f>D1555*H1555</f>
        <v>0</v>
      </c>
    </row>
    <row r="1556" spans="1:9">
      <c r="A1556" s="277"/>
      <c r="B1556" s="309" t="s">
        <v>272</v>
      </c>
      <c r="C1556" s="310">
        <v>12</v>
      </c>
      <c r="D1556" s="1309">
        <f>D1555</f>
        <v>0</v>
      </c>
      <c r="E1556" s="306">
        <f>IF(OR(ISBLANK(C1556),ISBLANK(D1556))," ",KOLIC*CENA)</f>
        <v>0</v>
      </c>
      <c r="F1556" s="939">
        <v>12</v>
      </c>
      <c r="G1556" s="919">
        <f>D1556*F1556</f>
        <v>0</v>
      </c>
      <c r="H1556" s="887"/>
      <c r="I1556" s="907">
        <f>D1556*H1556</f>
        <v>0</v>
      </c>
    </row>
    <row r="1557" spans="1:9">
      <c r="A1557" s="277"/>
      <c r="B1557" s="309" t="s">
        <v>273</v>
      </c>
      <c r="C1557" s="310">
        <v>20</v>
      </c>
      <c r="D1557" s="1309">
        <f>D1555</f>
        <v>0</v>
      </c>
      <c r="E1557" s="306">
        <f>IF(OR(ISBLANK(C1557),ISBLANK(D1557))," ",KOLIC*CENA)</f>
        <v>0</v>
      </c>
      <c r="F1557" s="939">
        <v>20</v>
      </c>
      <c r="G1557" s="919">
        <f>D1557*F1557</f>
        <v>0</v>
      </c>
      <c r="H1557" s="887"/>
      <c r="I1557" s="907">
        <f>D1557*H1557</f>
        <v>0</v>
      </c>
    </row>
    <row r="1558" spans="1:9" ht="13.5" thickBot="1">
      <c r="A1558" s="277"/>
      <c r="B1558" s="407" t="s">
        <v>274</v>
      </c>
      <c r="C1558" s="408">
        <v>20</v>
      </c>
      <c r="D1558" s="1310">
        <f>D1555</f>
        <v>0</v>
      </c>
      <c r="E1558" s="1310">
        <f>IF(OR(ISBLANK(C1558),ISBLANK(D1558))," ",KOLIC*CENA)</f>
        <v>0</v>
      </c>
      <c r="F1558" s="940">
        <v>20</v>
      </c>
      <c r="G1558" s="980">
        <f>D1558*F1558</f>
        <v>0</v>
      </c>
      <c r="H1558" s="947"/>
      <c r="I1558" s="986">
        <f>D1558*H1558</f>
        <v>0</v>
      </c>
    </row>
    <row r="1559" spans="1:9" ht="13.5" thickTop="1">
      <c r="A1559" s="277"/>
      <c r="B1559" s="404" t="s">
        <v>199</v>
      </c>
      <c r="C1559" s="411">
        <f>SUM(C1555:C1558)</f>
        <v>72</v>
      </c>
      <c r="D1559" s="405"/>
      <c r="E1559" s="406" t="str">
        <f>IF(OR(ISBLANK(D1559),ISBLANK(#REF!))," ",KOLIC*CENA)</f>
        <v xml:space="preserve"> </v>
      </c>
      <c r="F1559" s="932"/>
      <c r="G1559" s="981"/>
      <c r="H1559" s="948"/>
      <c r="I1559" s="987"/>
    </row>
    <row r="1560" spans="1:9">
      <c r="A1560" s="277"/>
      <c r="B1560" s="310"/>
      <c r="C1560" s="336"/>
      <c r="D1560" s="301"/>
      <c r="E1560" s="306"/>
      <c r="F1560" s="874"/>
      <c r="G1560" s="920"/>
      <c r="H1560" s="888"/>
      <c r="I1560" s="908"/>
    </row>
    <row r="1561" spans="1:9" s="138" customFormat="1" hidden="1" outlineLevel="1">
      <c r="A1561" s="342" t="s">
        <v>614</v>
      </c>
      <c r="B1561" s="343" t="s">
        <v>702</v>
      </c>
      <c r="C1561" s="344">
        <v>20</v>
      </c>
      <c r="D1561" s="345"/>
      <c r="E1561" s="302"/>
      <c r="F1561" s="936"/>
      <c r="G1561" s="1015"/>
      <c r="H1561" s="953"/>
      <c r="I1561" s="1021"/>
    </row>
    <row r="1562" spans="1:9" s="138" customFormat="1" hidden="1" outlineLevel="1">
      <c r="A1562" s="342" t="s">
        <v>575</v>
      </c>
      <c r="B1562" s="343" t="s">
        <v>703</v>
      </c>
      <c r="C1562" s="344">
        <v>12</v>
      </c>
      <c r="D1562" s="345"/>
      <c r="E1562" s="302"/>
      <c r="F1562" s="936"/>
      <c r="G1562" s="1015"/>
      <c r="H1562" s="953"/>
      <c r="I1562" s="1021"/>
    </row>
    <row r="1563" spans="1:9" s="138" customFormat="1" hidden="1" outlineLevel="1">
      <c r="A1563" s="342" t="s">
        <v>589</v>
      </c>
      <c r="B1563" s="343" t="s">
        <v>702</v>
      </c>
      <c r="C1563" s="344">
        <v>20</v>
      </c>
      <c r="D1563" s="345"/>
      <c r="E1563" s="302"/>
      <c r="F1563" s="936"/>
      <c r="G1563" s="1015"/>
      <c r="H1563" s="953"/>
      <c r="I1563" s="1021"/>
    </row>
    <row r="1564" spans="1:9" s="138" customFormat="1" hidden="1" outlineLevel="1">
      <c r="A1564" s="342" t="s">
        <v>332</v>
      </c>
      <c r="B1564" s="343" t="s">
        <v>704</v>
      </c>
      <c r="C1564" s="344">
        <v>20</v>
      </c>
      <c r="D1564" s="345"/>
      <c r="E1564" s="302"/>
      <c r="F1564" s="936"/>
      <c r="G1564" s="1015"/>
      <c r="H1564" s="953"/>
      <c r="I1564" s="1021"/>
    </row>
    <row r="1565" spans="1:9" s="76" customFormat="1" ht="12.75" customHeight="1" collapsed="1">
      <c r="A1565" s="307"/>
      <c r="B1565" s="309"/>
      <c r="C1565" s="310"/>
      <c r="D1565" s="305"/>
      <c r="E1565" s="302" t="str">
        <f t="shared" ref="E1565:E1570" si="62">IF(OR(ISBLANK(C1565),ISBLANK(D1565))," ",KOLIC*CENA)</f>
        <v xml:space="preserve"> </v>
      </c>
      <c r="F1565" s="872"/>
      <c r="G1565" s="918"/>
      <c r="H1565" s="886"/>
      <c r="I1565" s="906"/>
    </row>
    <row r="1566" spans="1:9" s="76" customFormat="1" ht="230.25" customHeight="1">
      <c r="A1566" s="311" t="s">
        <v>36</v>
      </c>
      <c r="B1566" s="338" t="s">
        <v>708</v>
      </c>
      <c r="C1566" s="310"/>
      <c r="D1566" s="305"/>
      <c r="E1566" s="302" t="str">
        <f t="shared" si="62"/>
        <v xml:space="preserve"> </v>
      </c>
      <c r="F1566" s="872"/>
      <c r="G1566" s="918"/>
      <c r="H1566" s="886"/>
      <c r="I1566" s="906"/>
    </row>
    <row r="1567" spans="1:9">
      <c r="A1567" s="277"/>
      <c r="B1567" s="309" t="s">
        <v>271</v>
      </c>
      <c r="C1567" s="310">
        <v>0</v>
      </c>
      <c r="D1567" s="1320"/>
      <c r="E1567" s="306" t="str">
        <f t="shared" si="62"/>
        <v xml:space="preserve"> </v>
      </c>
      <c r="F1567" s="939">
        <v>0</v>
      </c>
      <c r="G1567" s="919">
        <f>D1567*F1567</f>
        <v>0</v>
      </c>
      <c r="H1567" s="887"/>
      <c r="I1567" s="907">
        <f>D1567*H1567</f>
        <v>0</v>
      </c>
    </row>
    <row r="1568" spans="1:9">
      <c r="A1568" s="277"/>
      <c r="B1568" s="309" t="s">
        <v>272</v>
      </c>
      <c r="C1568" s="310">
        <v>1</v>
      </c>
      <c r="D1568" s="1309">
        <f>D1567</f>
        <v>0</v>
      </c>
      <c r="E1568" s="306">
        <f t="shared" si="62"/>
        <v>0</v>
      </c>
      <c r="F1568" s="939">
        <v>1</v>
      </c>
      <c r="G1568" s="919">
        <f>D1568*F1568</f>
        <v>0</v>
      </c>
      <c r="H1568" s="887"/>
      <c r="I1568" s="907">
        <f>D1568*H1568</f>
        <v>0</v>
      </c>
    </row>
    <row r="1569" spans="1:9">
      <c r="A1569" s="277"/>
      <c r="B1569" s="309" t="s">
        <v>273</v>
      </c>
      <c r="C1569" s="310">
        <v>0</v>
      </c>
      <c r="D1569" s="1309">
        <f>D1567</f>
        <v>0</v>
      </c>
      <c r="E1569" s="306">
        <f t="shared" si="62"/>
        <v>0</v>
      </c>
      <c r="F1569" s="939">
        <v>0</v>
      </c>
      <c r="G1569" s="919">
        <f>D1569*F1569</f>
        <v>0</v>
      </c>
      <c r="H1569" s="887"/>
      <c r="I1569" s="907">
        <f>D1569*H1569</f>
        <v>0</v>
      </c>
    </row>
    <row r="1570" spans="1:9" ht="13.5" thickBot="1">
      <c r="A1570" s="277"/>
      <c r="B1570" s="407" t="s">
        <v>274</v>
      </c>
      <c r="C1570" s="408">
        <v>0</v>
      </c>
      <c r="D1570" s="1310">
        <f>D1567</f>
        <v>0</v>
      </c>
      <c r="E1570" s="1310">
        <f t="shared" si="62"/>
        <v>0</v>
      </c>
      <c r="F1570" s="940">
        <v>0</v>
      </c>
      <c r="G1570" s="980">
        <f>D1570*F1570</f>
        <v>0</v>
      </c>
      <c r="H1570" s="947"/>
      <c r="I1570" s="986">
        <f>D1570*H1570</f>
        <v>0</v>
      </c>
    </row>
    <row r="1571" spans="1:9" ht="13.5" thickTop="1">
      <c r="A1571" s="277"/>
      <c r="B1571" s="404" t="s">
        <v>199</v>
      </c>
      <c r="C1571" s="411">
        <f>SUM(C1567:C1570)</f>
        <v>1</v>
      </c>
      <c r="D1571" s="405"/>
      <c r="E1571" s="406" t="str">
        <f>IF(OR(ISBLANK(D1571),ISBLANK(#REF!))," ",KOLIC*CENA)</f>
        <v xml:space="preserve"> </v>
      </c>
      <c r="F1571" s="932"/>
      <c r="G1571" s="981"/>
      <c r="H1571" s="948"/>
      <c r="I1571" s="987"/>
    </row>
    <row r="1572" spans="1:9">
      <c r="A1572" s="277"/>
      <c r="B1572" s="310"/>
      <c r="C1572" s="336"/>
      <c r="D1572" s="301"/>
      <c r="E1572" s="306"/>
      <c r="F1572" s="874"/>
      <c r="G1572" s="920"/>
      <c r="H1572" s="888"/>
      <c r="I1572" s="908"/>
    </row>
    <row r="1573" spans="1:9" s="76" customFormat="1" ht="143.25" customHeight="1">
      <c r="A1573" s="311" t="s">
        <v>37</v>
      </c>
      <c r="B1573" s="338" t="s">
        <v>705</v>
      </c>
      <c r="C1573" s="310"/>
      <c r="D1573" s="305"/>
      <c r="E1573" s="302" t="str">
        <f>IF(OR(ISBLANK(C1573),ISBLANK(D1573))," ",KOLIC*CENA)</f>
        <v xml:space="preserve"> </v>
      </c>
      <c r="F1573" s="872"/>
      <c r="G1573" s="918"/>
      <c r="H1573" s="886"/>
      <c r="I1573" s="906"/>
    </row>
    <row r="1574" spans="1:9">
      <c r="A1574" s="277"/>
      <c r="B1574" s="309" t="s">
        <v>271</v>
      </c>
      <c r="C1574" s="310">
        <v>0</v>
      </c>
      <c r="D1574" s="1320"/>
      <c r="E1574" s="306" t="str">
        <f>IF(OR(ISBLANK(C1574),ISBLANK(D1574))," ",KOLIC*CENA)</f>
        <v xml:space="preserve"> </v>
      </c>
      <c r="F1574" s="939">
        <v>0</v>
      </c>
      <c r="G1574" s="919">
        <f>D1574*F1574</f>
        <v>0</v>
      </c>
      <c r="H1574" s="887"/>
      <c r="I1574" s="907">
        <f>D1574*H1574</f>
        <v>0</v>
      </c>
    </row>
    <row r="1575" spans="1:9">
      <c r="A1575" s="277"/>
      <c r="B1575" s="309" t="s">
        <v>272</v>
      </c>
      <c r="C1575" s="310">
        <v>1</v>
      </c>
      <c r="D1575" s="1309">
        <f>D1574</f>
        <v>0</v>
      </c>
      <c r="E1575" s="306">
        <f>IF(OR(ISBLANK(C1575),ISBLANK(D1575))," ",KOLIC*CENA)</f>
        <v>0</v>
      </c>
      <c r="F1575" s="939">
        <v>1</v>
      </c>
      <c r="G1575" s="919">
        <f>D1575*F1575</f>
        <v>0</v>
      </c>
      <c r="H1575" s="887"/>
      <c r="I1575" s="907">
        <f>D1575*H1575</f>
        <v>0</v>
      </c>
    </row>
    <row r="1576" spans="1:9">
      <c r="A1576" s="277"/>
      <c r="B1576" s="309" t="s">
        <v>273</v>
      </c>
      <c r="C1576" s="310">
        <v>0</v>
      </c>
      <c r="D1576" s="1309">
        <f>D1574</f>
        <v>0</v>
      </c>
      <c r="E1576" s="306">
        <f>IF(OR(ISBLANK(C1576),ISBLANK(D1576))," ",KOLIC*CENA)</f>
        <v>0</v>
      </c>
      <c r="F1576" s="939">
        <v>0</v>
      </c>
      <c r="G1576" s="919">
        <f>D1576*F1576</f>
        <v>0</v>
      </c>
      <c r="H1576" s="887"/>
      <c r="I1576" s="907">
        <f>D1576*H1576</f>
        <v>0</v>
      </c>
    </row>
    <row r="1577" spans="1:9" ht="13.5" thickBot="1">
      <c r="A1577" s="277"/>
      <c r="B1577" s="407" t="s">
        <v>274</v>
      </c>
      <c r="C1577" s="408">
        <v>2</v>
      </c>
      <c r="D1577" s="1310">
        <f>D1574</f>
        <v>0</v>
      </c>
      <c r="E1577" s="1310">
        <f>IF(OR(ISBLANK(C1577),ISBLANK(D1577))," ",KOLIC*CENA)</f>
        <v>0</v>
      </c>
      <c r="F1577" s="940">
        <v>2</v>
      </c>
      <c r="G1577" s="980">
        <f>D1577*F1577</f>
        <v>0</v>
      </c>
      <c r="H1577" s="947"/>
      <c r="I1577" s="986">
        <f>D1577*H1577</f>
        <v>0</v>
      </c>
    </row>
    <row r="1578" spans="1:9" ht="13.5" thickTop="1">
      <c r="A1578" s="277"/>
      <c r="B1578" s="404" t="s">
        <v>199</v>
      </c>
      <c r="C1578" s="411">
        <f>SUM(C1574:C1577)</f>
        <v>3</v>
      </c>
      <c r="D1578" s="405"/>
      <c r="E1578" s="406" t="str">
        <f>IF(OR(ISBLANK(D1578),ISBLANK(#REF!))," ",KOLIC*CENA)</f>
        <v xml:space="preserve"> </v>
      </c>
      <c r="F1578" s="932"/>
      <c r="G1578" s="981"/>
      <c r="H1578" s="948"/>
      <c r="I1578" s="987"/>
    </row>
    <row r="1579" spans="1:9">
      <c r="A1579" s="277"/>
      <c r="B1579" s="310"/>
      <c r="C1579" s="336"/>
      <c r="D1579" s="301"/>
      <c r="E1579" s="306"/>
      <c r="F1579" s="874"/>
      <c r="G1579" s="920"/>
      <c r="H1579" s="888"/>
      <c r="I1579" s="908"/>
    </row>
    <row r="1580" spans="1:9" ht="154.5" customHeight="1">
      <c r="A1580" s="335" t="s">
        <v>43</v>
      </c>
      <c r="B1580" s="338" t="s">
        <v>709</v>
      </c>
      <c r="C1580" s="333"/>
      <c r="D1580" s="305"/>
      <c r="E1580" s="306"/>
      <c r="F1580" s="874"/>
      <c r="G1580" s="920"/>
      <c r="H1580" s="888"/>
      <c r="I1580" s="908"/>
    </row>
    <row r="1581" spans="1:9">
      <c r="A1581" s="277"/>
      <c r="B1581" s="309" t="s">
        <v>271</v>
      </c>
      <c r="C1581" s="310">
        <v>0</v>
      </c>
      <c r="D1581" s="1320"/>
      <c r="E1581" s="306" t="str">
        <f>IF(OR(ISBLANK(C1581),ISBLANK(D1581))," ",KOLIC*CENA)</f>
        <v xml:space="preserve"> </v>
      </c>
      <c r="F1581" s="939">
        <v>0</v>
      </c>
      <c r="G1581" s="919">
        <f>D1581*F1581</f>
        <v>0</v>
      </c>
      <c r="H1581" s="887"/>
      <c r="I1581" s="907">
        <f>D1581*H1581</f>
        <v>0</v>
      </c>
    </row>
    <row r="1582" spans="1:9">
      <c r="A1582" s="277"/>
      <c r="B1582" s="309" t="s">
        <v>272</v>
      </c>
      <c r="C1582" s="310">
        <v>1</v>
      </c>
      <c r="D1582" s="1309">
        <f>D1581</f>
        <v>0</v>
      </c>
      <c r="E1582" s="306">
        <f>IF(OR(ISBLANK(C1582),ISBLANK(D1582))," ",KOLIC*CENA)</f>
        <v>0</v>
      </c>
      <c r="F1582" s="939">
        <v>1</v>
      </c>
      <c r="G1582" s="919">
        <f>D1582*F1582</f>
        <v>0</v>
      </c>
      <c r="H1582" s="887"/>
      <c r="I1582" s="907">
        <f>D1582*H1582</f>
        <v>0</v>
      </c>
    </row>
    <row r="1583" spans="1:9">
      <c r="A1583" s="277"/>
      <c r="B1583" s="309" t="s">
        <v>273</v>
      </c>
      <c r="C1583" s="310">
        <v>0</v>
      </c>
      <c r="D1583" s="1309">
        <f>D1581</f>
        <v>0</v>
      </c>
      <c r="E1583" s="306">
        <f>IF(OR(ISBLANK(C1583),ISBLANK(D1583))," ",KOLIC*CENA)</f>
        <v>0</v>
      </c>
      <c r="F1583" s="939">
        <v>0</v>
      </c>
      <c r="G1583" s="919">
        <f>D1583*F1583</f>
        <v>0</v>
      </c>
      <c r="H1583" s="887"/>
      <c r="I1583" s="907">
        <f>D1583*H1583</f>
        <v>0</v>
      </c>
    </row>
    <row r="1584" spans="1:9" ht="13.5" thickBot="1">
      <c r="A1584" s="277"/>
      <c r="B1584" s="407" t="s">
        <v>274</v>
      </c>
      <c r="C1584" s="408">
        <v>1</v>
      </c>
      <c r="D1584" s="1310">
        <f>D1581</f>
        <v>0</v>
      </c>
      <c r="E1584" s="1310">
        <f>IF(OR(ISBLANK(C1584),ISBLANK(D1584))," ",KOLIC*CENA)</f>
        <v>0</v>
      </c>
      <c r="F1584" s="940">
        <v>1</v>
      </c>
      <c r="G1584" s="980">
        <f>D1584*F1584</f>
        <v>0</v>
      </c>
      <c r="H1584" s="947"/>
      <c r="I1584" s="986">
        <f>D1584*H1584</f>
        <v>0</v>
      </c>
    </row>
    <row r="1585" spans="1:9" ht="13.5" thickTop="1">
      <c r="A1585" s="277"/>
      <c r="B1585" s="404" t="s">
        <v>199</v>
      </c>
      <c r="C1585" s="411">
        <f>SUM(C1581:C1584)</f>
        <v>2</v>
      </c>
      <c r="D1585" s="405"/>
      <c r="E1585" s="406" t="str">
        <f>IF(OR(ISBLANK(D1585),ISBLANK(#REF!))," ",KOLIC*CENA)</f>
        <v xml:space="preserve"> </v>
      </c>
      <c r="F1585" s="932"/>
      <c r="G1585" s="981"/>
      <c r="H1585" s="948"/>
      <c r="I1585" s="987"/>
    </row>
    <row r="1586" spans="1:9">
      <c r="A1586" s="277"/>
      <c r="B1586" s="310"/>
      <c r="C1586" s="336"/>
      <c r="D1586" s="301"/>
      <c r="E1586" s="306"/>
      <c r="F1586" s="874"/>
      <c r="G1586" s="920"/>
      <c r="H1586" s="888"/>
      <c r="I1586" s="908"/>
    </row>
    <row r="1587" spans="1:9" ht="79.5" customHeight="1">
      <c r="A1587" s="335" t="s">
        <v>20</v>
      </c>
      <c r="B1587" s="338" t="s">
        <v>748</v>
      </c>
      <c r="C1587" s="333"/>
      <c r="D1587" s="305"/>
      <c r="E1587" s="306"/>
      <c r="F1587" s="874"/>
      <c r="G1587" s="920"/>
      <c r="H1587" s="888"/>
      <c r="I1587" s="908"/>
    </row>
    <row r="1588" spans="1:9">
      <c r="A1588" s="277"/>
      <c r="B1588" s="309" t="s">
        <v>271</v>
      </c>
      <c r="C1588" s="310">
        <v>1</v>
      </c>
      <c r="D1588" s="1320"/>
      <c r="E1588" s="306" t="str">
        <f>IF(OR(ISBLANK(C1588),ISBLANK(D1588))," ",KOLIC*CENA)</f>
        <v xml:space="preserve"> </v>
      </c>
      <c r="F1588" s="939">
        <v>1</v>
      </c>
      <c r="G1588" s="919">
        <f>D1588*F1588</f>
        <v>0</v>
      </c>
      <c r="H1588" s="887"/>
      <c r="I1588" s="907">
        <f>D1588*H1588</f>
        <v>0</v>
      </c>
    </row>
    <row r="1589" spans="1:9">
      <c r="A1589" s="277"/>
      <c r="B1589" s="309" t="s">
        <v>272</v>
      </c>
      <c r="C1589" s="310">
        <v>2</v>
      </c>
      <c r="D1589" s="1309">
        <f>D1588</f>
        <v>0</v>
      </c>
      <c r="E1589" s="306">
        <f>IF(OR(ISBLANK(C1589),ISBLANK(D1589))," ",KOLIC*CENA)</f>
        <v>0</v>
      </c>
      <c r="F1589" s="939">
        <v>2</v>
      </c>
      <c r="G1589" s="919">
        <f>D1589*F1589</f>
        <v>0</v>
      </c>
      <c r="H1589" s="887"/>
      <c r="I1589" s="907">
        <f>D1589*H1589</f>
        <v>0</v>
      </c>
    </row>
    <row r="1590" spans="1:9">
      <c r="A1590" s="277"/>
      <c r="B1590" s="309" t="s">
        <v>273</v>
      </c>
      <c r="C1590" s="310">
        <v>0</v>
      </c>
      <c r="D1590" s="1309">
        <f>D1588</f>
        <v>0</v>
      </c>
      <c r="E1590" s="306">
        <f>IF(OR(ISBLANK(C1590),ISBLANK(D1590))," ",KOLIC*CENA)</f>
        <v>0</v>
      </c>
      <c r="F1590" s="939">
        <v>0</v>
      </c>
      <c r="G1590" s="919">
        <f>D1590*F1590</f>
        <v>0</v>
      </c>
      <c r="H1590" s="887"/>
      <c r="I1590" s="907">
        <f>D1590*H1590</f>
        <v>0</v>
      </c>
    </row>
    <row r="1591" spans="1:9" ht="13.5" thickBot="1">
      <c r="A1591" s="277"/>
      <c r="B1591" s="407" t="s">
        <v>274</v>
      </c>
      <c r="C1591" s="408">
        <v>2</v>
      </c>
      <c r="D1591" s="1310">
        <f>D1588</f>
        <v>0</v>
      </c>
      <c r="E1591" s="1310">
        <f>IF(OR(ISBLANK(C1591),ISBLANK(D1591))," ",KOLIC*CENA)</f>
        <v>0</v>
      </c>
      <c r="F1591" s="940">
        <v>2</v>
      </c>
      <c r="G1591" s="980">
        <f>D1591*F1591</f>
        <v>0</v>
      </c>
      <c r="H1591" s="947"/>
      <c r="I1591" s="986">
        <f>D1591*H1591</f>
        <v>0</v>
      </c>
    </row>
    <row r="1592" spans="1:9" ht="13.5" thickTop="1">
      <c r="A1592" s="277"/>
      <c r="B1592" s="404" t="s">
        <v>199</v>
      </c>
      <c r="C1592" s="411">
        <f>SUM(C1588:C1591)</f>
        <v>5</v>
      </c>
      <c r="D1592" s="405"/>
      <c r="E1592" s="406" t="str">
        <f>IF(OR(ISBLANK(D1592),ISBLANK(#REF!))," ",KOLIC*CENA)</f>
        <v xml:space="preserve"> </v>
      </c>
      <c r="F1592" s="932"/>
      <c r="G1592" s="981"/>
      <c r="H1592" s="948"/>
      <c r="I1592" s="987"/>
    </row>
    <row r="1593" spans="1:9">
      <c r="A1593" s="277"/>
      <c r="B1593" s="310"/>
      <c r="C1593" s="336"/>
      <c r="D1593" s="301"/>
      <c r="E1593" s="306"/>
      <c r="F1593" s="874"/>
      <c r="G1593" s="920"/>
      <c r="H1593" s="888"/>
      <c r="I1593" s="908"/>
    </row>
    <row r="1594" spans="1:9" ht="117" customHeight="1">
      <c r="A1594" s="335" t="s">
        <v>675</v>
      </c>
      <c r="B1594" s="338" t="s">
        <v>3599</v>
      </c>
      <c r="C1594" s="333"/>
      <c r="D1594" s="305"/>
      <c r="E1594" s="306"/>
      <c r="F1594" s="874"/>
      <c r="G1594" s="920"/>
      <c r="H1594" s="888"/>
      <c r="I1594" s="908"/>
    </row>
    <row r="1595" spans="1:9" ht="42.75" customHeight="1">
      <c r="A1595" s="335"/>
      <c r="B1595" s="338" t="s">
        <v>749</v>
      </c>
      <c r="C1595" s="333"/>
      <c r="D1595" s="305"/>
      <c r="E1595" s="306"/>
      <c r="F1595" s="874"/>
      <c r="G1595" s="920"/>
      <c r="H1595" s="888"/>
      <c r="I1595" s="908"/>
    </row>
    <row r="1596" spans="1:9">
      <c r="A1596" s="277"/>
      <c r="B1596" s="309" t="s">
        <v>271</v>
      </c>
      <c r="C1596" s="310">
        <v>0</v>
      </c>
      <c r="D1596" s="1320"/>
      <c r="E1596" s="306" t="str">
        <f>IF(OR(ISBLANK(C1596),ISBLANK(D1596))," ",KOLIC*CENA)</f>
        <v xml:space="preserve"> </v>
      </c>
      <c r="F1596" s="939">
        <v>0</v>
      </c>
      <c r="G1596" s="919">
        <f>D1596*F1596</f>
        <v>0</v>
      </c>
      <c r="H1596" s="887"/>
      <c r="I1596" s="907">
        <f>D1596*H1596</f>
        <v>0</v>
      </c>
    </row>
    <row r="1597" spans="1:9">
      <c r="A1597" s="277"/>
      <c r="B1597" s="309" t="s">
        <v>272</v>
      </c>
      <c r="C1597" s="310">
        <v>2</v>
      </c>
      <c r="D1597" s="1309">
        <f>D1596</f>
        <v>0</v>
      </c>
      <c r="E1597" s="306">
        <f>IF(OR(ISBLANK(C1597),ISBLANK(D1597))," ",KOLIC*CENA)</f>
        <v>0</v>
      </c>
      <c r="F1597" s="939">
        <v>2</v>
      </c>
      <c r="G1597" s="919">
        <f>D1597*F1597</f>
        <v>0</v>
      </c>
      <c r="H1597" s="887"/>
      <c r="I1597" s="907">
        <f>D1597*H1597</f>
        <v>0</v>
      </c>
    </row>
    <row r="1598" spans="1:9">
      <c r="A1598" s="277"/>
      <c r="B1598" s="309" t="s">
        <v>273</v>
      </c>
      <c r="C1598" s="310">
        <v>0</v>
      </c>
      <c r="D1598" s="1309">
        <f>D1596</f>
        <v>0</v>
      </c>
      <c r="E1598" s="306">
        <f>IF(OR(ISBLANK(C1598),ISBLANK(D1598))," ",KOLIC*CENA)</f>
        <v>0</v>
      </c>
      <c r="F1598" s="939">
        <v>0</v>
      </c>
      <c r="G1598" s="919">
        <f>D1598*F1598</f>
        <v>0</v>
      </c>
      <c r="H1598" s="887"/>
      <c r="I1598" s="907">
        <f>D1598*H1598</f>
        <v>0</v>
      </c>
    </row>
    <row r="1599" spans="1:9" ht="13.5" thickBot="1">
      <c r="A1599" s="277"/>
      <c r="B1599" s="407" t="s">
        <v>274</v>
      </c>
      <c r="C1599" s="408">
        <v>2</v>
      </c>
      <c r="D1599" s="1310">
        <f>D1596</f>
        <v>0</v>
      </c>
      <c r="E1599" s="1310">
        <f>IF(OR(ISBLANK(C1599),ISBLANK(D1599))," ",KOLIC*CENA)</f>
        <v>0</v>
      </c>
      <c r="F1599" s="940">
        <v>2</v>
      </c>
      <c r="G1599" s="980">
        <f>D1599*F1599</f>
        <v>0</v>
      </c>
      <c r="H1599" s="947"/>
      <c r="I1599" s="986">
        <f>D1599*H1599</f>
        <v>0</v>
      </c>
    </row>
    <row r="1600" spans="1:9" ht="13.5" thickTop="1">
      <c r="A1600" s="277"/>
      <c r="B1600" s="404" t="s">
        <v>199</v>
      </c>
      <c r="C1600" s="411">
        <f>SUM(C1596:C1599)</f>
        <v>4</v>
      </c>
      <c r="D1600" s="405"/>
      <c r="E1600" s="406" t="str">
        <f>IF(OR(ISBLANK(D1600),ISBLANK(#REF!))," ",KOLIC*CENA)</f>
        <v xml:space="preserve"> </v>
      </c>
      <c r="F1600" s="932"/>
      <c r="G1600" s="981"/>
      <c r="H1600" s="948"/>
      <c r="I1600" s="987"/>
    </row>
    <row r="1601" spans="1:9">
      <c r="A1601" s="277"/>
      <c r="B1601" s="310"/>
      <c r="C1601" s="336"/>
      <c r="D1601" s="301"/>
      <c r="E1601" s="306"/>
      <c r="F1601" s="874"/>
      <c r="G1601" s="920"/>
      <c r="H1601" s="888"/>
      <c r="I1601" s="908"/>
    </row>
    <row r="1602" spans="1:9" ht="77.25" customHeight="1">
      <c r="A1602" s="335" t="s">
        <v>676</v>
      </c>
      <c r="B1602" s="338" t="s">
        <v>750</v>
      </c>
      <c r="C1602" s="333"/>
      <c r="D1602" s="305"/>
      <c r="E1602" s="306"/>
      <c r="F1602" s="874"/>
      <c r="G1602" s="920"/>
      <c r="H1602" s="888"/>
      <c r="I1602" s="908"/>
    </row>
    <row r="1603" spans="1:9">
      <c r="A1603" s="277"/>
      <c r="B1603" s="309" t="s">
        <v>271</v>
      </c>
      <c r="C1603" s="310">
        <v>0</v>
      </c>
      <c r="D1603" s="1320"/>
      <c r="E1603" s="306" t="str">
        <f>IF(OR(ISBLANK(C1603),ISBLANK(D1603))," ",KOLIC*CENA)</f>
        <v xml:space="preserve"> </v>
      </c>
      <c r="F1603" s="939">
        <v>0</v>
      </c>
      <c r="G1603" s="919">
        <f>D1603*F1603</f>
        <v>0</v>
      </c>
      <c r="H1603" s="887"/>
      <c r="I1603" s="907">
        <f>D1603*H1603</f>
        <v>0</v>
      </c>
    </row>
    <row r="1604" spans="1:9">
      <c r="A1604" s="277"/>
      <c r="B1604" s="309" t="s">
        <v>272</v>
      </c>
      <c r="C1604" s="310">
        <v>2</v>
      </c>
      <c r="D1604" s="1309">
        <f>D1603</f>
        <v>0</v>
      </c>
      <c r="E1604" s="306">
        <f>IF(OR(ISBLANK(C1604),ISBLANK(D1604))," ",KOLIC*CENA)</f>
        <v>0</v>
      </c>
      <c r="F1604" s="939">
        <v>2</v>
      </c>
      <c r="G1604" s="919">
        <f>D1604*F1604</f>
        <v>0</v>
      </c>
      <c r="H1604" s="887"/>
      <c r="I1604" s="907">
        <f>D1604*H1604</f>
        <v>0</v>
      </c>
    </row>
    <row r="1605" spans="1:9">
      <c r="A1605" s="277"/>
      <c r="B1605" s="309" t="s">
        <v>273</v>
      </c>
      <c r="C1605" s="310">
        <v>0</v>
      </c>
      <c r="D1605" s="1309">
        <f>D1603</f>
        <v>0</v>
      </c>
      <c r="E1605" s="306">
        <f>IF(OR(ISBLANK(C1605),ISBLANK(D1605))," ",KOLIC*CENA)</f>
        <v>0</v>
      </c>
      <c r="F1605" s="939">
        <v>0</v>
      </c>
      <c r="G1605" s="919">
        <f>D1605*F1605</f>
        <v>0</v>
      </c>
      <c r="H1605" s="887"/>
      <c r="I1605" s="907">
        <f>D1605*H1605</f>
        <v>0</v>
      </c>
    </row>
    <row r="1606" spans="1:9" ht="13.5" thickBot="1">
      <c r="A1606" s="277"/>
      <c r="B1606" s="407" t="s">
        <v>274</v>
      </c>
      <c r="C1606" s="408">
        <v>0</v>
      </c>
      <c r="D1606" s="1310">
        <f>D1603</f>
        <v>0</v>
      </c>
      <c r="E1606" s="1310">
        <f>IF(OR(ISBLANK(C1606),ISBLANK(D1606))," ",KOLIC*CENA)</f>
        <v>0</v>
      </c>
      <c r="F1606" s="940">
        <v>0</v>
      </c>
      <c r="G1606" s="980">
        <f>D1606*F1606</f>
        <v>0</v>
      </c>
      <c r="H1606" s="947"/>
      <c r="I1606" s="986">
        <f>D1606*H1606</f>
        <v>0</v>
      </c>
    </row>
    <row r="1607" spans="1:9" ht="13.5" thickTop="1">
      <c r="A1607" s="277"/>
      <c r="B1607" s="404" t="s">
        <v>199</v>
      </c>
      <c r="C1607" s="411">
        <f>SUM(C1603:C1606)</f>
        <v>2</v>
      </c>
      <c r="D1607" s="405"/>
      <c r="E1607" s="406" t="str">
        <f>IF(OR(ISBLANK(D1607),ISBLANK(#REF!))," ",KOLIC*CENA)</f>
        <v xml:space="preserve"> </v>
      </c>
      <c r="F1607" s="932"/>
      <c r="G1607" s="981"/>
      <c r="H1607" s="948"/>
      <c r="I1607" s="987"/>
    </row>
    <row r="1608" spans="1:9">
      <c r="A1608" s="277"/>
      <c r="B1608" s="310"/>
      <c r="C1608" s="336"/>
      <c r="D1608" s="301"/>
      <c r="E1608" s="306"/>
      <c r="F1608" s="874"/>
      <c r="G1608" s="920"/>
      <c r="H1608" s="888"/>
      <c r="I1608" s="908"/>
    </row>
    <row r="1609" spans="1:9" ht="89.25" customHeight="1">
      <c r="A1609" s="335" t="s">
        <v>677</v>
      </c>
      <c r="B1609" s="338" t="s">
        <v>751</v>
      </c>
      <c r="C1609" s="333"/>
      <c r="D1609" s="305"/>
      <c r="E1609" s="306"/>
      <c r="F1609" s="874"/>
      <c r="G1609" s="920"/>
      <c r="H1609" s="888"/>
      <c r="I1609" s="908"/>
    </row>
    <row r="1610" spans="1:9">
      <c r="A1610" s="277"/>
      <c r="B1610" s="309" t="s">
        <v>271</v>
      </c>
      <c r="C1610" s="310">
        <v>0</v>
      </c>
      <c r="D1610" s="1320"/>
      <c r="E1610" s="306" t="str">
        <f>IF(OR(ISBLANK(C1610),ISBLANK(D1610))," ",KOLIC*CENA)</f>
        <v xml:space="preserve"> </v>
      </c>
      <c r="F1610" s="939">
        <v>0</v>
      </c>
      <c r="G1610" s="919">
        <f>D1610*F1610</f>
        <v>0</v>
      </c>
      <c r="H1610" s="887"/>
      <c r="I1610" s="907">
        <f>D1610*H1610</f>
        <v>0</v>
      </c>
    </row>
    <row r="1611" spans="1:9">
      <c r="A1611" s="277"/>
      <c r="B1611" s="309" t="s">
        <v>272</v>
      </c>
      <c r="C1611" s="310">
        <v>0</v>
      </c>
      <c r="D1611" s="1309">
        <f>D1610</f>
        <v>0</v>
      </c>
      <c r="E1611" s="306">
        <f>IF(OR(ISBLANK(C1611),ISBLANK(D1611))," ",KOLIC*CENA)</f>
        <v>0</v>
      </c>
      <c r="F1611" s="939">
        <v>0</v>
      </c>
      <c r="G1611" s="919">
        <f>D1611*F1611</f>
        <v>0</v>
      </c>
      <c r="H1611" s="887"/>
      <c r="I1611" s="907">
        <f>D1611*H1611</f>
        <v>0</v>
      </c>
    </row>
    <row r="1612" spans="1:9">
      <c r="A1612" s="277"/>
      <c r="B1612" s="309" t="s">
        <v>273</v>
      </c>
      <c r="C1612" s="310">
        <v>0</v>
      </c>
      <c r="D1612" s="1309">
        <f>D1610</f>
        <v>0</v>
      </c>
      <c r="E1612" s="306">
        <f>IF(OR(ISBLANK(C1612),ISBLANK(D1612))," ",KOLIC*CENA)</f>
        <v>0</v>
      </c>
      <c r="F1612" s="939">
        <v>0</v>
      </c>
      <c r="G1612" s="919">
        <f>D1612*F1612</f>
        <v>0</v>
      </c>
      <c r="H1612" s="887"/>
      <c r="I1612" s="907">
        <f>D1612*H1612</f>
        <v>0</v>
      </c>
    </row>
    <row r="1613" spans="1:9" ht="13.5" thickBot="1">
      <c r="A1613" s="277"/>
      <c r="B1613" s="407" t="s">
        <v>274</v>
      </c>
      <c r="C1613" s="408">
        <v>2</v>
      </c>
      <c r="D1613" s="1310">
        <f>D1610</f>
        <v>0</v>
      </c>
      <c r="E1613" s="1310">
        <f>IF(OR(ISBLANK(C1613),ISBLANK(D1613))," ",KOLIC*CENA)</f>
        <v>0</v>
      </c>
      <c r="F1613" s="940">
        <v>2</v>
      </c>
      <c r="G1613" s="980">
        <f>D1613*F1613</f>
        <v>0</v>
      </c>
      <c r="H1613" s="947"/>
      <c r="I1613" s="986">
        <f>D1613*H1613</f>
        <v>0</v>
      </c>
    </row>
    <row r="1614" spans="1:9" ht="13.5" thickTop="1">
      <c r="A1614" s="277"/>
      <c r="B1614" s="404" t="s">
        <v>199</v>
      </c>
      <c r="C1614" s="411">
        <f>SUM(C1610:C1613)</f>
        <v>2</v>
      </c>
      <c r="D1614" s="405"/>
      <c r="E1614" s="406" t="str">
        <f>IF(OR(ISBLANK(D1614),ISBLANK(#REF!))," ",KOLIC*CENA)</f>
        <v xml:space="preserve"> </v>
      </c>
      <c r="F1614" s="932"/>
      <c r="G1614" s="981"/>
      <c r="H1614" s="948"/>
      <c r="I1614" s="987"/>
    </row>
    <row r="1615" spans="1:9">
      <c r="A1615" s="277"/>
      <c r="B1615" s="310"/>
      <c r="C1615" s="336"/>
      <c r="D1615" s="301"/>
      <c r="E1615" s="306"/>
      <c r="F1615" s="874"/>
      <c r="G1615" s="920"/>
      <c r="H1615" s="888"/>
      <c r="I1615" s="908"/>
    </row>
    <row r="1616" spans="1:9" ht="53.25" customHeight="1">
      <c r="A1616" s="335" t="s">
        <v>678</v>
      </c>
      <c r="B1616" s="338" t="s">
        <v>752</v>
      </c>
      <c r="C1616" s="333"/>
      <c r="D1616" s="305"/>
      <c r="E1616" s="306"/>
      <c r="F1616" s="874"/>
      <c r="G1616" s="920"/>
      <c r="H1616" s="888"/>
      <c r="I1616" s="908"/>
    </row>
    <row r="1617" spans="1:9">
      <c r="A1617" s="277"/>
      <c r="B1617" s="309" t="s">
        <v>271</v>
      </c>
      <c r="C1617" s="310">
        <v>2</v>
      </c>
      <c r="D1617" s="1320"/>
      <c r="E1617" s="306" t="str">
        <f>IF(OR(ISBLANK(C1617),ISBLANK(D1617))," ",KOLIC*CENA)</f>
        <v xml:space="preserve"> </v>
      </c>
      <c r="F1617" s="939">
        <v>2</v>
      </c>
      <c r="G1617" s="919">
        <f>D1617*F1617</f>
        <v>0</v>
      </c>
      <c r="H1617" s="887"/>
      <c r="I1617" s="907">
        <f>D1617*H1617</f>
        <v>0</v>
      </c>
    </row>
    <row r="1618" spans="1:9">
      <c r="A1618" s="277"/>
      <c r="B1618" s="309" t="s">
        <v>272</v>
      </c>
      <c r="C1618" s="310">
        <v>0</v>
      </c>
      <c r="D1618" s="1309">
        <f>D1617</f>
        <v>0</v>
      </c>
      <c r="E1618" s="306">
        <f>IF(OR(ISBLANK(C1618),ISBLANK(D1618))," ",KOLIC*CENA)</f>
        <v>0</v>
      </c>
      <c r="F1618" s="939">
        <v>0</v>
      </c>
      <c r="G1618" s="919">
        <f>D1618*F1618</f>
        <v>0</v>
      </c>
      <c r="H1618" s="887"/>
      <c r="I1618" s="907">
        <f>D1618*H1618</f>
        <v>0</v>
      </c>
    </row>
    <row r="1619" spans="1:9">
      <c r="A1619" s="277"/>
      <c r="B1619" s="309" t="s">
        <v>273</v>
      </c>
      <c r="C1619" s="310">
        <v>0</v>
      </c>
      <c r="D1619" s="1309">
        <f>D1617</f>
        <v>0</v>
      </c>
      <c r="E1619" s="306">
        <f>IF(OR(ISBLANK(C1619),ISBLANK(D1619))," ",KOLIC*CENA)</f>
        <v>0</v>
      </c>
      <c r="F1619" s="939">
        <v>0</v>
      </c>
      <c r="G1619" s="919">
        <f>D1619*F1619</f>
        <v>0</v>
      </c>
      <c r="H1619" s="887"/>
      <c r="I1619" s="907">
        <f>D1619*H1619</f>
        <v>0</v>
      </c>
    </row>
    <row r="1620" spans="1:9" ht="13.5" thickBot="1">
      <c r="A1620" s="277"/>
      <c r="B1620" s="407" t="s">
        <v>274</v>
      </c>
      <c r="C1620" s="408">
        <v>0</v>
      </c>
      <c r="D1620" s="1310">
        <f>D1617</f>
        <v>0</v>
      </c>
      <c r="E1620" s="1310">
        <f>IF(OR(ISBLANK(C1620),ISBLANK(D1620))," ",KOLIC*CENA)</f>
        <v>0</v>
      </c>
      <c r="F1620" s="940">
        <v>0</v>
      </c>
      <c r="G1620" s="980">
        <f>D1620*F1620</f>
        <v>0</v>
      </c>
      <c r="H1620" s="947"/>
      <c r="I1620" s="986">
        <f>D1620*H1620</f>
        <v>0</v>
      </c>
    </row>
    <row r="1621" spans="1:9" ht="13.5" thickTop="1">
      <c r="A1621" s="277"/>
      <c r="B1621" s="404" t="s">
        <v>199</v>
      </c>
      <c r="C1621" s="411">
        <f>SUM(C1617:C1620)</f>
        <v>2</v>
      </c>
      <c r="D1621" s="405"/>
      <c r="E1621" s="406" t="str">
        <f>IF(OR(ISBLANK(D1621),ISBLANK(#REF!))," ",KOLIC*CENA)</f>
        <v xml:space="preserve"> </v>
      </c>
      <c r="F1621" s="932"/>
      <c r="G1621" s="981"/>
      <c r="H1621" s="948"/>
      <c r="I1621" s="987"/>
    </row>
    <row r="1622" spans="1:9">
      <c r="A1622" s="277"/>
      <c r="B1622" s="310"/>
      <c r="C1622" s="336"/>
      <c r="D1622" s="301"/>
      <c r="E1622" s="306"/>
      <c r="F1622" s="874"/>
      <c r="G1622" s="920"/>
      <c r="H1622" s="888"/>
      <c r="I1622" s="908"/>
    </row>
    <row r="1623" spans="1:9" ht="53.25" customHeight="1">
      <c r="A1623" s="335" t="s">
        <v>679</v>
      </c>
      <c r="B1623" s="338" t="s">
        <v>754</v>
      </c>
      <c r="C1623" s="333"/>
      <c r="D1623" s="305"/>
      <c r="E1623" s="306"/>
      <c r="F1623" s="874"/>
      <c r="G1623" s="920"/>
      <c r="H1623" s="888"/>
      <c r="I1623" s="908"/>
    </row>
    <row r="1624" spans="1:9">
      <c r="A1624" s="277"/>
      <c r="B1624" s="309" t="s">
        <v>271</v>
      </c>
      <c r="C1624" s="310">
        <v>2</v>
      </c>
      <c r="D1624" s="1320"/>
      <c r="E1624" s="306" t="str">
        <f>IF(OR(ISBLANK(C1624),ISBLANK(D1624))," ",KOLIC*CENA)</f>
        <v xml:space="preserve"> </v>
      </c>
      <c r="F1624" s="939">
        <v>2</v>
      </c>
      <c r="G1624" s="919">
        <f>D1624*F1624</f>
        <v>0</v>
      </c>
      <c r="H1624" s="887"/>
      <c r="I1624" s="907">
        <f>D1624*H1624</f>
        <v>0</v>
      </c>
    </row>
    <row r="1625" spans="1:9">
      <c r="A1625" s="277"/>
      <c r="B1625" s="309" t="s">
        <v>272</v>
      </c>
      <c r="C1625" s="310">
        <v>0</v>
      </c>
      <c r="D1625" s="1309">
        <f>D1624</f>
        <v>0</v>
      </c>
      <c r="E1625" s="306">
        <f>IF(OR(ISBLANK(C1625),ISBLANK(D1625))," ",KOLIC*CENA)</f>
        <v>0</v>
      </c>
      <c r="F1625" s="939">
        <v>0</v>
      </c>
      <c r="G1625" s="919">
        <f>D1625*F1625</f>
        <v>0</v>
      </c>
      <c r="H1625" s="887"/>
      <c r="I1625" s="907">
        <f>D1625*H1625</f>
        <v>0</v>
      </c>
    </row>
    <row r="1626" spans="1:9">
      <c r="A1626" s="277"/>
      <c r="B1626" s="309" t="s">
        <v>273</v>
      </c>
      <c r="C1626" s="310">
        <v>0</v>
      </c>
      <c r="D1626" s="1309">
        <f>D1624</f>
        <v>0</v>
      </c>
      <c r="E1626" s="306">
        <f>IF(OR(ISBLANK(C1626),ISBLANK(D1626))," ",KOLIC*CENA)</f>
        <v>0</v>
      </c>
      <c r="F1626" s="939">
        <v>0</v>
      </c>
      <c r="G1626" s="919">
        <f>D1626*F1626</f>
        <v>0</v>
      </c>
      <c r="H1626" s="887"/>
      <c r="I1626" s="907">
        <f>D1626*H1626</f>
        <v>0</v>
      </c>
    </row>
    <row r="1627" spans="1:9" ht="13.5" thickBot="1">
      <c r="A1627" s="277"/>
      <c r="B1627" s="407" t="s">
        <v>274</v>
      </c>
      <c r="C1627" s="408">
        <v>0</v>
      </c>
      <c r="D1627" s="1310">
        <f>D1624</f>
        <v>0</v>
      </c>
      <c r="E1627" s="1310">
        <f>IF(OR(ISBLANK(C1627),ISBLANK(D1627))," ",KOLIC*CENA)</f>
        <v>0</v>
      </c>
      <c r="F1627" s="940">
        <v>0</v>
      </c>
      <c r="G1627" s="980">
        <f>D1627*F1627</f>
        <v>0</v>
      </c>
      <c r="H1627" s="947"/>
      <c r="I1627" s="986">
        <f>D1627*H1627</f>
        <v>0</v>
      </c>
    </row>
    <row r="1628" spans="1:9" ht="13.5" thickTop="1">
      <c r="A1628" s="277"/>
      <c r="B1628" s="404" t="s">
        <v>199</v>
      </c>
      <c r="C1628" s="411">
        <f>SUM(C1624:C1627)</f>
        <v>2</v>
      </c>
      <c r="D1628" s="405"/>
      <c r="E1628" s="406" t="str">
        <f>IF(OR(ISBLANK(D1628),ISBLANK(#REF!))," ",KOLIC*CENA)</f>
        <v xml:space="preserve"> </v>
      </c>
      <c r="F1628" s="932"/>
      <c r="G1628" s="981"/>
      <c r="H1628" s="948"/>
      <c r="I1628" s="987"/>
    </row>
    <row r="1629" spans="1:9">
      <c r="A1629" s="277"/>
      <c r="B1629" s="310"/>
      <c r="C1629" s="336"/>
      <c r="D1629" s="301"/>
      <c r="E1629" s="306"/>
      <c r="F1629" s="874"/>
      <c r="G1629" s="920"/>
      <c r="H1629" s="888"/>
      <c r="I1629" s="908"/>
    </row>
    <row r="1630" spans="1:9" ht="53.25" customHeight="1">
      <c r="A1630" s="335" t="s">
        <v>680</v>
      </c>
      <c r="B1630" s="338" t="s">
        <v>755</v>
      </c>
      <c r="C1630" s="333"/>
      <c r="D1630" s="305"/>
      <c r="E1630" s="306"/>
      <c r="F1630" s="874"/>
      <c r="G1630" s="920"/>
      <c r="H1630" s="888"/>
      <c r="I1630" s="908"/>
    </row>
    <row r="1631" spans="1:9">
      <c r="A1631" s="277"/>
      <c r="B1631" s="309" t="s">
        <v>271</v>
      </c>
      <c r="C1631" s="310">
        <v>1</v>
      </c>
      <c r="D1631" s="1320"/>
      <c r="E1631" s="306" t="str">
        <f>IF(OR(ISBLANK(C1631),ISBLANK(D1631))," ",KOLIC*CENA)</f>
        <v xml:space="preserve"> </v>
      </c>
      <c r="F1631" s="939">
        <v>1</v>
      </c>
      <c r="G1631" s="919">
        <f>D1631*F1631</f>
        <v>0</v>
      </c>
      <c r="H1631" s="887"/>
      <c r="I1631" s="907">
        <f>D1631*H1631</f>
        <v>0</v>
      </c>
    </row>
    <row r="1632" spans="1:9">
      <c r="A1632" s="277"/>
      <c r="B1632" s="309" t="s">
        <v>272</v>
      </c>
      <c r="C1632" s="310">
        <v>0</v>
      </c>
      <c r="D1632" s="1309">
        <f>D1631</f>
        <v>0</v>
      </c>
      <c r="E1632" s="306">
        <f>IF(OR(ISBLANK(C1632),ISBLANK(D1632))," ",KOLIC*CENA)</f>
        <v>0</v>
      </c>
      <c r="F1632" s="939">
        <v>0</v>
      </c>
      <c r="G1632" s="919">
        <f>D1632*F1632</f>
        <v>0</v>
      </c>
      <c r="H1632" s="887"/>
      <c r="I1632" s="907">
        <f>D1632*H1632</f>
        <v>0</v>
      </c>
    </row>
    <row r="1633" spans="1:9">
      <c r="A1633" s="277"/>
      <c r="B1633" s="309" t="s">
        <v>273</v>
      </c>
      <c r="C1633" s="310">
        <v>0</v>
      </c>
      <c r="D1633" s="1309">
        <f>D1631</f>
        <v>0</v>
      </c>
      <c r="E1633" s="306">
        <f>IF(OR(ISBLANK(C1633),ISBLANK(D1633))," ",KOLIC*CENA)</f>
        <v>0</v>
      </c>
      <c r="F1633" s="939">
        <v>0</v>
      </c>
      <c r="G1633" s="919">
        <f>D1633*F1633</f>
        <v>0</v>
      </c>
      <c r="H1633" s="887"/>
      <c r="I1633" s="907">
        <f>D1633*H1633</f>
        <v>0</v>
      </c>
    </row>
    <row r="1634" spans="1:9" ht="13.5" thickBot="1">
      <c r="A1634" s="277"/>
      <c r="B1634" s="407" t="s">
        <v>274</v>
      </c>
      <c r="C1634" s="408">
        <v>0</v>
      </c>
      <c r="D1634" s="1310">
        <f>D1631</f>
        <v>0</v>
      </c>
      <c r="E1634" s="1310">
        <f>IF(OR(ISBLANK(C1634),ISBLANK(D1634))," ",KOLIC*CENA)</f>
        <v>0</v>
      </c>
      <c r="F1634" s="940">
        <v>0</v>
      </c>
      <c r="G1634" s="980">
        <f>D1634*F1634</f>
        <v>0</v>
      </c>
      <c r="H1634" s="947"/>
      <c r="I1634" s="986">
        <f>D1634*H1634</f>
        <v>0</v>
      </c>
    </row>
    <row r="1635" spans="1:9" ht="13.5" thickTop="1">
      <c r="A1635" s="277"/>
      <c r="B1635" s="404" t="s">
        <v>199</v>
      </c>
      <c r="C1635" s="411">
        <f>SUM(C1631:C1634)</f>
        <v>1</v>
      </c>
      <c r="D1635" s="405"/>
      <c r="E1635" s="406" t="str">
        <f>IF(OR(ISBLANK(D1635),ISBLANK(#REF!))," ",KOLIC*CENA)</f>
        <v xml:space="preserve"> </v>
      </c>
      <c r="F1635" s="932"/>
      <c r="G1635" s="981"/>
      <c r="H1635" s="948"/>
      <c r="I1635" s="987"/>
    </row>
    <row r="1636" spans="1:9">
      <c r="A1636" s="277"/>
      <c r="B1636" s="310"/>
      <c r="C1636" s="336"/>
      <c r="D1636" s="301"/>
      <c r="E1636" s="306"/>
      <c r="F1636" s="874"/>
      <c r="G1636" s="920"/>
      <c r="H1636" s="888"/>
      <c r="I1636" s="908"/>
    </row>
    <row r="1637" spans="1:9" ht="53.25" customHeight="1">
      <c r="A1637" s="335" t="s">
        <v>681</v>
      </c>
      <c r="B1637" s="338" t="s">
        <v>756</v>
      </c>
      <c r="C1637" s="333"/>
      <c r="D1637" s="305"/>
      <c r="E1637" s="306"/>
      <c r="F1637" s="874"/>
      <c r="G1637" s="920"/>
      <c r="H1637" s="888"/>
      <c r="I1637" s="908"/>
    </row>
    <row r="1638" spans="1:9">
      <c r="A1638" s="277"/>
      <c r="B1638" s="309" t="s">
        <v>271</v>
      </c>
      <c r="C1638" s="310">
        <v>2</v>
      </c>
      <c r="D1638" s="1320"/>
      <c r="E1638" s="306" t="str">
        <f>IF(OR(ISBLANK(C1638),ISBLANK(D1638))," ",KOLIC*CENA)</f>
        <v xml:space="preserve"> </v>
      </c>
      <c r="F1638" s="939">
        <v>2</v>
      </c>
      <c r="G1638" s="919">
        <f>D1638*F1638</f>
        <v>0</v>
      </c>
      <c r="H1638" s="887"/>
      <c r="I1638" s="907">
        <f>D1638*H1638</f>
        <v>0</v>
      </c>
    </row>
    <row r="1639" spans="1:9">
      <c r="A1639" s="277"/>
      <c r="B1639" s="309" t="s">
        <v>272</v>
      </c>
      <c r="C1639" s="310">
        <v>0</v>
      </c>
      <c r="D1639" s="1309">
        <f>D1638</f>
        <v>0</v>
      </c>
      <c r="E1639" s="306">
        <f>IF(OR(ISBLANK(C1639),ISBLANK(D1639))," ",KOLIC*CENA)</f>
        <v>0</v>
      </c>
      <c r="F1639" s="939">
        <v>0</v>
      </c>
      <c r="G1639" s="919">
        <f>D1639*F1639</f>
        <v>0</v>
      </c>
      <c r="H1639" s="887"/>
      <c r="I1639" s="907">
        <f>D1639*H1639</f>
        <v>0</v>
      </c>
    </row>
    <row r="1640" spans="1:9">
      <c r="A1640" s="277"/>
      <c r="B1640" s="309" t="s">
        <v>273</v>
      </c>
      <c r="C1640" s="310">
        <v>0</v>
      </c>
      <c r="D1640" s="1309">
        <f>D1638</f>
        <v>0</v>
      </c>
      <c r="E1640" s="306">
        <f>IF(OR(ISBLANK(C1640),ISBLANK(D1640))," ",KOLIC*CENA)</f>
        <v>0</v>
      </c>
      <c r="F1640" s="939">
        <v>0</v>
      </c>
      <c r="G1640" s="919">
        <f>D1640*F1640</f>
        <v>0</v>
      </c>
      <c r="H1640" s="887"/>
      <c r="I1640" s="907">
        <f>D1640*H1640</f>
        <v>0</v>
      </c>
    </row>
    <row r="1641" spans="1:9" ht="13.5" thickBot="1">
      <c r="A1641" s="277"/>
      <c r="B1641" s="407" t="s">
        <v>274</v>
      </c>
      <c r="C1641" s="408">
        <v>0</v>
      </c>
      <c r="D1641" s="1310">
        <f>D1638</f>
        <v>0</v>
      </c>
      <c r="E1641" s="1310">
        <f>IF(OR(ISBLANK(C1641),ISBLANK(D1641))," ",KOLIC*CENA)</f>
        <v>0</v>
      </c>
      <c r="F1641" s="940">
        <v>0</v>
      </c>
      <c r="G1641" s="980">
        <f>D1641*F1641</f>
        <v>0</v>
      </c>
      <c r="H1641" s="947"/>
      <c r="I1641" s="986">
        <f>D1641*H1641</f>
        <v>0</v>
      </c>
    </row>
    <row r="1642" spans="1:9" ht="13.5" thickTop="1">
      <c r="A1642" s="277"/>
      <c r="B1642" s="404" t="s">
        <v>199</v>
      </c>
      <c r="C1642" s="411">
        <f>SUM(C1638:C1641)</f>
        <v>2</v>
      </c>
      <c r="D1642" s="405"/>
      <c r="E1642" s="306"/>
      <c r="F1642" s="932"/>
      <c r="G1642" s="981"/>
      <c r="H1642" s="948"/>
      <c r="I1642" s="987"/>
    </row>
    <row r="1643" spans="1:9">
      <c r="A1643" s="277"/>
      <c r="B1643" s="310"/>
      <c r="C1643" s="336"/>
      <c r="D1643" s="301"/>
      <c r="E1643" s="306"/>
      <c r="F1643" s="874"/>
      <c r="G1643" s="920"/>
      <c r="H1643" s="888"/>
      <c r="I1643" s="908"/>
    </row>
    <row r="1644" spans="1:9" ht="53.25" customHeight="1">
      <c r="A1644" s="335" t="s">
        <v>682</v>
      </c>
      <c r="B1644" s="338" t="s">
        <v>757</v>
      </c>
      <c r="C1644" s="333"/>
      <c r="D1644" s="305"/>
      <c r="E1644" s="306"/>
      <c r="F1644" s="874"/>
      <c r="G1644" s="920"/>
      <c r="H1644" s="888"/>
      <c r="I1644" s="908"/>
    </row>
    <row r="1645" spans="1:9">
      <c r="A1645" s="277"/>
      <c r="B1645" s="309" t="s">
        <v>271</v>
      </c>
      <c r="C1645" s="310">
        <v>2</v>
      </c>
      <c r="D1645" s="1320"/>
      <c r="E1645" s="306" t="str">
        <f>IF(OR(ISBLANK(C1645),ISBLANK(D1645))," ",KOLIC*CENA)</f>
        <v xml:space="preserve"> </v>
      </c>
      <c r="F1645" s="939">
        <v>2</v>
      </c>
      <c r="G1645" s="919">
        <f>D1645*F1645</f>
        <v>0</v>
      </c>
      <c r="H1645" s="887"/>
      <c r="I1645" s="907">
        <f>D1645*H1645</f>
        <v>0</v>
      </c>
    </row>
    <row r="1646" spans="1:9">
      <c r="A1646" s="277"/>
      <c r="B1646" s="309" t="s">
        <v>272</v>
      </c>
      <c r="C1646" s="310">
        <v>0</v>
      </c>
      <c r="D1646" s="1309">
        <f>D1645</f>
        <v>0</v>
      </c>
      <c r="E1646" s="306">
        <f>IF(OR(ISBLANK(C1646),ISBLANK(D1646))," ",KOLIC*CENA)</f>
        <v>0</v>
      </c>
      <c r="F1646" s="939">
        <v>0</v>
      </c>
      <c r="G1646" s="919">
        <f>D1646*F1646</f>
        <v>0</v>
      </c>
      <c r="H1646" s="887"/>
      <c r="I1646" s="907">
        <f>D1646*H1646</f>
        <v>0</v>
      </c>
    </row>
    <row r="1647" spans="1:9">
      <c r="A1647" s="277"/>
      <c r="B1647" s="309" t="s">
        <v>273</v>
      </c>
      <c r="C1647" s="310">
        <v>0</v>
      </c>
      <c r="D1647" s="1309">
        <f>D1645</f>
        <v>0</v>
      </c>
      <c r="E1647" s="306">
        <f>IF(OR(ISBLANK(C1647),ISBLANK(D1647))," ",KOLIC*CENA)</f>
        <v>0</v>
      </c>
      <c r="F1647" s="939">
        <v>0</v>
      </c>
      <c r="G1647" s="919">
        <f>D1647*F1647</f>
        <v>0</v>
      </c>
      <c r="H1647" s="887"/>
      <c r="I1647" s="907">
        <f>D1647*H1647</f>
        <v>0</v>
      </c>
    </row>
    <row r="1648" spans="1:9" ht="13.5" thickBot="1">
      <c r="A1648" s="277"/>
      <c r="B1648" s="407" t="s">
        <v>274</v>
      </c>
      <c r="C1648" s="408">
        <v>0</v>
      </c>
      <c r="D1648" s="1310">
        <f>D1645</f>
        <v>0</v>
      </c>
      <c r="E1648" s="1310">
        <f>IF(OR(ISBLANK(C1648),ISBLANK(D1648))," ",KOLIC*CENA)</f>
        <v>0</v>
      </c>
      <c r="F1648" s="940">
        <v>0</v>
      </c>
      <c r="G1648" s="980">
        <f>D1648*F1648</f>
        <v>0</v>
      </c>
      <c r="H1648" s="947"/>
      <c r="I1648" s="986">
        <f>D1648*H1648</f>
        <v>0</v>
      </c>
    </row>
    <row r="1649" spans="1:9" ht="13.5" thickTop="1">
      <c r="A1649" s="277"/>
      <c r="B1649" s="404" t="s">
        <v>199</v>
      </c>
      <c r="C1649" s="411">
        <f>SUM(C1645:C1648)</f>
        <v>2</v>
      </c>
      <c r="D1649" s="405"/>
      <c r="E1649" s="406" t="str">
        <f>IF(OR(ISBLANK(D1649),ISBLANK(#REF!))," ",KOLIC*CENA)</f>
        <v xml:space="preserve"> </v>
      </c>
      <c r="F1649" s="932"/>
      <c r="G1649" s="981"/>
      <c r="H1649" s="948"/>
      <c r="I1649" s="987"/>
    </row>
    <row r="1650" spans="1:9">
      <c r="A1650" s="277"/>
      <c r="B1650" s="310"/>
      <c r="C1650" s="336"/>
      <c r="D1650" s="301"/>
      <c r="E1650" s="306"/>
      <c r="F1650" s="874"/>
      <c r="G1650" s="920"/>
      <c r="H1650" s="888"/>
      <c r="I1650" s="908"/>
    </row>
    <row r="1651" spans="1:9" ht="103.5" customHeight="1">
      <c r="A1651" s="335" t="s">
        <v>683</v>
      </c>
      <c r="B1651" s="338" t="s">
        <v>758</v>
      </c>
      <c r="C1651" s="333"/>
      <c r="D1651" s="305"/>
      <c r="E1651" s="306"/>
      <c r="F1651" s="874"/>
      <c r="G1651" s="920"/>
      <c r="H1651" s="888"/>
      <c r="I1651" s="908"/>
    </row>
    <row r="1652" spans="1:9">
      <c r="A1652" s="277"/>
      <c r="B1652" s="309" t="s">
        <v>271</v>
      </c>
      <c r="C1652" s="310">
        <v>2</v>
      </c>
      <c r="D1652" s="1320"/>
      <c r="E1652" s="306" t="str">
        <f>IF(OR(ISBLANK(C1652),ISBLANK(D1652))," ",KOLIC*CENA)</f>
        <v xml:space="preserve"> </v>
      </c>
      <c r="F1652" s="939">
        <v>2</v>
      </c>
      <c r="G1652" s="919">
        <f>D1652*F1652</f>
        <v>0</v>
      </c>
      <c r="H1652" s="887"/>
      <c r="I1652" s="907">
        <f>D1652*H1652</f>
        <v>0</v>
      </c>
    </row>
    <row r="1653" spans="1:9">
      <c r="A1653" s="277"/>
      <c r="B1653" s="309" t="s">
        <v>272</v>
      </c>
      <c r="C1653" s="310">
        <v>0</v>
      </c>
      <c r="D1653" s="1309">
        <f>D1652</f>
        <v>0</v>
      </c>
      <c r="E1653" s="306">
        <f>IF(OR(ISBLANK(C1653),ISBLANK(D1653))," ",KOLIC*CENA)</f>
        <v>0</v>
      </c>
      <c r="F1653" s="939">
        <v>0</v>
      </c>
      <c r="G1653" s="919">
        <f>D1653*F1653</f>
        <v>0</v>
      </c>
      <c r="H1653" s="887"/>
      <c r="I1653" s="907">
        <f>D1653*H1653</f>
        <v>0</v>
      </c>
    </row>
    <row r="1654" spans="1:9">
      <c r="A1654" s="277"/>
      <c r="B1654" s="309" t="s">
        <v>273</v>
      </c>
      <c r="C1654" s="310">
        <v>0</v>
      </c>
      <c r="D1654" s="1309">
        <f>D1652</f>
        <v>0</v>
      </c>
      <c r="E1654" s="306">
        <f>IF(OR(ISBLANK(C1654),ISBLANK(D1654))," ",KOLIC*CENA)</f>
        <v>0</v>
      </c>
      <c r="F1654" s="939">
        <v>0</v>
      </c>
      <c r="G1654" s="919">
        <f>D1654*F1654</f>
        <v>0</v>
      </c>
      <c r="H1654" s="887"/>
      <c r="I1654" s="907">
        <f>D1654*H1654</f>
        <v>0</v>
      </c>
    </row>
    <row r="1655" spans="1:9" ht="13.5" thickBot="1">
      <c r="A1655" s="277"/>
      <c r="B1655" s="407" t="s">
        <v>274</v>
      </c>
      <c r="C1655" s="408">
        <v>0</v>
      </c>
      <c r="D1655" s="1310">
        <f>D1652</f>
        <v>0</v>
      </c>
      <c r="E1655" s="1310">
        <f>IF(OR(ISBLANK(C1655),ISBLANK(D1655))," ",KOLIC*CENA)</f>
        <v>0</v>
      </c>
      <c r="F1655" s="940">
        <v>0</v>
      </c>
      <c r="G1655" s="980">
        <f>D1655*F1655</f>
        <v>0</v>
      </c>
      <c r="H1655" s="947"/>
      <c r="I1655" s="986">
        <f>D1655*H1655</f>
        <v>0</v>
      </c>
    </row>
    <row r="1656" spans="1:9" ht="13.5" thickTop="1">
      <c r="A1656" s="277"/>
      <c r="B1656" s="404" t="s">
        <v>199</v>
      </c>
      <c r="C1656" s="411">
        <f>SUM(C1652:C1655)</f>
        <v>2</v>
      </c>
      <c r="D1656" s="405"/>
      <c r="E1656" s="406" t="str">
        <f>IF(OR(ISBLANK(D1656),ISBLANK(#REF!))," ",KOLIC*CENA)</f>
        <v xml:space="preserve"> </v>
      </c>
      <c r="F1656" s="932"/>
      <c r="G1656" s="981"/>
      <c r="H1656" s="948"/>
      <c r="I1656" s="987"/>
    </row>
    <row r="1657" spans="1:9">
      <c r="A1657" s="277"/>
      <c r="B1657" s="310"/>
      <c r="C1657" s="336"/>
      <c r="D1657" s="301"/>
      <c r="E1657" s="306"/>
      <c r="F1657" s="874"/>
      <c r="G1657" s="920"/>
      <c r="H1657" s="888"/>
      <c r="I1657" s="908"/>
    </row>
    <row r="1658" spans="1:9" ht="66.75" customHeight="1">
      <c r="A1658" s="335" t="s">
        <v>684</v>
      </c>
      <c r="B1658" s="338" t="s">
        <v>759</v>
      </c>
      <c r="C1658" s="333"/>
      <c r="D1658" s="305"/>
      <c r="E1658" s="306"/>
      <c r="F1658" s="874"/>
      <c r="G1658" s="920"/>
      <c r="H1658" s="888"/>
      <c r="I1658" s="908"/>
    </row>
    <row r="1659" spans="1:9">
      <c r="A1659" s="277"/>
      <c r="B1659" s="309" t="s">
        <v>271</v>
      </c>
      <c r="C1659" s="310">
        <v>0</v>
      </c>
      <c r="D1659" s="1320"/>
      <c r="E1659" s="306" t="str">
        <f>IF(OR(ISBLANK(C1659),ISBLANK(D1659))," ",KOLIC*CENA)</f>
        <v xml:space="preserve"> </v>
      </c>
      <c r="F1659" s="939">
        <v>0</v>
      </c>
      <c r="G1659" s="919">
        <f>D1659*F1659</f>
        <v>0</v>
      </c>
      <c r="H1659" s="887"/>
      <c r="I1659" s="907">
        <f>D1659*H1659</f>
        <v>0</v>
      </c>
    </row>
    <row r="1660" spans="1:9">
      <c r="A1660" s="277"/>
      <c r="B1660" s="309" t="s">
        <v>272</v>
      </c>
      <c r="C1660" s="310">
        <v>1</v>
      </c>
      <c r="D1660" s="1309">
        <f>D1659</f>
        <v>0</v>
      </c>
      <c r="E1660" s="306">
        <f>IF(OR(ISBLANK(C1660),ISBLANK(D1660))," ",KOLIC*CENA)</f>
        <v>0</v>
      </c>
      <c r="F1660" s="939">
        <v>1</v>
      </c>
      <c r="G1660" s="919">
        <f>D1660*F1660</f>
        <v>0</v>
      </c>
      <c r="H1660" s="887"/>
      <c r="I1660" s="907">
        <f>D1660*H1660</f>
        <v>0</v>
      </c>
    </row>
    <row r="1661" spans="1:9">
      <c r="A1661" s="277"/>
      <c r="B1661" s="309" t="s">
        <v>273</v>
      </c>
      <c r="C1661" s="310">
        <v>0</v>
      </c>
      <c r="D1661" s="1309">
        <f>D1659</f>
        <v>0</v>
      </c>
      <c r="E1661" s="306">
        <f>IF(OR(ISBLANK(C1661),ISBLANK(D1661))," ",KOLIC*CENA)</f>
        <v>0</v>
      </c>
      <c r="F1661" s="939">
        <v>0</v>
      </c>
      <c r="G1661" s="919">
        <f>D1661*F1661</f>
        <v>0</v>
      </c>
      <c r="H1661" s="887"/>
      <c r="I1661" s="907">
        <f>D1661*H1661</f>
        <v>0</v>
      </c>
    </row>
    <row r="1662" spans="1:9" ht="13.5" thickBot="1">
      <c r="A1662" s="277"/>
      <c r="B1662" s="407" t="s">
        <v>274</v>
      </c>
      <c r="C1662" s="408">
        <v>1</v>
      </c>
      <c r="D1662" s="1310">
        <f>D1659</f>
        <v>0</v>
      </c>
      <c r="E1662" s="1310">
        <f>IF(OR(ISBLANK(C1662),ISBLANK(D1662))," ",KOLIC*CENA)</f>
        <v>0</v>
      </c>
      <c r="F1662" s="940">
        <v>1</v>
      </c>
      <c r="G1662" s="980">
        <f>D1662*F1662</f>
        <v>0</v>
      </c>
      <c r="H1662" s="947"/>
      <c r="I1662" s="986">
        <f>D1662*H1662</f>
        <v>0</v>
      </c>
    </row>
    <row r="1663" spans="1:9" ht="13.5" thickTop="1">
      <c r="A1663" s="277"/>
      <c r="B1663" s="404" t="s">
        <v>199</v>
      </c>
      <c r="C1663" s="411">
        <f>SUM(C1659:C1662)</f>
        <v>2</v>
      </c>
      <c r="D1663" s="405"/>
      <c r="E1663" s="406" t="str">
        <f>IF(OR(ISBLANK(D1663),ISBLANK(#REF!))," ",KOLIC*CENA)</f>
        <v xml:space="preserve"> </v>
      </c>
      <c r="F1663" s="932"/>
      <c r="G1663" s="981"/>
      <c r="H1663" s="948"/>
      <c r="I1663" s="987"/>
    </row>
    <row r="1664" spans="1:9">
      <c r="A1664" s="277"/>
      <c r="B1664" s="310"/>
      <c r="C1664" s="336"/>
      <c r="D1664" s="301"/>
      <c r="E1664" s="306"/>
      <c r="F1664" s="874"/>
      <c r="G1664" s="920"/>
      <c r="H1664" s="888"/>
      <c r="I1664" s="908"/>
    </row>
    <row r="1665" spans="1:9" ht="38.25">
      <c r="A1665" s="277" t="s">
        <v>760</v>
      </c>
      <c r="B1665" s="338" t="s">
        <v>761</v>
      </c>
      <c r="C1665" s="336"/>
      <c r="D1665" s="301"/>
      <c r="E1665" s="306"/>
      <c r="F1665" s="874"/>
      <c r="G1665" s="920"/>
      <c r="H1665" s="888"/>
      <c r="I1665" s="908"/>
    </row>
    <row r="1666" spans="1:9">
      <c r="A1666" s="277"/>
      <c r="B1666" s="310"/>
      <c r="C1666" s="336"/>
      <c r="D1666" s="301"/>
      <c r="E1666" s="306"/>
      <c r="F1666" s="874"/>
      <c r="G1666" s="920"/>
      <c r="H1666" s="888"/>
      <c r="I1666" s="908"/>
    </row>
    <row r="1667" spans="1:9" ht="66.75" customHeight="1">
      <c r="A1667" s="335" t="s">
        <v>685</v>
      </c>
      <c r="B1667" s="338" t="s">
        <v>762</v>
      </c>
      <c r="C1667" s="333"/>
      <c r="D1667" s="305"/>
      <c r="E1667" s="306"/>
      <c r="F1667" s="874"/>
      <c r="G1667" s="920"/>
      <c r="H1667" s="888"/>
      <c r="I1667" s="908"/>
    </row>
    <row r="1668" spans="1:9">
      <c r="A1668" s="277"/>
      <c r="B1668" s="309" t="s">
        <v>271</v>
      </c>
      <c r="C1668" s="310">
        <v>1</v>
      </c>
      <c r="D1668" s="1320"/>
      <c r="E1668" s="306" t="str">
        <f>IF(OR(ISBLANK(C1668),ISBLANK(D1668))," ",KOLIC*CENA)</f>
        <v xml:space="preserve"> </v>
      </c>
      <c r="F1668" s="939">
        <v>1</v>
      </c>
      <c r="G1668" s="919">
        <f>D1668*F1668</f>
        <v>0</v>
      </c>
      <c r="H1668" s="887"/>
      <c r="I1668" s="907">
        <f>D1668*H1668</f>
        <v>0</v>
      </c>
    </row>
    <row r="1669" spans="1:9">
      <c r="A1669" s="277"/>
      <c r="B1669" s="309" t="s">
        <v>272</v>
      </c>
      <c r="C1669" s="310">
        <v>0</v>
      </c>
      <c r="D1669" s="1309">
        <f>D1668</f>
        <v>0</v>
      </c>
      <c r="E1669" s="306">
        <f>IF(OR(ISBLANK(C1669),ISBLANK(D1669))," ",KOLIC*CENA)</f>
        <v>0</v>
      </c>
      <c r="F1669" s="939">
        <v>0</v>
      </c>
      <c r="G1669" s="919">
        <f>D1669*F1669</f>
        <v>0</v>
      </c>
      <c r="H1669" s="887"/>
      <c r="I1669" s="907">
        <f>D1669*H1669</f>
        <v>0</v>
      </c>
    </row>
    <row r="1670" spans="1:9">
      <c r="A1670" s="277"/>
      <c r="B1670" s="309" t="s">
        <v>273</v>
      </c>
      <c r="C1670" s="310">
        <v>0</v>
      </c>
      <c r="D1670" s="1309">
        <f>D1668</f>
        <v>0</v>
      </c>
      <c r="E1670" s="306">
        <f>IF(OR(ISBLANK(C1670),ISBLANK(D1670))," ",KOLIC*CENA)</f>
        <v>0</v>
      </c>
      <c r="F1670" s="939">
        <v>0</v>
      </c>
      <c r="G1670" s="919">
        <f>D1670*F1670</f>
        <v>0</v>
      </c>
      <c r="H1670" s="887"/>
      <c r="I1670" s="907">
        <f>D1670*H1670</f>
        <v>0</v>
      </c>
    </row>
    <row r="1671" spans="1:9" ht="13.5" thickBot="1">
      <c r="A1671" s="277"/>
      <c r="B1671" s="407" t="s">
        <v>274</v>
      </c>
      <c r="C1671" s="408">
        <v>0</v>
      </c>
      <c r="D1671" s="1310">
        <f>D1668</f>
        <v>0</v>
      </c>
      <c r="E1671" s="1310">
        <f>IF(OR(ISBLANK(C1671),ISBLANK(D1671))," ",KOLIC*CENA)</f>
        <v>0</v>
      </c>
      <c r="F1671" s="940">
        <v>0</v>
      </c>
      <c r="G1671" s="980">
        <f>D1671*F1671</f>
        <v>0</v>
      </c>
      <c r="H1671" s="947"/>
      <c r="I1671" s="986">
        <f>D1671*H1671</f>
        <v>0</v>
      </c>
    </row>
    <row r="1672" spans="1:9" ht="13.5" thickTop="1">
      <c r="A1672" s="277"/>
      <c r="B1672" s="404" t="s">
        <v>199</v>
      </c>
      <c r="C1672" s="411">
        <f>SUM(C1668:C1671)</f>
        <v>1</v>
      </c>
      <c r="D1672" s="405"/>
      <c r="E1672" s="406" t="str">
        <f>IF(OR(ISBLANK(D1672),ISBLANK(#REF!))," ",KOLIC*CENA)</f>
        <v xml:space="preserve"> </v>
      </c>
      <c r="F1672" s="932"/>
      <c r="G1672" s="981"/>
      <c r="H1672" s="948"/>
      <c r="I1672" s="987"/>
    </row>
    <row r="1673" spans="1:9">
      <c r="A1673" s="277"/>
      <c r="B1673" s="310"/>
      <c r="C1673" s="336"/>
      <c r="D1673" s="301"/>
      <c r="E1673" s="306"/>
      <c r="F1673" s="874"/>
      <c r="G1673" s="920"/>
      <c r="H1673" s="888"/>
      <c r="I1673" s="908"/>
    </row>
    <row r="1674" spans="1:9" ht="66.75" customHeight="1">
      <c r="A1674" s="335" t="s">
        <v>686</v>
      </c>
      <c r="B1674" s="338" t="s">
        <v>763</v>
      </c>
      <c r="C1674" s="333"/>
      <c r="D1674" s="305"/>
      <c r="E1674" s="306"/>
      <c r="F1674" s="874"/>
      <c r="G1674" s="920"/>
      <c r="H1674" s="888"/>
      <c r="I1674" s="908"/>
    </row>
    <row r="1675" spans="1:9">
      <c r="A1675" s="277"/>
      <c r="B1675" s="309" t="s">
        <v>271</v>
      </c>
      <c r="C1675" s="310">
        <v>1</v>
      </c>
      <c r="D1675" s="1320"/>
      <c r="E1675" s="306" t="str">
        <f>IF(OR(ISBLANK(C1675),ISBLANK(D1675))," ",KOLIC*CENA)</f>
        <v xml:space="preserve"> </v>
      </c>
      <c r="F1675" s="939">
        <v>1</v>
      </c>
      <c r="G1675" s="919">
        <f>D1675*F1675</f>
        <v>0</v>
      </c>
      <c r="H1675" s="887"/>
      <c r="I1675" s="907">
        <f>D1675*H1675</f>
        <v>0</v>
      </c>
    </row>
    <row r="1676" spans="1:9">
      <c r="A1676" s="277"/>
      <c r="B1676" s="309" t="s">
        <v>272</v>
      </c>
      <c r="C1676" s="310">
        <v>0</v>
      </c>
      <c r="D1676" s="1309">
        <f>D1675</f>
        <v>0</v>
      </c>
      <c r="E1676" s="306">
        <f>IF(OR(ISBLANK(C1676),ISBLANK(D1676))," ",KOLIC*CENA)</f>
        <v>0</v>
      </c>
      <c r="F1676" s="939">
        <v>0</v>
      </c>
      <c r="G1676" s="919">
        <f>D1676*F1676</f>
        <v>0</v>
      </c>
      <c r="H1676" s="887"/>
      <c r="I1676" s="907">
        <f>D1676*H1676</f>
        <v>0</v>
      </c>
    </row>
    <row r="1677" spans="1:9">
      <c r="A1677" s="277"/>
      <c r="B1677" s="309" t="s">
        <v>273</v>
      </c>
      <c r="C1677" s="310">
        <v>0</v>
      </c>
      <c r="D1677" s="1309">
        <f>D1675</f>
        <v>0</v>
      </c>
      <c r="E1677" s="306">
        <f>IF(OR(ISBLANK(C1677),ISBLANK(D1677))," ",KOLIC*CENA)</f>
        <v>0</v>
      </c>
      <c r="F1677" s="939">
        <v>0</v>
      </c>
      <c r="G1677" s="919">
        <f>D1677*F1677</f>
        <v>0</v>
      </c>
      <c r="H1677" s="887"/>
      <c r="I1677" s="907">
        <f>D1677*H1677</f>
        <v>0</v>
      </c>
    </row>
    <row r="1678" spans="1:9" ht="13.5" thickBot="1">
      <c r="A1678" s="277"/>
      <c r="B1678" s="407" t="s">
        <v>274</v>
      </c>
      <c r="C1678" s="408">
        <v>0</v>
      </c>
      <c r="D1678" s="1310">
        <f>D1675</f>
        <v>0</v>
      </c>
      <c r="E1678" s="1310">
        <f>IF(OR(ISBLANK(C1678),ISBLANK(D1678))," ",KOLIC*CENA)</f>
        <v>0</v>
      </c>
      <c r="F1678" s="940">
        <v>0</v>
      </c>
      <c r="G1678" s="980">
        <f>D1678*F1678</f>
        <v>0</v>
      </c>
      <c r="H1678" s="947"/>
      <c r="I1678" s="986">
        <f>D1678*H1678</f>
        <v>0</v>
      </c>
    </row>
    <row r="1679" spans="1:9" ht="13.5" thickTop="1">
      <c r="A1679" s="277"/>
      <c r="B1679" s="404" t="s">
        <v>199</v>
      </c>
      <c r="C1679" s="411">
        <f>SUM(C1675:C1678)</f>
        <v>1</v>
      </c>
      <c r="D1679" s="405"/>
      <c r="E1679" s="406" t="str">
        <f>IF(OR(ISBLANK(D1679),ISBLANK(#REF!))," ",KOLIC*CENA)</f>
        <v xml:space="preserve"> </v>
      </c>
      <c r="F1679" s="932"/>
      <c r="G1679" s="981"/>
      <c r="H1679" s="948"/>
      <c r="I1679" s="987"/>
    </row>
    <row r="1680" spans="1:9">
      <c r="A1680" s="277"/>
      <c r="B1680" s="310"/>
      <c r="C1680" s="336"/>
      <c r="D1680" s="301"/>
      <c r="E1680" s="306"/>
      <c r="F1680" s="874"/>
      <c r="G1680" s="920"/>
      <c r="H1680" s="888"/>
      <c r="I1680" s="908"/>
    </row>
    <row r="1681" spans="1:9" ht="66.75" customHeight="1">
      <c r="A1681" s="335" t="s">
        <v>687</v>
      </c>
      <c r="B1681" s="338" t="s">
        <v>764</v>
      </c>
      <c r="C1681" s="333"/>
      <c r="D1681" s="305"/>
      <c r="E1681" s="306"/>
      <c r="F1681" s="874"/>
      <c r="G1681" s="920"/>
      <c r="H1681" s="888"/>
      <c r="I1681" s="908"/>
    </row>
    <row r="1682" spans="1:9">
      <c r="A1682" s="277"/>
      <c r="B1682" s="309" t="s">
        <v>271</v>
      </c>
      <c r="C1682" s="310">
        <v>1</v>
      </c>
      <c r="D1682" s="1320"/>
      <c r="E1682" s="306" t="str">
        <f>IF(OR(ISBLANK(C1682),ISBLANK(D1682))," ",KOLIC*CENA)</f>
        <v xml:space="preserve"> </v>
      </c>
      <c r="F1682" s="939">
        <v>1</v>
      </c>
      <c r="G1682" s="919">
        <f>D1682*F1682</f>
        <v>0</v>
      </c>
      <c r="H1682" s="887"/>
      <c r="I1682" s="907">
        <f>D1682*H1682</f>
        <v>0</v>
      </c>
    </row>
    <row r="1683" spans="1:9">
      <c r="A1683" s="277"/>
      <c r="B1683" s="309" t="s">
        <v>272</v>
      </c>
      <c r="C1683" s="310">
        <v>0</v>
      </c>
      <c r="D1683" s="1309">
        <f>D1682</f>
        <v>0</v>
      </c>
      <c r="E1683" s="306">
        <f>IF(OR(ISBLANK(C1683),ISBLANK(D1683))," ",KOLIC*CENA)</f>
        <v>0</v>
      </c>
      <c r="F1683" s="939">
        <v>0</v>
      </c>
      <c r="G1683" s="919">
        <f>D1683*F1683</f>
        <v>0</v>
      </c>
      <c r="H1683" s="887"/>
      <c r="I1683" s="907">
        <f>D1683*H1683</f>
        <v>0</v>
      </c>
    </row>
    <row r="1684" spans="1:9">
      <c r="A1684" s="277"/>
      <c r="B1684" s="309" t="s">
        <v>273</v>
      </c>
      <c r="C1684" s="310">
        <v>0</v>
      </c>
      <c r="D1684" s="1309">
        <f>D1682</f>
        <v>0</v>
      </c>
      <c r="E1684" s="306">
        <f>IF(OR(ISBLANK(C1684),ISBLANK(D1684))," ",KOLIC*CENA)</f>
        <v>0</v>
      </c>
      <c r="F1684" s="939">
        <v>0</v>
      </c>
      <c r="G1684" s="919">
        <f>D1684*F1684</f>
        <v>0</v>
      </c>
      <c r="H1684" s="887"/>
      <c r="I1684" s="907">
        <f>D1684*H1684</f>
        <v>0</v>
      </c>
    </row>
    <row r="1685" spans="1:9" ht="13.5" thickBot="1">
      <c r="A1685" s="277"/>
      <c r="B1685" s="407" t="s">
        <v>274</v>
      </c>
      <c r="C1685" s="408">
        <v>0</v>
      </c>
      <c r="D1685" s="1310">
        <f>D1682</f>
        <v>0</v>
      </c>
      <c r="E1685" s="1310">
        <f>IF(OR(ISBLANK(C1685),ISBLANK(D1685))," ",KOLIC*CENA)</f>
        <v>0</v>
      </c>
      <c r="F1685" s="940">
        <v>0</v>
      </c>
      <c r="G1685" s="980">
        <f>D1685*F1685</f>
        <v>0</v>
      </c>
      <c r="H1685" s="947"/>
      <c r="I1685" s="986">
        <f>D1685*H1685</f>
        <v>0</v>
      </c>
    </row>
    <row r="1686" spans="1:9" ht="13.5" thickTop="1">
      <c r="A1686" s="277"/>
      <c r="B1686" s="404" t="s">
        <v>199</v>
      </c>
      <c r="C1686" s="411">
        <f>SUM(C1682:C1685)</f>
        <v>1</v>
      </c>
      <c r="D1686" s="405"/>
      <c r="E1686" s="406" t="str">
        <f>IF(OR(ISBLANK(D1686),ISBLANK(#REF!))," ",KOLIC*CENA)</f>
        <v xml:space="preserve"> </v>
      </c>
      <c r="F1686" s="932"/>
      <c r="G1686" s="981"/>
      <c r="H1686" s="948"/>
      <c r="I1686" s="987"/>
    </row>
    <row r="1687" spans="1:9">
      <c r="A1687" s="277"/>
      <c r="B1687" s="310"/>
      <c r="C1687" s="336"/>
      <c r="D1687" s="301"/>
      <c r="E1687" s="306"/>
      <c r="F1687" s="874"/>
      <c r="G1687" s="920"/>
      <c r="H1687" s="888"/>
      <c r="I1687" s="908"/>
    </row>
    <row r="1688" spans="1:9" ht="53.25" customHeight="1">
      <c r="A1688" s="335" t="s">
        <v>688</v>
      </c>
      <c r="B1688" s="338" t="s">
        <v>765</v>
      </c>
      <c r="C1688" s="333"/>
      <c r="D1688" s="305"/>
      <c r="E1688" s="306"/>
      <c r="F1688" s="874"/>
      <c r="G1688" s="920"/>
      <c r="H1688" s="888"/>
      <c r="I1688" s="908"/>
    </row>
    <row r="1689" spans="1:9">
      <c r="A1689" s="277"/>
      <c r="B1689" s="309" t="s">
        <v>271</v>
      </c>
      <c r="C1689" s="310">
        <v>1</v>
      </c>
      <c r="D1689" s="1320"/>
      <c r="E1689" s="306" t="str">
        <f>IF(OR(ISBLANK(C1689),ISBLANK(D1689))," ",KOLIC*CENA)</f>
        <v xml:space="preserve"> </v>
      </c>
      <c r="F1689" s="939">
        <v>1</v>
      </c>
      <c r="G1689" s="919">
        <f>D1689*F1689</f>
        <v>0</v>
      </c>
      <c r="H1689" s="887"/>
      <c r="I1689" s="907">
        <f>D1689*H1689</f>
        <v>0</v>
      </c>
    </row>
    <row r="1690" spans="1:9">
      <c r="A1690" s="277"/>
      <c r="B1690" s="309" t="s">
        <v>272</v>
      </c>
      <c r="C1690" s="310">
        <v>0</v>
      </c>
      <c r="D1690" s="1309">
        <f>D1689</f>
        <v>0</v>
      </c>
      <c r="E1690" s="306">
        <f>IF(OR(ISBLANK(C1690),ISBLANK(D1690))," ",KOLIC*CENA)</f>
        <v>0</v>
      </c>
      <c r="F1690" s="939">
        <v>0</v>
      </c>
      <c r="G1690" s="919">
        <f>D1690*F1690</f>
        <v>0</v>
      </c>
      <c r="H1690" s="887"/>
      <c r="I1690" s="907">
        <f>D1690*H1690</f>
        <v>0</v>
      </c>
    </row>
    <row r="1691" spans="1:9">
      <c r="A1691" s="277"/>
      <c r="B1691" s="309" t="s">
        <v>273</v>
      </c>
      <c r="C1691" s="310">
        <v>0</v>
      </c>
      <c r="D1691" s="1309">
        <f>D1689</f>
        <v>0</v>
      </c>
      <c r="E1691" s="306">
        <f>IF(OR(ISBLANK(C1691),ISBLANK(D1691))," ",KOLIC*CENA)</f>
        <v>0</v>
      </c>
      <c r="F1691" s="939">
        <v>0</v>
      </c>
      <c r="G1691" s="919">
        <f>D1691*F1691</f>
        <v>0</v>
      </c>
      <c r="H1691" s="887"/>
      <c r="I1691" s="907">
        <f>D1691*H1691</f>
        <v>0</v>
      </c>
    </row>
    <row r="1692" spans="1:9" ht="13.5" thickBot="1">
      <c r="A1692" s="277"/>
      <c r="B1692" s="407" t="s">
        <v>274</v>
      </c>
      <c r="C1692" s="408">
        <v>0</v>
      </c>
      <c r="D1692" s="1310">
        <f>D1689</f>
        <v>0</v>
      </c>
      <c r="E1692" s="1310">
        <f>IF(OR(ISBLANK(C1692),ISBLANK(D1692))," ",KOLIC*CENA)</f>
        <v>0</v>
      </c>
      <c r="F1692" s="940">
        <v>0</v>
      </c>
      <c r="G1692" s="980">
        <f>D1692*F1692</f>
        <v>0</v>
      </c>
      <c r="H1692" s="947"/>
      <c r="I1692" s="986">
        <f>D1692*H1692</f>
        <v>0</v>
      </c>
    </row>
    <row r="1693" spans="1:9" ht="13.5" thickTop="1">
      <c r="A1693" s="277"/>
      <c r="B1693" s="404" t="s">
        <v>199</v>
      </c>
      <c r="C1693" s="411">
        <f>SUM(C1689:C1692)</f>
        <v>1</v>
      </c>
      <c r="D1693" s="405"/>
      <c r="E1693" s="406" t="str">
        <f>IF(OR(ISBLANK(D1693),ISBLANK(#REF!))," ",KOLIC*CENA)</f>
        <v xml:space="preserve"> </v>
      </c>
      <c r="F1693" s="932"/>
      <c r="G1693" s="981"/>
      <c r="H1693" s="948"/>
      <c r="I1693" s="987"/>
    </row>
    <row r="1694" spans="1:9">
      <c r="A1694" s="277"/>
      <c r="B1694" s="310"/>
      <c r="C1694" s="336"/>
      <c r="D1694" s="301"/>
      <c r="E1694" s="306"/>
      <c r="F1694" s="874"/>
      <c r="G1694" s="920"/>
      <c r="H1694" s="888"/>
      <c r="I1694" s="908"/>
    </row>
    <row r="1695" spans="1:9">
      <c r="A1695" s="277"/>
      <c r="B1695" s="304" t="s">
        <v>766</v>
      </c>
      <c r="C1695" s="336"/>
      <c r="D1695" s="301"/>
      <c r="E1695" s="306"/>
      <c r="F1695" s="874"/>
      <c r="G1695" s="920"/>
      <c r="H1695" s="888"/>
      <c r="I1695" s="908"/>
    </row>
    <row r="1696" spans="1:9" ht="67.5" customHeight="1">
      <c r="A1696" s="277"/>
      <c r="B1696" s="304" t="s">
        <v>767</v>
      </c>
      <c r="C1696" s="336"/>
      <c r="D1696" s="301"/>
      <c r="E1696" s="306"/>
      <c r="F1696" s="874"/>
      <c r="G1696" s="920"/>
      <c r="H1696" s="888"/>
      <c r="I1696" s="908"/>
    </row>
    <row r="1697" spans="1:9" ht="93" customHeight="1">
      <c r="A1697" s="335" t="s">
        <v>689</v>
      </c>
      <c r="B1697" s="338" t="s">
        <v>770</v>
      </c>
      <c r="C1697" s="333"/>
      <c r="D1697" s="305"/>
      <c r="E1697" s="306"/>
      <c r="F1697" s="874"/>
      <c r="G1697" s="920"/>
      <c r="H1697" s="888"/>
      <c r="I1697" s="908"/>
    </row>
    <row r="1698" spans="1:9">
      <c r="A1698" s="277"/>
      <c r="B1698" s="309" t="s">
        <v>271</v>
      </c>
      <c r="C1698" s="310">
        <v>0</v>
      </c>
      <c r="D1698" s="1320"/>
      <c r="E1698" s="306" t="str">
        <f>IF(OR(ISBLANK(C1698),ISBLANK(D1698))," ",KOLIC*CENA)</f>
        <v xml:space="preserve"> </v>
      </c>
      <c r="F1698" s="939">
        <v>0</v>
      </c>
      <c r="G1698" s="919">
        <f>D1698*F1698</f>
        <v>0</v>
      </c>
      <c r="H1698" s="887"/>
      <c r="I1698" s="907">
        <f>D1698*H1698</f>
        <v>0</v>
      </c>
    </row>
    <row r="1699" spans="1:9">
      <c r="A1699" s="277"/>
      <c r="B1699" s="309" t="s">
        <v>272</v>
      </c>
      <c r="C1699" s="310">
        <v>0</v>
      </c>
      <c r="D1699" s="1309">
        <f>D1698</f>
        <v>0</v>
      </c>
      <c r="E1699" s="306">
        <f>IF(OR(ISBLANK(C1699),ISBLANK(D1699))," ",KOLIC*CENA)</f>
        <v>0</v>
      </c>
      <c r="F1699" s="939">
        <v>0</v>
      </c>
      <c r="G1699" s="919">
        <f>D1699*F1699</f>
        <v>0</v>
      </c>
      <c r="H1699" s="887"/>
      <c r="I1699" s="907">
        <f>D1699*H1699</f>
        <v>0</v>
      </c>
    </row>
    <row r="1700" spans="1:9">
      <c r="A1700" s="277"/>
      <c r="B1700" s="309" t="s">
        <v>273</v>
      </c>
      <c r="C1700" s="310">
        <v>0</v>
      </c>
      <c r="D1700" s="1309">
        <f>D1698</f>
        <v>0</v>
      </c>
      <c r="E1700" s="306">
        <f>IF(OR(ISBLANK(C1700),ISBLANK(D1700))," ",KOLIC*CENA)</f>
        <v>0</v>
      </c>
      <c r="F1700" s="939">
        <v>0</v>
      </c>
      <c r="G1700" s="919">
        <f>D1700*F1700</f>
        <v>0</v>
      </c>
      <c r="H1700" s="887"/>
      <c r="I1700" s="907">
        <f>D1700*H1700</f>
        <v>0</v>
      </c>
    </row>
    <row r="1701" spans="1:9" ht="13.5" thickBot="1">
      <c r="A1701" s="277"/>
      <c r="B1701" s="407" t="s">
        <v>274</v>
      </c>
      <c r="C1701" s="408">
        <v>10</v>
      </c>
      <c r="D1701" s="1310">
        <f>D1698</f>
        <v>0</v>
      </c>
      <c r="E1701" s="1310">
        <f>IF(OR(ISBLANK(C1701),ISBLANK(D1701))," ",KOLIC*CENA)</f>
        <v>0</v>
      </c>
      <c r="F1701" s="940">
        <v>10</v>
      </c>
      <c r="G1701" s="980">
        <f>D1701*F1701</f>
        <v>0</v>
      </c>
      <c r="H1701" s="947"/>
      <c r="I1701" s="986">
        <f>D1701*H1701</f>
        <v>0</v>
      </c>
    </row>
    <row r="1702" spans="1:9" ht="13.5" thickTop="1">
      <c r="A1702" s="277"/>
      <c r="B1702" s="404" t="s">
        <v>199</v>
      </c>
      <c r="C1702" s="411">
        <f>SUM(C1698:C1701)</f>
        <v>10</v>
      </c>
      <c r="D1702" s="405"/>
      <c r="E1702" s="406" t="str">
        <f>IF(OR(ISBLANK(D1702),ISBLANK(#REF!))," ",KOLIC*CENA)</f>
        <v xml:space="preserve"> </v>
      </c>
      <c r="F1702" s="932"/>
      <c r="G1702" s="981"/>
      <c r="H1702" s="948"/>
      <c r="I1702" s="987"/>
    </row>
    <row r="1703" spans="1:9">
      <c r="A1703" s="277"/>
      <c r="B1703" s="310"/>
      <c r="C1703" s="336"/>
      <c r="D1703" s="301"/>
      <c r="E1703" s="306"/>
      <c r="F1703" s="874"/>
      <c r="G1703" s="920"/>
      <c r="H1703" s="888"/>
      <c r="I1703" s="908"/>
    </row>
    <row r="1704" spans="1:9" ht="81" customHeight="1">
      <c r="A1704" s="335" t="s">
        <v>690</v>
      </c>
      <c r="B1704" s="338" t="s">
        <v>3600</v>
      </c>
      <c r="C1704" s="333"/>
      <c r="D1704" s="305"/>
      <c r="E1704" s="306"/>
      <c r="F1704" s="874"/>
      <c r="G1704" s="920"/>
      <c r="H1704" s="888"/>
      <c r="I1704" s="908"/>
    </row>
    <row r="1705" spans="1:9">
      <c r="A1705" s="277"/>
      <c r="B1705" s="309" t="s">
        <v>271</v>
      </c>
      <c r="C1705" s="310">
        <v>0</v>
      </c>
      <c r="D1705" s="1320"/>
      <c r="E1705" s="306" t="str">
        <f>IF(OR(ISBLANK(C1705),ISBLANK(D1705))," ",KOLIC*CENA)</f>
        <v xml:space="preserve"> </v>
      </c>
      <c r="F1705" s="939">
        <v>0</v>
      </c>
      <c r="G1705" s="919">
        <f>D1705*F1705</f>
        <v>0</v>
      </c>
      <c r="H1705" s="887"/>
      <c r="I1705" s="907">
        <f>D1705*H1705</f>
        <v>0</v>
      </c>
    </row>
    <row r="1706" spans="1:9">
      <c r="A1706" s="277"/>
      <c r="B1706" s="309" t="s">
        <v>272</v>
      </c>
      <c r="C1706" s="310">
        <v>0</v>
      </c>
      <c r="D1706" s="1309">
        <f>D1705</f>
        <v>0</v>
      </c>
      <c r="E1706" s="306">
        <f>IF(OR(ISBLANK(C1706),ISBLANK(D1706))," ",KOLIC*CENA)</f>
        <v>0</v>
      </c>
      <c r="F1706" s="939">
        <v>0</v>
      </c>
      <c r="G1706" s="919">
        <f>D1706*F1706</f>
        <v>0</v>
      </c>
      <c r="H1706" s="887"/>
      <c r="I1706" s="907">
        <f>D1706*H1706</f>
        <v>0</v>
      </c>
    </row>
    <row r="1707" spans="1:9">
      <c r="A1707" s="277"/>
      <c r="B1707" s="309" t="s">
        <v>273</v>
      </c>
      <c r="C1707" s="310">
        <v>0</v>
      </c>
      <c r="D1707" s="1309">
        <f>D1705</f>
        <v>0</v>
      </c>
      <c r="E1707" s="306">
        <f>IF(OR(ISBLANK(C1707),ISBLANK(D1707))," ",KOLIC*CENA)</f>
        <v>0</v>
      </c>
      <c r="F1707" s="939">
        <v>0</v>
      </c>
      <c r="G1707" s="919">
        <f>D1707*F1707</f>
        <v>0</v>
      </c>
      <c r="H1707" s="887"/>
      <c r="I1707" s="907">
        <f>D1707*H1707</f>
        <v>0</v>
      </c>
    </row>
    <row r="1708" spans="1:9" ht="13.5" thickBot="1">
      <c r="A1708" s="277"/>
      <c r="B1708" s="407" t="s">
        <v>274</v>
      </c>
      <c r="C1708" s="408">
        <v>1</v>
      </c>
      <c r="D1708" s="1310">
        <f>D1705</f>
        <v>0</v>
      </c>
      <c r="E1708" s="1310">
        <f>IF(OR(ISBLANK(C1708),ISBLANK(D1708))," ",KOLIC*CENA)</f>
        <v>0</v>
      </c>
      <c r="F1708" s="940">
        <v>1</v>
      </c>
      <c r="G1708" s="980">
        <f>D1708*F1708</f>
        <v>0</v>
      </c>
      <c r="H1708" s="947"/>
      <c r="I1708" s="986">
        <f>D1708*H1708</f>
        <v>0</v>
      </c>
    </row>
    <row r="1709" spans="1:9" ht="13.5" thickTop="1">
      <c r="A1709" s="277"/>
      <c r="B1709" s="404" t="s">
        <v>199</v>
      </c>
      <c r="C1709" s="411">
        <f>SUM(C1705:C1708)</f>
        <v>1</v>
      </c>
      <c r="D1709" s="405"/>
      <c r="E1709" s="406" t="str">
        <f>IF(OR(ISBLANK(D1709),ISBLANK(#REF!))," ",KOLIC*CENA)</f>
        <v xml:space="preserve"> </v>
      </c>
      <c r="F1709" s="932"/>
      <c r="G1709" s="981"/>
      <c r="H1709" s="948"/>
      <c r="I1709" s="987"/>
    </row>
    <row r="1710" spans="1:9">
      <c r="A1710" s="277"/>
      <c r="B1710" s="310"/>
      <c r="C1710" s="336"/>
      <c r="D1710" s="301"/>
      <c r="E1710" s="306"/>
      <c r="F1710" s="874"/>
      <c r="G1710" s="920"/>
      <c r="H1710" s="888"/>
      <c r="I1710" s="908"/>
    </row>
    <row r="1711" spans="1:9" ht="65.25" customHeight="1">
      <c r="A1711" s="335" t="s">
        <v>691</v>
      </c>
      <c r="B1711" s="338" t="s">
        <v>3601</v>
      </c>
      <c r="C1711" s="333"/>
      <c r="D1711" s="305"/>
      <c r="E1711" s="306"/>
      <c r="F1711" s="874"/>
      <c r="G1711" s="920"/>
      <c r="H1711" s="888"/>
      <c r="I1711" s="908"/>
    </row>
    <row r="1712" spans="1:9">
      <c r="A1712" s="277"/>
      <c r="B1712" s="309" t="s">
        <v>271</v>
      </c>
      <c r="C1712" s="310">
        <v>0</v>
      </c>
      <c r="D1712" s="1320"/>
      <c r="E1712" s="306" t="str">
        <f>IF(OR(ISBLANK(C1712),ISBLANK(D1712))," ",KOLIC*CENA)</f>
        <v xml:space="preserve"> </v>
      </c>
      <c r="F1712" s="939">
        <v>0</v>
      </c>
      <c r="G1712" s="919">
        <f>D1712*F1712</f>
        <v>0</v>
      </c>
      <c r="H1712" s="887"/>
      <c r="I1712" s="907">
        <f>D1712*H1712</f>
        <v>0</v>
      </c>
    </row>
    <row r="1713" spans="1:9">
      <c r="A1713" s="277"/>
      <c r="B1713" s="309" t="s">
        <v>272</v>
      </c>
      <c r="C1713" s="310">
        <v>0</v>
      </c>
      <c r="D1713" s="1309">
        <f>D1712</f>
        <v>0</v>
      </c>
      <c r="E1713" s="306">
        <f>IF(OR(ISBLANK(C1713),ISBLANK(D1713))," ",KOLIC*CENA)</f>
        <v>0</v>
      </c>
      <c r="F1713" s="939">
        <v>0</v>
      </c>
      <c r="G1713" s="919">
        <f>D1713*F1713</f>
        <v>0</v>
      </c>
      <c r="H1713" s="887"/>
      <c r="I1713" s="907">
        <f>D1713*H1713</f>
        <v>0</v>
      </c>
    </row>
    <row r="1714" spans="1:9">
      <c r="A1714" s="277"/>
      <c r="B1714" s="309" t="s">
        <v>273</v>
      </c>
      <c r="C1714" s="310">
        <v>0</v>
      </c>
      <c r="D1714" s="1309">
        <f>D1712</f>
        <v>0</v>
      </c>
      <c r="E1714" s="306">
        <f>IF(OR(ISBLANK(C1714),ISBLANK(D1714))," ",KOLIC*CENA)</f>
        <v>0</v>
      </c>
      <c r="F1714" s="939">
        <v>0</v>
      </c>
      <c r="G1714" s="919">
        <f>D1714*F1714</f>
        <v>0</v>
      </c>
      <c r="H1714" s="887"/>
      <c r="I1714" s="907">
        <f>D1714*H1714</f>
        <v>0</v>
      </c>
    </row>
    <row r="1715" spans="1:9" ht="13.5" thickBot="1">
      <c r="A1715" s="277"/>
      <c r="B1715" s="407" t="s">
        <v>274</v>
      </c>
      <c r="C1715" s="408">
        <v>1</v>
      </c>
      <c r="D1715" s="1310">
        <f>D1712</f>
        <v>0</v>
      </c>
      <c r="E1715" s="1310">
        <f>IF(OR(ISBLANK(C1715),ISBLANK(D1715))," ",KOLIC*CENA)</f>
        <v>0</v>
      </c>
      <c r="F1715" s="940">
        <v>1</v>
      </c>
      <c r="G1715" s="980">
        <f>D1715*F1715</f>
        <v>0</v>
      </c>
      <c r="H1715" s="947"/>
      <c r="I1715" s="986">
        <f>D1715*H1715</f>
        <v>0</v>
      </c>
    </row>
    <row r="1716" spans="1:9" ht="13.5" thickTop="1">
      <c r="A1716" s="277"/>
      <c r="B1716" s="404" t="s">
        <v>199</v>
      </c>
      <c r="C1716" s="411">
        <f>SUM(C1712:C1715)</f>
        <v>1</v>
      </c>
      <c r="D1716" s="405"/>
      <c r="E1716" s="406" t="str">
        <f>IF(OR(ISBLANK(D1716),ISBLANK(#REF!))," ",KOLIC*CENA)</f>
        <v xml:space="preserve"> </v>
      </c>
      <c r="F1716" s="932"/>
      <c r="G1716" s="981"/>
      <c r="H1716" s="948"/>
      <c r="I1716" s="987"/>
    </row>
    <row r="1717" spans="1:9">
      <c r="A1717" s="277"/>
      <c r="B1717" s="310"/>
      <c r="C1717" s="336"/>
      <c r="D1717" s="301"/>
      <c r="E1717" s="306"/>
      <c r="F1717" s="874"/>
      <c r="G1717" s="920"/>
      <c r="H1717" s="888"/>
      <c r="I1717" s="908"/>
    </row>
    <row r="1718" spans="1:9" ht="65.25" customHeight="1">
      <c r="A1718" s="335" t="s">
        <v>692</v>
      </c>
      <c r="B1718" s="338" t="s">
        <v>3602</v>
      </c>
      <c r="C1718" s="333"/>
      <c r="D1718" s="305"/>
      <c r="E1718" s="306"/>
      <c r="F1718" s="874"/>
      <c r="G1718" s="920"/>
      <c r="H1718" s="888"/>
      <c r="I1718" s="908"/>
    </row>
    <row r="1719" spans="1:9">
      <c r="A1719" s="277"/>
      <c r="B1719" s="309" t="s">
        <v>271</v>
      </c>
      <c r="C1719" s="310">
        <v>0</v>
      </c>
      <c r="D1719" s="1320"/>
      <c r="E1719" s="306" t="str">
        <f>IF(OR(ISBLANK(C1719),ISBLANK(D1719))," ",KOLIC*CENA)</f>
        <v xml:space="preserve"> </v>
      </c>
      <c r="F1719" s="939">
        <v>0</v>
      </c>
      <c r="G1719" s="919">
        <f>D1719*F1719</f>
        <v>0</v>
      </c>
      <c r="H1719" s="887"/>
      <c r="I1719" s="907">
        <f>D1719*H1719</f>
        <v>0</v>
      </c>
    </row>
    <row r="1720" spans="1:9">
      <c r="A1720" s="277"/>
      <c r="B1720" s="309" t="s">
        <v>272</v>
      </c>
      <c r="C1720" s="310">
        <v>0</v>
      </c>
      <c r="D1720" s="1309">
        <f>D1719</f>
        <v>0</v>
      </c>
      <c r="E1720" s="306">
        <f>IF(OR(ISBLANK(C1720),ISBLANK(D1720))," ",KOLIC*CENA)</f>
        <v>0</v>
      </c>
      <c r="F1720" s="939">
        <v>0</v>
      </c>
      <c r="G1720" s="919">
        <f>D1720*F1720</f>
        <v>0</v>
      </c>
      <c r="H1720" s="887"/>
      <c r="I1720" s="907">
        <f>D1720*H1720</f>
        <v>0</v>
      </c>
    </row>
    <row r="1721" spans="1:9">
      <c r="A1721" s="277"/>
      <c r="B1721" s="309" t="s">
        <v>273</v>
      </c>
      <c r="C1721" s="310">
        <v>0</v>
      </c>
      <c r="D1721" s="1309">
        <f>D1719</f>
        <v>0</v>
      </c>
      <c r="E1721" s="306">
        <f>IF(OR(ISBLANK(C1721),ISBLANK(D1721))," ",KOLIC*CENA)</f>
        <v>0</v>
      </c>
      <c r="F1721" s="939">
        <v>0</v>
      </c>
      <c r="G1721" s="919">
        <f>D1721*F1721</f>
        <v>0</v>
      </c>
      <c r="H1721" s="887"/>
      <c r="I1721" s="907">
        <f>D1721*H1721</f>
        <v>0</v>
      </c>
    </row>
    <row r="1722" spans="1:9" ht="13.5" thickBot="1">
      <c r="A1722" s="277"/>
      <c r="B1722" s="407" t="s">
        <v>274</v>
      </c>
      <c r="C1722" s="408">
        <v>1</v>
      </c>
      <c r="D1722" s="1310">
        <f>D1719</f>
        <v>0</v>
      </c>
      <c r="E1722" s="1310">
        <f>IF(OR(ISBLANK(C1722),ISBLANK(D1722))," ",KOLIC*CENA)</f>
        <v>0</v>
      </c>
      <c r="F1722" s="940">
        <v>1</v>
      </c>
      <c r="G1722" s="980">
        <f>D1722*F1722</f>
        <v>0</v>
      </c>
      <c r="H1722" s="947"/>
      <c r="I1722" s="986">
        <f>D1722*H1722</f>
        <v>0</v>
      </c>
    </row>
    <row r="1723" spans="1:9" ht="13.5" thickTop="1">
      <c r="A1723" s="277"/>
      <c r="B1723" s="404" t="s">
        <v>199</v>
      </c>
      <c r="C1723" s="411">
        <f>SUM(C1719:C1722)</f>
        <v>1</v>
      </c>
      <c r="D1723" s="405"/>
      <c r="E1723" s="406" t="str">
        <f>IF(OR(ISBLANK(D1723),ISBLANK(#REF!))," ",KOLIC*CENA)</f>
        <v xml:space="preserve"> </v>
      </c>
      <c r="F1723" s="932"/>
      <c r="G1723" s="981"/>
      <c r="H1723" s="948"/>
      <c r="I1723" s="987"/>
    </row>
    <row r="1724" spans="1:9">
      <c r="A1724" s="277"/>
      <c r="B1724" s="310"/>
      <c r="C1724" s="336"/>
      <c r="D1724" s="301"/>
      <c r="E1724" s="306"/>
      <c r="F1724" s="874"/>
      <c r="G1724" s="920"/>
      <c r="H1724" s="888"/>
      <c r="I1724" s="908"/>
    </row>
    <row r="1725" spans="1:9" ht="93" customHeight="1">
      <c r="A1725" s="335" t="s">
        <v>771</v>
      </c>
      <c r="B1725" s="338" t="s">
        <v>3609</v>
      </c>
      <c r="C1725" s="333"/>
      <c r="D1725" s="305"/>
      <c r="E1725" s="306"/>
      <c r="F1725" s="874"/>
      <c r="G1725" s="920"/>
      <c r="H1725" s="888"/>
      <c r="I1725" s="908"/>
    </row>
    <row r="1726" spans="1:9">
      <c r="A1726" s="277"/>
      <c r="B1726" s="309" t="s">
        <v>271</v>
      </c>
      <c r="C1726" s="310">
        <v>0</v>
      </c>
      <c r="D1726" s="1320"/>
      <c r="E1726" s="306" t="str">
        <f>IF(OR(ISBLANK(C1726),ISBLANK(D1726))," ",KOLIC*CENA)</f>
        <v xml:space="preserve"> </v>
      </c>
      <c r="F1726" s="939">
        <v>0</v>
      </c>
      <c r="G1726" s="919">
        <f>D1726*F1726</f>
        <v>0</v>
      </c>
      <c r="H1726" s="887"/>
      <c r="I1726" s="907">
        <f>D1726*H1726</f>
        <v>0</v>
      </c>
    </row>
    <row r="1727" spans="1:9">
      <c r="A1727" s="277"/>
      <c r="B1727" s="309" t="s">
        <v>272</v>
      </c>
      <c r="C1727" s="310">
        <v>0</v>
      </c>
      <c r="D1727" s="1309">
        <f>D1726</f>
        <v>0</v>
      </c>
      <c r="E1727" s="306">
        <f>IF(OR(ISBLANK(C1727),ISBLANK(D1727))," ",KOLIC*CENA)</f>
        <v>0</v>
      </c>
      <c r="F1727" s="939">
        <v>0</v>
      </c>
      <c r="G1727" s="919">
        <f>D1727*F1727</f>
        <v>0</v>
      </c>
      <c r="H1727" s="887"/>
      <c r="I1727" s="907">
        <f>D1727*H1727</f>
        <v>0</v>
      </c>
    </row>
    <row r="1728" spans="1:9">
      <c r="A1728" s="277"/>
      <c r="B1728" s="309" t="s">
        <v>273</v>
      </c>
      <c r="C1728" s="310">
        <v>0</v>
      </c>
      <c r="D1728" s="1309">
        <f>D1726</f>
        <v>0</v>
      </c>
      <c r="E1728" s="306">
        <f>IF(OR(ISBLANK(C1728),ISBLANK(D1728))," ",KOLIC*CENA)</f>
        <v>0</v>
      </c>
      <c r="F1728" s="939">
        <v>0</v>
      </c>
      <c r="G1728" s="919">
        <f>D1728*F1728</f>
        <v>0</v>
      </c>
      <c r="H1728" s="887"/>
      <c r="I1728" s="907">
        <f>D1728*H1728</f>
        <v>0</v>
      </c>
    </row>
    <row r="1729" spans="1:9" ht="13.5" thickBot="1">
      <c r="A1729" s="277"/>
      <c r="B1729" s="407" t="s">
        <v>274</v>
      </c>
      <c r="C1729" s="408">
        <v>10</v>
      </c>
      <c r="D1729" s="1310">
        <f>D1726</f>
        <v>0</v>
      </c>
      <c r="E1729" s="1310">
        <f>IF(OR(ISBLANK(C1729),ISBLANK(D1729))," ",KOLIC*CENA)</f>
        <v>0</v>
      </c>
      <c r="F1729" s="940">
        <v>10</v>
      </c>
      <c r="G1729" s="980">
        <f>D1729*F1729</f>
        <v>0</v>
      </c>
      <c r="H1729" s="947"/>
      <c r="I1729" s="986">
        <f>D1729*H1729</f>
        <v>0</v>
      </c>
    </row>
    <row r="1730" spans="1:9" ht="13.5" thickTop="1">
      <c r="A1730" s="277"/>
      <c r="B1730" s="404" t="s">
        <v>199</v>
      </c>
      <c r="C1730" s="411">
        <f>SUM(C1726:C1729)</f>
        <v>10</v>
      </c>
      <c r="D1730" s="405"/>
      <c r="E1730" s="406" t="str">
        <f>IF(OR(ISBLANK(D1730),ISBLANK(#REF!))," ",KOLIC*CENA)</f>
        <v xml:space="preserve"> </v>
      </c>
      <c r="F1730" s="932"/>
      <c r="G1730" s="981"/>
      <c r="H1730" s="948"/>
      <c r="I1730" s="987"/>
    </row>
    <row r="1731" spans="1:9">
      <c r="A1731" s="277"/>
      <c r="B1731" s="310"/>
      <c r="C1731" s="336"/>
      <c r="D1731" s="301"/>
      <c r="E1731" s="306"/>
      <c r="F1731" s="874"/>
      <c r="G1731" s="920"/>
      <c r="H1731" s="888"/>
      <c r="I1731" s="908"/>
    </row>
    <row r="1732" spans="1:9" ht="12" customHeight="1">
      <c r="A1732" s="307"/>
      <c r="B1732" s="371"/>
      <c r="C1732" s="372"/>
      <c r="D1732" s="305"/>
      <c r="E1732" s="302" t="str">
        <f t="shared" ref="E1732:E1738" si="63">IF(OR(ISBLANK(C1732),ISBLANK(D1732))," ",KOLIC*CENA)</f>
        <v xml:space="preserve"> </v>
      </c>
      <c r="F1732" s="874"/>
      <c r="G1732" s="920"/>
      <c r="H1732" s="888"/>
      <c r="I1732" s="908"/>
    </row>
    <row r="1733" spans="1:9" ht="12.75" customHeight="1">
      <c r="A1733" s="307"/>
      <c r="B1733" s="332" t="s">
        <v>32</v>
      </c>
      <c r="C1733" s="372"/>
      <c r="D1733" s="305"/>
      <c r="E1733" s="302" t="str">
        <f t="shared" si="63"/>
        <v xml:space="preserve"> </v>
      </c>
      <c r="F1733" s="874"/>
      <c r="G1733" s="920"/>
      <c r="H1733" s="888"/>
      <c r="I1733" s="908"/>
    </row>
    <row r="1734" spans="1:9" ht="92.25" customHeight="1">
      <c r="A1734" s="331" t="s">
        <v>87</v>
      </c>
      <c r="B1734" s="312" t="s">
        <v>799</v>
      </c>
      <c r="C1734" s="333"/>
      <c r="D1734" s="305"/>
      <c r="E1734" s="302" t="str">
        <f t="shared" si="63"/>
        <v xml:space="preserve"> </v>
      </c>
      <c r="F1734" s="874"/>
      <c r="G1734" s="920"/>
      <c r="H1734" s="888"/>
      <c r="I1734" s="908"/>
    </row>
    <row r="1735" spans="1:9">
      <c r="A1735" s="277"/>
      <c r="B1735" s="309" t="s">
        <v>364</v>
      </c>
      <c r="C1735" s="310">
        <v>26</v>
      </c>
      <c r="D1735" s="1320"/>
      <c r="E1735" s="306" t="str">
        <f t="shared" si="63"/>
        <v xml:space="preserve"> </v>
      </c>
      <c r="F1735" s="939">
        <v>26</v>
      </c>
      <c r="G1735" s="919">
        <f>D1735*F1735</f>
        <v>0</v>
      </c>
      <c r="H1735" s="887"/>
      <c r="I1735" s="907">
        <f>D1735*H1735</f>
        <v>0</v>
      </c>
    </row>
    <row r="1736" spans="1:9">
      <c r="A1736" s="277"/>
      <c r="B1736" s="309" t="s">
        <v>365</v>
      </c>
      <c r="C1736" s="310">
        <v>18.5</v>
      </c>
      <c r="D1736" s="1309">
        <f>D1735</f>
        <v>0</v>
      </c>
      <c r="E1736" s="306">
        <f t="shared" si="63"/>
        <v>0</v>
      </c>
      <c r="F1736" s="939">
        <v>18.5</v>
      </c>
      <c r="G1736" s="919">
        <f>D1736*F1736</f>
        <v>0</v>
      </c>
      <c r="H1736" s="887"/>
      <c r="I1736" s="907">
        <f>D1736*H1736</f>
        <v>0</v>
      </c>
    </row>
    <row r="1737" spans="1:9">
      <c r="A1737" s="277"/>
      <c r="B1737" s="309" t="s">
        <v>366</v>
      </c>
      <c r="C1737" s="310">
        <v>13</v>
      </c>
      <c r="D1737" s="1309">
        <f>D1735</f>
        <v>0</v>
      </c>
      <c r="E1737" s="306">
        <f t="shared" si="63"/>
        <v>0</v>
      </c>
      <c r="F1737" s="939">
        <v>13</v>
      </c>
      <c r="G1737" s="919">
        <f>D1737*F1737</f>
        <v>0</v>
      </c>
      <c r="H1737" s="887"/>
      <c r="I1737" s="907">
        <f>D1737*H1737</f>
        <v>0</v>
      </c>
    </row>
    <row r="1738" spans="1:9" ht="13.5" thickBot="1">
      <c r="A1738" s="277"/>
      <c r="B1738" s="407" t="s">
        <v>367</v>
      </c>
      <c r="C1738" s="408">
        <v>38</v>
      </c>
      <c r="D1738" s="1310">
        <f>D1735</f>
        <v>0</v>
      </c>
      <c r="E1738" s="1310">
        <f t="shared" si="63"/>
        <v>0</v>
      </c>
      <c r="F1738" s="940">
        <v>38</v>
      </c>
      <c r="G1738" s="980">
        <f>D1738*F1738</f>
        <v>0</v>
      </c>
      <c r="H1738" s="947"/>
      <c r="I1738" s="986">
        <f>D1738*H1738</f>
        <v>0</v>
      </c>
    </row>
    <row r="1739" spans="1:9" ht="13.5" thickTop="1">
      <c r="A1739" s="277"/>
      <c r="B1739" s="404" t="s">
        <v>206</v>
      </c>
      <c r="C1739" s="411">
        <f>SUM(C1735:C1738)</f>
        <v>95.5</v>
      </c>
      <c r="D1739" s="405"/>
      <c r="E1739" s="406" t="str">
        <f>IF(OR(ISBLANK(D1739),ISBLANK(#REF!))," ",KOLIC*CENA)</f>
        <v xml:space="preserve"> </v>
      </c>
      <c r="F1739" s="932"/>
      <c r="G1739" s="981"/>
      <c r="H1739" s="948"/>
      <c r="I1739" s="987"/>
    </row>
    <row r="1740" spans="1:9" ht="12.75" customHeight="1">
      <c r="A1740" s="307"/>
      <c r="B1740" s="371"/>
      <c r="C1740" s="372"/>
      <c r="D1740" s="305"/>
      <c r="E1740" s="302" t="str">
        <f>IF(OR(ISBLANK(C1740),ISBLANK(D1740))," ",KOLIC*CENA)</f>
        <v xml:space="preserve"> </v>
      </c>
      <c r="F1740" s="874"/>
      <c r="G1740" s="920"/>
      <c r="H1740" s="888"/>
      <c r="I1740" s="908"/>
    </row>
    <row r="1741" spans="1:9" s="138" customFormat="1" hidden="1" outlineLevel="1">
      <c r="A1741" s="342" t="s">
        <v>614</v>
      </c>
      <c r="B1741" s="343" t="s">
        <v>801</v>
      </c>
      <c r="C1741" s="344">
        <v>25.7</v>
      </c>
      <c r="D1741" s="345"/>
      <c r="E1741" s="302"/>
      <c r="F1741" s="936"/>
      <c r="G1741" s="1015"/>
      <c r="H1741" s="953"/>
      <c r="I1741" s="1021"/>
    </row>
    <row r="1742" spans="1:9" s="138" customFormat="1" hidden="1" outlineLevel="1">
      <c r="A1742" s="342" t="s">
        <v>575</v>
      </c>
      <c r="B1742" s="343" t="s">
        <v>802</v>
      </c>
      <c r="C1742" s="344">
        <v>18.2</v>
      </c>
      <c r="D1742" s="345"/>
      <c r="E1742" s="302"/>
      <c r="F1742" s="936"/>
      <c r="G1742" s="1015"/>
      <c r="H1742" s="953"/>
      <c r="I1742" s="1021"/>
    </row>
    <row r="1743" spans="1:9" s="138" customFormat="1" hidden="1" outlineLevel="1">
      <c r="A1743" s="342" t="s">
        <v>589</v>
      </c>
      <c r="B1743" s="343" t="s">
        <v>803</v>
      </c>
      <c r="C1743" s="344">
        <v>12.8</v>
      </c>
      <c r="D1743" s="345"/>
      <c r="E1743" s="302"/>
      <c r="F1743" s="936"/>
      <c r="G1743" s="1015"/>
      <c r="H1743" s="953"/>
      <c r="I1743" s="1021"/>
    </row>
    <row r="1744" spans="1:9" s="138" customFormat="1" hidden="1" outlineLevel="1">
      <c r="A1744" s="342" t="s">
        <v>332</v>
      </c>
      <c r="B1744" s="343" t="s">
        <v>804</v>
      </c>
      <c r="C1744" s="344">
        <v>37.75</v>
      </c>
      <c r="D1744" s="345"/>
      <c r="E1744" s="302"/>
      <c r="F1744" s="936"/>
      <c r="G1744" s="1015"/>
      <c r="H1744" s="953"/>
      <c r="I1744" s="1021"/>
    </row>
    <row r="1745" spans="1:9" ht="12.75" customHeight="1" collapsed="1">
      <c r="A1745" s="307"/>
      <c r="B1745" s="371"/>
      <c r="C1745" s="372"/>
      <c r="D1745" s="305"/>
      <c r="E1745" s="302" t="str">
        <f t="shared" ref="E1745:E1750" si="64">IF(OR(ISBLANK(C1745),ISBLANK(D1745))," ",KOLIC*CENA)</f>
        <v xml:space="preserve"> </v>
      </c>
      <c r="F1745" s="874"/>
      <c r="G1745" s="920"/>
      <c r="H1745" s="888"/>
      <c r="I1745" s="908"/>
    </row>
    <row r="1746" spans="1:9" ht="118.5" customHeight="1">
      <c r="A1746" s="331" t="s">
        <v>88</v>
      </c>
      <c r="B1746" s="312" t="s">
        <v>800</v>
      </c>
      <c r="C1746" s="333"/>
      <c r="D1746" s="305"/>
      <c r="E1746" s="302" t="str">
        <f t="shared" si="64"/>
        <v xml:space="preserve"> </v>
      </c>
      <c r="F1746" s="874"/>
      <c r="G1746" s="920"/>
      <c r="H1746" s="888"/>
      <c r="I1746" s="908"/>
    </row>
    <row r="1747" spans="1:9">
      <c r="A1747" s="277"/>
      <c r="B1747" s="309" t="s">
        <v>364</v>
      </c>
      <c r="C1747" s="310">
        <v>26</v>
      </c>
      <c r="D1747" s="1320"/>
      <c r="E1747" s="306" t="str">
        <f t="shared" si="64"/>
        <v xml:space="preserve"> </v>
      </c>
      <c r="F1747" s="939">
        <v>26</v>
      </c>
      <c r="G1747" s="919">
        <f>D1747*F1747</f>
        <v>0</v>
      </c>
      <c r="H1747" s="887"/>
      <c r="I1747" s="907">
        <f>D1747*H1747</f>
        <v>0</v>
      </c>
    </row>
    <row r="1748" spans="1:9">
      <c r="A1748" s="277"/>
      <c r="B1748" s="309" t="s">
        <v>365</v>
      </c>
      <c r="C1748" s="310">
        <v>18.5</v>
      </c>
      <c r="D1748" s="1309">
        <f>D1747</f>
        <v>0</v>
      </c>
      <c r="E1748" s="306">
        <f t="shared" si="64"/>
        <v>0</v>
      </c>
      <c r="F1748" s="939">
        <v>18.5</v>
      </c>
      <c r="G1748" s="919">
        <f>D1748*F1748</f>
        <v>0</v>
      </c>
      <c r="H1748" s="887"/>
      <c r="I1748" s="907">
        <f>D1748*H1748</f>
        <v>0</v>
      </c>
    </row>
    <row r="1749" spans="1:9">
      <c r="A1749" s="277"/>
      <c r="B1749" s="309" t="s">
        <v>366</v>
      </c>
      <c r="C1749" s="310">
        <v>13</v>
      </c>
      <c r="D1749" s="1309">
        <f>D1747</f>
        <v>0</v>
      </c>
      <c r="E1749" s="306">
        <f t="shared" si="64"/>
        <v>0</v>
      </c>
      <c r="F1749" s="939">
        <v>13</v>
      </c>
      <c r="G1749" s="919">
        <f>D1749*F1749</f>
        <v>0</v>
      </c>
      <c r="H1749" s="887"/>
      <c r="I1749" s="907">
        <f>D1749*H1749</f>
        <v>0</v>
      </c>
    </row>
    <row r="1750" spans="1:9" ht="13.5" thickBot="1">
      <c r="A1750" s="277"/>
      <c r="B1750" s="407" t="s">
        <v>367</v>
      </c>
      <c r="C1750" s="408">
        <v>38</v>
      </c>
      <c r="D1750" s="1310">
        <f>D1747</f>
        <v>0</v>
      </c>
      <c r="E1750" s="1310">
        <f t="shared" si="64"/>
        <v>0</v>
      </c>
      <c r="F1750" s="940">
        <v>38</v>
      </c>
      <c r="G1750" s="980">
        <f>D1750*F1750</f>
        <v>0</v>
      </c>
      <c r="H1750" s="947"/>
      <c r="I1750" s="986">
        <f>D1750*H1750</f>
        <v>0</v>
      </c>
    </row>
    <row r="1751" spans="1:9" ht="13.5" thickTop="1">
      <c r="A1751" s="277"/>
      <c r="B1751" s="404" t="s">
        <v>206</v>
      </c>
      <c r="C1751" s="411">
        <f>SUM(C1747:C1750)</f>
        <v>95.5</v>
      </c>
      <c r="D1751" s="405"/>
      <c r="E1751" s="406" t="str">
        <f>IF(OR(ISBLANK(D1751),ISBLANK(#REF!))," ",KOLIC*CENA)</f>
        <v xml:space="preserve"> </v>
      </c>
      <c r="F1751" s="932"/>
      <c r="G1751" s="981"/>
      <c r="H1751" s="948"/>
      <c r="I1751" s="987"/>
    </row>
    <row r="1752" spans="1:9">
      <c r="A1752" s="1"/>
      <c r="B1752" s="32"/>
      <c r="C1752" s="38"/>
      <c r="E1752" s="93" t="str">
        <f>IF(OR(ISBLANK(C1752),ISBLANK(D1752))," ",KOLIC*CENA)</f>
        <v xml:space="preserve"> </v>
      </c>
      <c r="H1752" s="1040"/>
      <c r="I1752" s="1059"/>
    </row>
    <row r="1753" spans="1:9" ht="11.25" customHeight="1">
      <c r="A1753" s="120"/>
      <c r="B1753" s="69"/>
      <c r="C1753" s="70"/>
      <c r="D1753" s="20"/>
      <c r="E1753" s="110"/>
      <c r="H1753" s="1040"/>
      <c r="I1753" s="1059"/>
    </row>
    <row r="1754" spans="1:9">
      <c r="A1754" s="115"/>
      <c r="B1754" s="29"/>
      <c r="C1754" s="27"/>
      <c r="E1754" s="379" t="s">
        <v>1568</v>
      </c>
      <c r="F1754" s="958"/>
      <c r="G1754" s="1044" t="s">
        <v>1565</v>
      </c>
      <c r="H1754" s="964"/>
      <c r="I1754" s="1064" t="s">
        <v>1566</v>
      </c>
    </row>
    <row r="1755" spans="1:9" ht="15">
      <c r="A1755" s="115"/>
      <c r="B1755" s="384" t="s">
        <v>127</v>
      </c>
      <c r="C1755" s="258"/>
      <c r="D1755" s="259"/>
      <c r="E1755" s="260">
        <f>SUM(E1542:E1754)</f>
        <v>0</v>
      </c>
      <c r="F1755" s="876"/>
      <c r="G1755" s="1024">
        <f>SUM(G1541:G1754)</f>
        <v>0</v>
      </c>
      <c r="H1755" s="890"/>
      <c r="I1755" s="1032">
        <f>SUM(I1541:I1754)</f>
        <v>0</v>
      </c>
    </row>
    <row r="1756" spans="1:9">
      <c r="A1756" s="7"/>
      <c r="B1756" s="109"/>
      <c r="C1756" s="27"/>
      <c r="H1756" s="1040"/>
      <c r="I1756" s="1059"/>
    </row>
    <row r="1757" spans="1:9" s="76" customFormat="1" ht="25.5">
      <c r="A1757" s="7"/>
      <c r="B1757" s="11" t="s">
        <v>778</v>
      </c>
      <c r="C1757" s="9"/>
      <c r="D1757" s="71"/>
      <c r="E1757" s="21"/>
      <c r="G1757" s="901"/>
      <c r="H1757" s="1074"/>
      <c r="I1757" s="1075"/>
    </row>
    <row r="1758" spans="1:9" s="76" customFormat="1" ht="28.5" customHeight="1">
      <c r="A1758" s="7"/>
      <c r="B1758" s="98" t="s">
        <v>779</v>
      </c>
      <c r="C1758" s="9"/>
      <c r="D1758" s="71"/>
      <c r="E1758" s="21"/>
      <c r="G1758" s="901"/>
      <c r="H1758" s="1074"/>
      <c r="I1758" s="1075"/>
    </row>
    <row r="1759" spans="1:9">
      <c r="B1759" s="39"/>
      <c r="C1759" s="27"/>
      <c r="E1759" s="3" t="str">
        <f>IF(OR(ISBLANK(C1759),ISBLANK(D1759))," ",KOLIC*CENA)</f>
        <v xml:space="preserve"> </v>
      </c>
      <c r="H1759" s="1040"/>
      <c r="I1759" s="1059"/>
    </row>
    <row r="1760" spans="1:9" s="142" customFormat="1" ht="68.25" customHeight="1">
      <c r="A1760" s="140"/>
      <c r="B1760" s="1579" t="s">
        <v>672</v>
      </c>
      <c r="C1760" s="1579"/>
      <c r="D1760" s="141"/>
      <c r="E1760" s="141"/>
      <c r="G1760" s="1049"/>
      <c r="H1760" s="1086"/>
      <c r="I1760" s="1087"/>
    </row>
    <row r="1761" spans="1:11" s="142" customFormat="1" ht="68.25" customHeight="1">
      <c r="A1761" s="140"/>
      <c r="B1761" s="1579" t="s">
        <v>673</v>
      </c>
      <c r="C1761" s="1579"/>
      <c r="D1761" s="141"/>
      <c r="E1761" s="141"/>
      <c r="G1761" s="1049"/>
      <c r="H1761" s="1086"/>
      <c r="I1761" s="1087"/>
    </row>
    <row r="1762" spans="1:11" s="142" customFormat="1" ht="78" customHeight="1">
      <c r="A1762" s="140"/>
      <c r="B1762" s="1579" t="s">
        <v>674</v>
      </c>
      <c r="C1762" s="1579"/>
      <c r="D1762" s="141"/>
      <c r="E1762" s="141"/>
      <c r="G1762" s="1049"/>
      <c r="H1762" s="1086"/>
      <c r="I1762" s="1087"/>
    </row>
    <row r="1763" spans="1:11" s="142" customFormat="1" ht="43.5" customHeight="1">
      <c r="A1763" s="140"/>
      <c r="B1763" s="1579" t="s">
        <v>780</v>
      </c>
      <c r="C1763" s="1579"/>
      <c r="D1763" s="141"/>
      <c r="E1763" s="141"/>
      <c r="G1763" s="1049"/>
      <c r="H1763" s="1086"/>
      <c r="I1763" s="1087"/>
    </row>
    <row r="1764" spans="1:11">
      <c r="B1764" s="128"/>
      <c r="C1764" s="27"/>
      <c r="H1764" s="1040"/>
      <c r="I1764" s="1059"/>
    </row>
    <row r="1765" spans="1:11">
      <c r="A1765" s="12"/>
      <c r="B1765" s="16" t="s">
        <v>781</v>
      </c>
      <c r="C1765" s="1"/>
      <c r="E1765" s="3" t="str">
        <f>IF(OR(ISBLANK(C1765),ISBLANK(D1765))," ",KOLIC*CENA)</f>
        <v xml:space="preserve"> </v>
      </c>
      <c r="H1765" s="1040"/>
      <c r="I1765" s="1059"/>
    </row>
    <row r="1766" spans="1:11" s="14" customFormat="1">
      <c r="A1766" s="12"/>
      <c r="B1766" s="19" t="s">
        <v>1573</v>
      </c>
      <c r="C1766" s="303" t="s">
        <v>79</v>
      </c>
      <c r="D1766" s="321" t="s">
        <v>191</v>
      </c>
      <c r="E1766" s="322" t="s">
        <v>192</v>
      </c>
      <c r="F1766" s="1582" t="s">
        <v>1557</v>
      </c>
      <c r="G1766" s="1583"/>
      <c r="H1766" s="1584" t="s">
        <v>1558</v>
      </c>
      <c r="I1766" s="1585"/>
      <c r="J1766" s="298" t="s">
        <v>1559</v>
      </c>
      <c r="K1766" s="298" t="s">
        <v>1560</v>
      </c>
    </row>
    <row r="1767" spans="1:11" s="14" customFormat="1">
      <c r="A1767" s="277"/>
      <c r="B1767" s="323"/>
      <c r="C1767" s="1577" t="s">
        <v>1502</v>
      </c>
      <c r="D1767" s="1577"/>
      <c r="E1767" s="1577"/>
      <c r="F1767" s="898" t="s">
        <v>79</v>
      </c>
      <c r="G1767" s="898" t="s">
        <v>1561</v>
      </c>
      <c r="H1767" s="897" t="s">
        <v>79</v>
      </c>
      <c r="I1767" s="897" t="s">
        <v>1561</v>
      </c>
      <c r="J1767" s="299"/>
      <c r="K1767" s="299"/>
    </row>
    <row r="1768" spans="1:11" ht="324" customHeight="1">
      <c r="A1768" s="277" t="s">
        <v>83</v>
      </c>
      <c r="B1768" s="304" t="s">
        <v>791</v>
      </c>
      <c r="C1768" s="301"/>
      <c r="D1768" s="305"/>
      <c r="E1768" s="306" t="str">
        <f>IF(OR(ISBLANK(C1768),ISBLANK(D1768))," ",KOLIC*CENA)</f>
        <v xml:space="preserve"> </v>
      </c>
      <c r="F1768" s="874"/>
      <c r="G1768" s="920"/>
      <c r="H1768" s="888"/>
      <c r="I1768" s="908"/>
    </row>
    <row r="1769" spans="1:11" ht="93" customHeight="1">
      <c r="A1769" s="277"/>
      <c r="B1769" s="304" t="s">
        <v>792</v>
      </c>
      <c r="C1769" s="301"/>
      <c r="D1769" s="305"/>
      <c r="E1769" s="306"/>
      <c r="F1769" s="874"/>
      <c r="G1769" s="920"/>
      <c r="H1769" s="888"/>
      <c r="I1769" s="908"/>
    </row>
    <row r="1770" spans="1:11" ht="155.25" customHeight="1">
      <c r="A1770" s="277"/>
      <c r="B1770" s="304" t="s">
        <v>788</v>
      </c>
      <c r="C1770" s="301"/>
      <c r="D1770" s="305"/>
      <c r="E1770" s="306"/>
      <c r="F1770" s="874"/>
      <c r="G1770" s="920"/>
      <c r="H1770" s="888"/>
      <c r="I1770" s="908"/>
    </row>
    <row r="1771" spans="1:11" ht="121.5" customHeight="1">
      <c r="A1771" s="277"/>
      <c r="B1771" s="304" t="s">
        <v>797</v>
      </c>
      <c r="C1771" s="301"/>
      <c r="D1771" s="305"/>
      <c r="E1771" s="306"/>
      <c r="F1771" s="874"/>
      <c r="G1771" s="920"/>
      <c r="H1771" s="888"/>
      <c r="I1771" s="908"/>
    </row>
    <row r="1772" spans="1:11" ht="67.5" customHeight="1">
      <c r="A1772" s="331"/>
      <c r="B1772" s="312" t="s">
        <v>789</v>
      </c>
      <c r="C1772" s="333"/>
      <c r="D1772" s="305"/>
      <c r="E1772" s="306" t="str">
        <f>IF(OR(ISBLANK(C1772),ISBLANK(D1772))," ",KOLIC*CENA)</f>
        <v xml:space="preserve"> </v>
      </c>
      <c r="F1772" s="874"/>
      <c r="G1772" s="920"/>
      <c r="H1772" s="888"/>
      <c r="I1772" s="908"/>
    </row>
    <row r="1773" spans="1:11" ht="42" customHeight="1">
      <c r="A1773" s="331"/>
      <c r="B1773" s="312" t="s">
        <v>695</v>
      </c>
      <c r="C1773" s="333"/>
      <c r="D1773" s="305"/>
      <c r="E1773" s="306" t="str">
        <f>IF(OR(ISBLANK(C1773),ISBLANK(D1773))," ",KOLIC*CENA)</f>
        <v xml:space="preserve"> </v>
      </c>
      <c r="F1773" s="874"/>
      <c r="G1773" s="920"/>
      <c r="H1773" s="888"/>
      <c r="I1773" s="908"/>
    </row>
    <row r="1774" spans="1:11" ht="42" customHeight="1">
      <c r="A1774" s="331"/>
      <c r="B1774" s="312" t="s">
        <v>787</v>
      </c>
      <c r="C1774" s="333"/>
      <c r="D1774" s="305"/>
      <c r="E1774" s="306"/>
      <c r="F1774" s="874"/>
      <c r="G1774" s="920"/>
      <c r="H1774" s="888"/>
      <c r="I1774" s="908"/>
    </row>
    <row r="1775" spans="1:11" ht="12.75" customHeight="1">
      <c r="A1775" s="277"/>
      <c r="B1775" s="304"/>
      <c r="C1775" s="301"/>
      <c r="D1775" s="305"/>
      <c r="E1775" s="306"/>
      <c r="F1775" s="874"/>
      <c r="G1775" s="920"/>
      <c r="H1775" s="888"/>
      <c r="I1775" s="908"/>
    </row>
    <row r="1776" spans="1:11" ht="103.5" customHeight="1">
      <c r="A1776" s="277" t="s">
        <v>67</v>
      </c>
      <c r="B1776" s="312" t="s">
        <v>3603</v>
      </c>
      <c r="C1776" s="301"/>
      <c r="D1776" s="305"/>
      <c r="E1776" s="306"/>
      <c r="F1776" s="874"/>
      <c r="G1776" s="920"/>
      <c r="H1776" s="888"/>
      <c r="I1776" s="908"/>
    </row>
    <row r="1777" spans="1:9">
      <c r="A1777" s="277"/>
      <c r="B1777" s="309" t="s">
        <v>271</v>
      </c>
      <c r="C1777" s="310">
        <v>1</v>
      </c>
      <c r="D1777" s="1320"/>
      <c r="E1777" s="306" t="str">
        <f>IF(OR(ISBLANK(C1777),ISBLANK(D1777))," ",KOLIC*CENA)</f>
        <v xml:space="preserve"> </v>
      </c>
      <c r="F1777" s="939">
        <v>1</v>
      </c>
      <c r="G1777" s="919">
        <f>D1777*F1777</f>
        <v>0</v>
      </c>
      <c r="H1777" s="887"/>
      <c r="I1777" s="907">
        <f>D1777*H1777</f>
        <v>0</v>
      </c>
    </row>
    <row r="1778" spans="1:9">
      <c r="A1778" s="277"/>
      <c r="B1778" s="309" t="s">
        <v>272</v>
      </c>
      <c r="C1778" s="310">
        <v>0</v>
      </c>
      <c r="D1778" s="1309">
        <f>D1777</f>
        <v>0</v>
      </c>
      <c r="E1778" s="306">
        <f>IF(OR(ISBLANK(C1778),ISBLANK(D1778))," ",KOLIC*CENA)</f>
        <v>0</v>
      </c>
      <c r="F1778" s="939">
        <v>0</v>
      </c>
      <c r="G1778" s="919">
        <f>D1778*F1778</f>
        <v>0</v>
      </c>
      <c r="H1778" s="887"/>
      <c r="I1778" s="907">
        <f>D1778*H1778</f>
        <v>0</v>
      </c>
    </row>
    <row r="1779" spans="1:9">
      <c r="A1779" s="277"/>
      <c r="B1779" s="309" t="s">
        <v>273</v>
      </c>
      <c r="C1779" s="310">
        <v>0</v>
      </c>
      <c r="D1779" s="1309">
        <f>D1777</f>
        <v>0</v>
      </c>
      <c r="E1779" s="306">
        <f>IF(OR(ISBLANK(C1779),ISBLANK(D1779))," ",KOLIC*CENA)</f>
        <v>0</v>
      </c>
      <c r="F1779" s="939">
        <v>0</v>
      </c>
      <c r="G1779" s="919">
        <f>D1779*F1779</f>
        <v>0</v>
      </c>
      <c r="H1779" s="887"/>
      <c r="I1779" s="907">
        <f>D1779*H1779</f>
        <v>0</v>
      </c>
    </row>
    <row r="1780" spans="1:9" ht="13.5" thickBot="1">
      <c r="A1780" s="277"/>
      <c r="B1780" s="407" t="s">
        <v>274</v>
      </c>
      <c r="C1780" s="408">
        <v>0</v>
      </c>
      <c r="D1780" s="1310">
        <f>D1777</f>
        <v>0</v>
      </c>
      <c r="E1780" s="1310">
        <f>IF(OR(ISBLANK(C1780),ISBLANK(D1780))," ",KOLIC*CENA)</f>
        <v>0</v>
      </c>
      <c r="F1780" s="940">
        <v>0</v>
      </c>
      <c r="G1780" s="980">
        <f>D1780*F1780</f>
        <v>0</v>
      </c>
      <c r="H1780" s="947"/>
      <c r="I1780" s="986">
        <f>D1780*H1780</f>
        <v>0</v>
      </c>
    </row>
    <row r="1781" spans="1:9" ht="13.5" thickTop="1">
      <c r="A1781" s="277"/>
      <c r="B1781" s="404" t="s">
        <v>199</v>
      </c>
      <c r="C1781" s="411">
        <f>SUM(C1777:C1780)</f>
        <v>1</v>
      </c>
      <c r="D1781" s="405"/>
      <c r="E1781" s="406" t="str">
        <f>IF(OR(ISBLANK(D1781),ISBLANK(#REF!))," ",KOLIC*CENA)</f>
        <v xml:space="preserve"> </v>
      </c>
      <c r="F1781" s="932"/>
      <c r="G1781" s="981"/>
      <c r="H1781" s="948"/>
      <c r="I1781" s="987"/>
    </row>
    <row r="1782" spans="1:9">
      <c r="A1782" s="307"/>
      <c r="B1782" s="309"/>
      <c r="C1782" s="310"/>
      <c r="D1782" s="305"/>
      <c r="E1782" s="306"/>
      <c r="F1782" s="874"/>
      <c r="G1782" s="920"/>
      <c r="H1782" s="888"/>
      <c r="I1782" s="908"/>
    </row>
    <row r="1783" spans="1:9" ht="26.25" customHeight="1">
      <c r="A1783" s="277" t="s">
        <v>68</v>
      </c>
      <c r="B1783" s="312" t="s">
        <v>790</v>
      </c>
      <c r="C1783" s="301"/>
      <c r="D1783" s="305"/>
      <c r="E1783" s="306"/>
      <c r="F1783" s="874"/>
      <c r="G1783" s="920"/>
      <c r="H1783" s="888"/>
      <c r="I1783" s="908"/>
    </row>
    <row r="1784" spans="1:9">
      <c r="A1784" s="277"/>
      <c r="B1784" s="309" t="s">
        <v>271</v>
      </c>
      <c r="C1784" s="310">
        <v>1</v>
      </c>
      <c r="D1784" s="1320"/>
      <c r="E1784" s="306" t="str">
        <f>IF(OR(ISBLANK(C1784),ISBLANK(D1784))," ",KOLIC*CENA)</f>
        <v xml:space="preserve"> </v>
      </c>
      <c r="F1784" s="939">
        <v>1</v>
      </c>
      <c r="G1784" s="919">
        <f>D1784*F1784</f>
        <v>0</v>
      </c>
      <c r="H1784" s="887"/>
      <c r="I1784" s="907">
        <f>D1784*H1784</f>
        <v>0</v>
      </c>
    </row>
    <row r="1785" spans="1:9">
      <c r="A1785" s="277"/>
      <c r="B1785" s="309" t="s">
        <v>272</v>
      </c>
      <c r="C1785" s="310">
        <v>0</v>
      </c>
      <c r="D1785" s="1309">
        <f>D1784</f>
        <v>0</v>
      </c>
      <c r="E1785" s="306">
        <f>IF(OR(ISBLANK(C1785),ISBLANK(D1785))," ",KOLIC*CENA)</f>
        <v>0</v>
      </c>
      <c r="F1785" s="939">
        <v>0</v>
      </c>
      <c r="G1785" s="919">
        <f>D1785*F1785</f>
        <v>0</v>
      </c>
      <c r="H1785" s="887"/>
      <c r="I1785" s="907">
        <f>D1785*H1785</f>
        <v>0</v>
      </c>
    </row>
    <row r="1786" spans="1:9">
      <c r="A1786" s="277"/>
      <c r="B1786" s="309" t="s">
        <v>273</v>
      </c>
      <c r="C1786" s="310">
        <v>0</v>
      </c>
      <c r="D1786" s="1309">
        <f>D1784</f>
        <v>0</v>
      </c>
      <c r="E1786" s="306">
        <f>IF(OR(ISBLANK(C1786),ISBLANK(D1786))," ",KOLIC*CENA)</f>
        <v>0</v>
      </c>
      <c r="F1786" s="939">
        <v>0</v>
      </c>
      <c r="G1786" s="919">
        <f>D1786*F1786</f>
        <v>0</v>
      </c>
      <c r="H1786" s="887"/>
      <c r="I1786" s="907">
        <f>D1786*H1786</f>
        <v>0</v>
      </c>
    </row>
    <row r="1787" spans="1:9" ht="13.5" thickBot="1">
      <c r="A1787" s="277"/>
      <c r="B1787" s="407" t="s">
        <v>274</v>
      </c>
      <c r="C1787" s="408">
        <v>0</v>
      </c>
      <c r="D1787" s="1310">
        <f>D1784</f>
        <v>0</v>
      </c>
      <c r="E1787" s="1310">
        <f>IF(OR(ISBLANK(C1787),ISBLANK(D1787))," ",KOLIC*CENA)</f>
        <v>0</v>
      </c>
      <c r="F1787" s="940">
        <v>0</v>
      </c>
      <c r="G1787" s="980">
        <f>D1787*F1787</f>
        <v>0</v>
      </c>
      <c r="H1787" s="947"/>
      <c r="I1787" s="986">
        <f>D1787*H1787</f>
        <v>0</v>
      </c>
    </row>
    <row r="1788" spans="1:9" ht="13.5" thickTop="1">
      <c r="A1788" s="277"/>
      <c r="B1788" s="404" t="s">
        <v>199</v>
      </c>
      <c r="C1788" s="411">
        <f>SUM(C1784:C1787)</f>
        <v>1</v>
      </c>
      <c r="D1788" s="405"/>
      <c r="E1788" s="406" t="str">
        <f>IF(OR(ISBLANK(D1788),ISBLANK(#REF!))," ",KOLIC*CENA)</f>
        <v xml:space="preserve"> </v>
      </c>
      <c r="F1788" s="932"/>
      <c r="G1788" s="981"/>
      <c r="H1788" s="948"/>
      <c r="I1788" s="987"/>
    </row>
    <row r="1789" spans="1:9">
      <c r="A1789" s="307"/>
      <c r="B1789" s="309"/>
      <c r="C1789" s="310"/>
      <c r="D1789" s="305"/>
      <c r="E1789" s="306"/>
      <c r="F1789" s="874"/>
      <c r="G1789" s="920"/>
      <c r="H1789" s="888"/>
      <c r="I1789" s="908"/>
    </row>
    <row r="1790" spans="1:9" ht="76.5" customHeight="1">
      <c r="A1790" s="277" t="s">
        <v>36</v>
      </c>
      <c r="B1790" s="338" t="s">
        <v>786</v>
      </c>
      <c r="C1790" s="301"/>
      <c r="D1790" s="305"/>
      <c r="E1790" s="306"/>
      <c r="F1790" s="874"/>
      <c r="G1790" s="920"/>
      <c r="H1790" s="888"/>
      <c r="I1790" s="908"/>
    </row>
    <row r="1791" spans="1:9">
      <c r="A1791" s="307"/>
      <c r="B1791" s="309"/>
      <c r="C1791" s="310"/>
      <c r="D1791" s="305"/>
      <c r="E1791" s="306"/>
      <c r="F1791" s="874"/>
      <c r="G1791" s="920"/>
      <c r="H1791" s="888"/>
      <c r="I1791" s="908"/>
    </row>
    <row r="1792" spans="1:9">
      <c r="A1792" s="277"/>
      <c r="B1792" s="304"/>
      <c r="C1792" s="301"/>
      <c r="D1792" s="305"/>
      <c r="E1792" s="306"/>
      <c r="F1792" s="874"/>
      <c r="G1792" s="920"/>
      <c r="H1792" s="888"/>
      <c r="I1792" s="908"/>
    </row>
    <row r="1793" spans="1:9" s="22" customFormat="1">
      <c r="A1793" s="389"/>
      <c r="B1793" s="288" t="s">
        <v>693</v>
      </c>
      <c r="C1793" s="380"/>
      <c r="D1793" s="380"/>
      <c r="E1793" s="306" t="str">
        <f>IF(OR(ISBLANK(C1793),ISBLANK(D1793))," ",KOLIC*CENA)</f>
        <v xml:space="preserve"> </v>
      </c>
      <c r="F1793" s="1028"/>
      <c r="G1793" s="1050"/>
      <c r="H1793" s="1036"/>
      <c r="I1793" s="1067"/>
    </row>
    <row r="1794" spans="1:9" s="22" customFormat="1">
      <c r="A1794" s="389"/>
      <c r="B1794" s="288" t="s">
        <v>793</v>
      </c>
      <c r="C1794" s="380"/>
      <c r="D1794" s="380"/>
      <c r="E1794" s="306"/>
      <c r="F1794" s="1028"/>
      <c r="G1794" s="1050"/>
      <c r="H1794" s="1036"/>
      <c r="I1794" s="1067"/>
    </row>
    <row r="1795" spans="1:9" ht="170.25" customHeight="1">
      <c r="A1795" s="311" t="s">
        <v>85</v>
      </c>
      <c r="B1795" s="304" t="s">
        <v>805</v>
      </c>
      <c r="C1795" s="301"/>
      <c r="D1795" s="305"/>
      <c r="E1795" s="306" t="str">
        <f>IF(OR(ISBLANK(C1795),ISBLANK(D1795))," ",KOLIC*CENA)</f>
        <v xml:space="preserve"> </v>
      </c>
      <c r="F1795" s="874"/>
      <c r="G1795" s="920"/>
      <c r="H1795" s="888"/>
      <c r="I1795" s="908"/>
    </row>
    <row r="1796" spans="1:9" ht="57" customHeight="1">
      <c r="A1796" s="331"/>
      <c r="B1796" s="312" t="s">
        <v>694</v>
      </c>
      <c r="C1796" s="333"/>
      <c r="D1796" s="305"/>
      <c r="E1796" s="306" t="str">
        <f>IF(OR(ISBLANK(C1796),ISBLANK(D1796))," ",KOLIC*CENA)</f>
        <v xml:space="preserve"> </v>
      </c>
      <c r="F1796" s="874"/>
      <c r="G1796" s="920"/>
      <c r="H1796" s="888"/>
      <c r="I1796" s="908"/>
    </row>
    <row r="1797" spans="1:9" ht="12.75" customHeight="1">
      <c r="A1797" s="331"/>
      <c r="B1797" s="312" t="s">
        <v>806</v>
      </c>
      <c r="C1797" s="333"/>
      <c r="D1797" s="305"/>
      <c r="E1797" s="306" t="str">
        <f>IF(OR(ISBLANK(C1797),ISBLANK(D1797))," ",KOLIC*CENA)</f>
        <v xml:space="preserve"> </v>
      </c>
      <c r="F1797" s="874"/>
      <c r="G1797" s="920"/>
      <c r="H1797" s="888"/>
      <c r="I1797" s="908"/>
    </row>
    <row r="1798" spans="1:9" ht="13.5" customHeight="1">
      <c r="A1798" s="331"/>
      <c r="B1798" s="312"/>
      <c r="C1798" s="333"/>
      <c r="D1798" s="305"/>
      <c r="E1798" s="306"/>
      <c r="F1798" s="874"/>
      <c r="G1798" s="920"/>
      <c r="H1798" s="888"/>
      <c r="I1798" s="908"/>
    </row>
    <row r="1799" spans="1:9" ht="133.5" customHeight="1">
      <c r="A1799" s="277" t="s">
        <v>67</v>
      </c>
      <c r="B1799" s="312" t="s">
        <v>1449</v>
      </c>
      <c r="C1799" s="333"/>
      <c r="D1799" s="305"/>
      <c r="E1799" s="306" t="str">
        <f>IF(OR(ISBLANK(C1799),ISBLANK(D1799))," ",KOLIC*CENA)</f>
        <v xml:space="preserve"> </v>
      </c>
      <c r="F1799" s="874"/>
      <c r="G1799" s="920"/>
      <c r="H1799" s="888"/>
      <c r="I1799" s="908"/>
    </row>
    <row r="1800" spans="1:9">
      <c r="A1800" s="277"/>
      <c r="B1800" s="309" t="s">
        <v>271</v>
      </c>
      <c r="C1800" s="310">
        <v>0</v>
      </c>
      <c r="D1800" s="1320"/>
      <c r="E1800" s="306" t="str">
        <f>IF(OR(ISBLANK(C1800),ISBLANK(D1800))," ",KOLIC*CENA)</f>
        <v xml:space="preserve"> </v>
      </c>
      <c r="F1800" s="939">
        <v>0</v>
      </c>
      <c r="G1800" s="919">
        <f>D1800*F1800</f>
        <v>0</v>
      </c>
      <c r="H1800" s="887"/>
      <c r="I1800" s="907">
        <f>D1800*H1800</f>
        <v>0</v>
      </c>
    </row>
    <row r="1801" spans="1:9">
      <c r="A1801" s="277"/>
      <c r="B1801" s="309" t="s">
        <v>272</v>
      </c>
      <c r="C1801" s="310">
        <v>1</v>
      </c>
      <c r="D1801" s="1309">
        <f>D1800</f>
        <v>0</v>
      </c>
      <c r="E1801" s="306">
        <f>IF(OR(ISBLANK(C1801),ISBLANK(D1801))," ",KOLIC*CENA)</f>
        <v>0</v>
      </c>
      <c r="F1801" s="939">
        <v>1</v>
      </c>
      <c r="G1801" s="919">
        <f>D1801*F1801</f>
        <v>0</v>
      </c>
      <c r="H1801" s="887"/>
      <c r="I1801" s="907">
        <f>D1801*H1801</f>
        <v>0</v>
      </c>
    </row>
    <row r="1802" spans="1:9">
      <c r="A1802" s="277"/>
      <c r="B1802" s="309" t="s">
        <v>273</v>
      </c>
      <c r="C1802" s="310">
        <v>0</v>
      </c>
      <c r="D1802" s="1309">
        <f>D1800</f>
        <v>0</v>
      </c>
      <c r="E1802" s="306">
        <f>IF(OR(ISBLANK(C1802),ISBLANK(D1802))," ",KOLIC*CENA)</f>
        <v>0</v>
      </c>
      <c r="F1802" s="939">
        <v>0</v>
      </c>
      <c r="G1802" s="919">
        <f>D1802*F1802</f>
        <v>0</v>
      </c>
      <c r="H1802" s="887"/>
      <c r="I1802" s="907">
        <f>D1802*H1802</f>
        <v>0</v>
      </c>
    </row>
    <row r="1803" spans="1:9" ht="13.5" thickBot="1">
      <c r="A1803" s="277"/>
      <c r="B1803" s="407" t="s">
        <v>274</v>
      </c>
      <c r="C1803" s="408">
        <v>1</v>
      </c>
      <c r="D1803" s="1310">
        <f>D1800</f>
        <v>0</v>
      </c>
      <c r="E1803" s="1310">
        <f>IF(OR(ISBLANK(C1803),ISBLANK(D1803))," ",KOLIC*CENA)</f>
        <v>0</v>
      </c>
      <c r="F1803" s="940">
        <v>1</v>
      </c>
      <c r="G1803" s="980">
        <f>D1803*F1803</f>
        <v>0</v>
      </c>
      <c r="H1803" s="947"/>
      <c r="I1803" s="986">
        <f>D1803*H1803</f>
        <v>0</v>
      </c>
    </row>
    <row r="1804" spans="1:9" ht="13.5" thickTop="1">
      <c r="A1804" s="277"/>
      <c r="B1804" s="404" t="s">
        <v>199</v>
      </c>
      <c r="C1804" s="411">
        <f>SUM(C1800:C1803)</f>
        <v>2</v>
      </c>
      <c r="D1804" s="405"/>
      <c r="E1804" s="406" t="str">
        <f>IF(OR(ISBLANK(D1804),ISBLANK(#REF!))," ",KOLIC*CENA)</f>
        <v xml:space="preserve"> </v>
      </c>
      <c r="F1804" s="932"/>
      <c r="G1804" s="981"/>
      <c r="H1804" s="948"/>
      <c r="I1804" s="987"/>
    </row>
    <row r="1805" spans="1:9" ht="12.75" customHeight="1">
      <c r="A1805" s="277"/>
      <c r="B1805" s="312"/>
      <c r="C1805" s="333"/>
      <c r="D1805" s="305"/>
      <c r="E1805" s="306"/>
      <c r="F1805" s="874"/>
      <c r="G1805" s="920"/>
      <c r="H1805" s="888"/>
      <c r="I1805" s="908"/>
    </row>
    <row r="1806" spans="1:9" ht="156.75" customHeight="1">
      <c r="A1806" s="277" t="s">
        <v>68</v>
      </c>
      <c r="B1806" s="312" t="s">
        <v>807</v>
      </c>
      <c r="C1806" s="333"/>
      <c r="D1806" s="305"/>
      <c r="E1806" s="306" t="str">
        <f>IF(OR(ISBLANK(C1806),ISBLANK(D1806))," ",KOLIC*CENA)</f>
        <v xml:space="preserve"> </v>
      </c>
      <c r="F1806" s="874"/>
      <c r="G1806" s="920"/>
      <c r="H1806" s="888"/>
      <c r="I1806" s="908"/>
    </row>
    <row r="1807" spans="1:9">
      <c r="A1807" s="277"/>
      <c r="B1807" s="309" t="s">
        <v>271</v>
      </c>
      <c r="C1807" s="310">
        <v>0</v>
      </c>
      <c r="D1807" s="1320"/>
      <c r="E1807" s="306" t="str">
        <f>IF(OR(ISBLANK(C1807),ISBLANK(D1807))," ",KOLIC*CENA)</f>
        <v xml:space="preserve"> </v>
      </c>
      <c r="F1807" s="939">
        <v>0</v>
      </c>
      <c r="G1807" s="919">
        <f>D1807*F1807</f>
        <v>0</v>
      </c>
      <c r="H1807" s="887"/>
      <c r="I1807" s="907">
        <f>D1807*H1807</f>
        <v>0</v>
      </c>
    </row>
    <row r="1808" spans="1:9">
      <c r="A1808" s="277"/>
      <c r="B1808" s="309" t="s">
        <v>272</v>
      </c>
      <c r="C1808" s="310">
        <v>0</v>
      </c>
      <c r="D1808" s="1309">
        <f>D1807</f>
        <v>0</v>
      </c>
      <c r="E1808" s="306">
        <f>IF(OR(ISBLANK(C1808),ISBLANK(D1808))," ",KOLIC*CENA)</f>
        <v>0</v>
      </c>
      <c r="F1808" s="939">
        <v>0</v>
      </c>
      <c r="G1808" s="919">
        <f>D1808*F1808</f>
        <v>0</v>
      </c>
      <c r="H1808" s="887"/>
      <c r="I1808" s="907">
        <f>D1808*H1808</f>
        <v>0</v>
      </c>
    </row>
    <row r="1809" spans="1:9">
      <c r="A1809" s="277"/>
      <c r="B1809" s="309" t="s">
        <v>273</v>
      </c>
      <c r="C1809" s="310">
        <v>0</v>
      </c>
      <c r="D1809" s="1309">
        <f>D1807</f>
        <v>0</v>
      </c>
      <c r="E1809" s="306">
        <f>IF(OR(ISBLANK(C1809),ISBLANK(D1809))," ",KOLIC*CENA)</f>
        <v>0</v>
      </c>
      <c r="F1809" s="939">
        <v>0</v>
      </c>
      <c r="G1809" s="919">
        <f>D1809*F1809</f>
        <v>0</v>
      </c>
      <c r="H1809" s="887"/>
      <c r="I1809" s="907">
        <f>D1809*H1809</f>
        <v>0</v>
      </c>
    </row>
    <row r="1810" spans="1:9" ht="13.5" thickBot="1">
      <c r="A1810" s="277"/>
      <c r="B1810" s="407" t="s">
        <v>274</v>
      </c>
      <c r="C1810" s="408">
        <v>1</v>
      </c>
      <c r="D1810" s="1310">
        <f>D1807</f>
        <v>0</v>
      </c>
      <c r="E1810" s="1310">
        <f>IF(OR(ISBLANK(C1810),ISBLANK(D1810))," ",KOLIC*CENA)</f>
        <v>0</v>
      </c>
      <c r="F1810" s="940">
        <v>1</v>
      </c>
      <c r="G1810" s="980">
        <f>D1810*F1810</f>
        <v>0</v>
      </c>
      <c r="H1810" s="947"/>
      <c r="I1810" s="986">
        <f>D1810*H1810</f>
        <v>0</v>
      </c>
    </row>
    <row r="1811" spans="1:9" ht="13.5" thickTop="1">
      <c r="A1811" s="277"/>
      <c r="B1811" s="404" t="s">
        <v>199</v>
      </c>
      <c r="C1811" s="411">
        <f>SUM(C1807:C1810)</f>
        <v>1</v>
      </c>
      <c r="D1811" s="405"/>
      <c r="E1811" s="406" t="str">
        <f>IF(OR(ISBLANK(D1811),ISBLANK(#REF!))," ",KOLIC*CENA)</f>
        <v xml:space="preserve"> </v>
      </c>
      <c r="F1811" s="932"/>
      <c r="G1811" s="981"/>
      <c r="H1811" s="948"/>
      <c r="I1811" s="987"/>
    </row>
    <row r="1812" spans="1:9" ht="12.75" customHeight="1">
      <c r="A1812" s="277"/>
      <c r="B1812" s="312"/>
      <c r="C1812" s="333"/>
      <c r="D1812" s="305"/>
      <c r="E1812" s="306"/>
      <c r="F1812" s="874"/>
      <c r="G1812" s="920"/>
      <c r="H1812" s="888"/>
      <c r="I1812" s="908"/>
    </row>
    <row r="1813" spans="1:9" ht="180.75" customHeight="1">
      <c r="A1813" s="277" t="s">
        <v>36</v>
      </c>
      <c r="B1813" s="312" t="s">
        <v>808</v>
      </c>
      <c r="C1813" s="333"/>
      <c r="D1813" s="305"/>
      <c r="E1813" s="306" t="str">
        <f>IF(OR(ISBLANK(C1813),ISBLANK(D1813))," ",KOLIC*CENA)</f>
        <v xml:space="preserve"> </v>
      </c>
      <c r="F1813" s="874"/>
      <c r="G1813" s="920"/>
      <c r="H1813" s="888"/>
      <c r="I1813" s="908"/>
    </row>
    <row r="1814" spans="1:9" ht="63.75" customHeight="1">
      <c r="A1814" s="277"/>
      <c r="B1814" s="312" t="s">
        <v>809</v>
      </c>
      <c r="C1814" s="333"/>
      <c r="D1814" s="305"/>
      <c r="E1814" s="306"/>
      <c r="F1814" s="874"/>
      <c r="G1814" s="920"/>
      <c r="H1814" s="888"/>
      <c r="I1814" s="908"/>
    </row>
    <row r="1815" spans="1:9">
      <c r="A1815" s="277"/>
      <c r="B1815" s="309" t="s">
        <v>271</v>
      </c>
      <c r="C1815" s="310">
        <v>0</v>
      </c>
      <c r="D1815" s="1320"/>
      <c r="E1815" s="306" t="str">
        <f>IF(OR(ISBLANK(C1815),ISBLANK(D1815))," ",KOLIC*CENA)</f>
        <v xml:space="preserve"> </v>
      </c>
      <c r="F1815" s="939">
        <v>0</v>
      </c>
      <c r="G1815" s="919">
        <f>D1815*F1815</f>
        <v>0</v>
      </c>
      <c r="H1815" s="887"/>
      <c r="I1815" s="907">
        <f>D1815*H1815</f>
        <v>0</v>
      </c>
    </row>
    <row r="1816" spans="1:9">
      <c r="A1816" s="277"/>
      <c r="B1816" s="309" t="s">
        <v>272</v>
      </c>
      <c r="C1816" s="310">
        <v>0</v>
      </c>
      <c r="D1816" s="1309">
        <f>D1815</f>
        <v>0</v>
      </c>
      <c r="E1816" s="306">
        <f>IF(OR(ISBLANK(C1816),ISBLANK(D1816))," ",KOLIC*CENA)</f>
        <v>0</v>
      </c>
      <c r="F1816" s="939">
        <v>0</v>
      </c>
      <c r="G1816" s="919">
        <f>D1816*F1816</f>
        <v>0</v>
      </c>
      <c r="H1816" s="887"/>
      <c r="I1816" s="907">
        <f>D1816*H1816</f>
        <v>0</v>
      </c>
    </row>
    <row r="1817" spans="1:9">
      <c r="A1817" s="277"/>
      <c r="B1817" s="309" t="s">
        <v>273</v>
      </c>
      <c r="C1817" s="310">
        <v>0</v>
      </c>
      <c r="D1817" s="1309">
        <f>D1815</f>
        <v>0</v>
      </c>
      <c r="E1817" s="306">
        <f>IF(OR(ISBLANK(C1817),ISBLANK(D1817))," ",KOLIC*CENA)</f>
        <v>0</v>
      </c>
      <c r="F1817" s="939">
        <v>0</v>
      </c>
      <c r="G1817" s="919">
        <f>D1817*F1817</f>
        <v>0</v>
      </c>
      <c r="H1817" s="887"/>
      <c r="I1817" s="907">
        <f>D1817*H1817</f>
        <v>0</v>
      </c>
    </row>
    <row r="1818" spans="1:9" ht="13.5" thickBot="1">
      <c r="A1818" s="277"/>
      <c r="B1818" s="407" t="s">
        <v>274</v>
      </c>
      <c r="C1818" s="408">
        <v>1</v>
      </c>
      <c r="D1818" s="1310">
        <f>D1815</f>
        <v>0</v>
      </c>
      <c r="E1818" s="1310">
        <f>IF(OR(ISBLANK(C1818),ISBLANK(D1818))," ",KOLIC*CENA)</f>
        <v>0</v>
      </c>
      <c r="F1818" s="940">
        <v>1</v>
      </c>
      <c r="G1818" s="980">
        <f>D1818*F1818</f>
        <v>0</v>
      </c>
      <c r="H1818" s="947"/>
      <c r="I1818" s="986">
        <f>D1818*H1818</f>
        <v>0</v>
      </c>
    </row>
    <row r="1819" spans="1:9" ht="13.5" thickTop="1">
      <c r="A1819" s="277"/>
      <c r="B1819" s="404" t="s">
        <v>199</v>
      </c>
      <c r="C1819" s="411">
        <f>SUM(C1815:C1818)</f>
        <v>1</v>
      </c>
      <c r="D1819" s="405"/>
      <c r="E1819" s="406" t="str">
        <f>IF(OR(ISBLANK(D1819),ISBLANK(#REF!))," ",KOLIC*CENA)</f>
        <v xml:space="preserve"> </v>
      </c>
      <c r="F1819" s="932"/>
      <c r="G1819" s="981"/>
      <c r="H1819" s="948"/>
      <c r="I1819" s="987"/>
    </row>
    <row r="1820" spans="1:9" ht="12.75" customHeight="1">
      <c r="A1820" s="277"/>
      <c r="B1820" s="312"/>
      <c r="C1820" s="333"/>
      <c r="D1820" s="305"/>
      <c r="E1820" s="306"/>
      <c r="F1820" s="874"/>
      <c r="G1820" s="920"/>
      <c r="H1820" s="888"/>
      <c r="I1820" s="908"/>
    </row>
    <row r="1821" spans="1:9">
      <c r="A1821" s="277"/>
      <c r="B1821" s="309"/>
      <c r="C1821" s="310"/>
      <c r="D1821" s="305"/>
      <c r="E1821" s="306"/>
      <c r="F1821" s="874"/>
      <c r="G1821" s="920"/>
      <c r="H1821" s="888"/>
      <c r="I1821" s="908"/>
    </row>
    <row r="1822" spans="1:9">
      <c r="A1822" s="331" t="s">
        <v>81</v>
      </c>
      <c r="B1822" s="382" t="s">
        <v>810</v>
      </c>
      <c r="C1822" s="305"/>
      <c r="D1822" s="305"/>
      <c r="E1822" s="306"/>
      <c r="F1822" s="874"/>
      <c r="G1822" s="920"/>
      <c r="H1822" s="888"/>
      <c r="I1822" s="908"/>
    </row>
    <row r="1823" spans="1:9" s="76" customFormat="1" ht="172.5" customHeight="1">
      <c r="A1823" s="277" t="s">
        <v>87</v>
      </c>
      <c r="B1823" s="304" t="s">
        <v>811</v>
      </c>
      <c r="C1823" s="301"/>
      <c r="D1823" s="305"/>
      <c r="E1823" s="302" t="str">
        <f>IF(OR(ISBLANK(C1823),ISBLANK(D1823))," ",KOLIC*CENA)</f>
        <v xml:space="preserve"> </v>
      </c>
      <c r="F1823" s="872"/>
      <c r="G1823" s="918"/>
      <c r="H1823" s="886"/>
      <c r="I1823" s="906"/>
    </row>
    <row r="1824" spans="1:9" ht="67.5" customHeight="1">
      <c r="A1824" s="331"/>
      <c r="B1824" s="352" t="s">
        <v>812</v>
      </c>
      <c r="C1824" s="305"/>
      <c r="D1824" s="305"/>
      <c r="E1824" s="306"/>
      <c r="F1824" s="874"/>
      <c r="G1824" s="920"/>
      <c r="H1824" s="888"/>
      <c r="I1824" s="908"/>
    </row>
    <row r="1825" spans="1:9" s="76" customFormat="1">
      <c r="A1825" s="308"/>
      <c r="B1825" s="350"/>
      <c r="C1825" s="351"/>
      <c r="D1825" s="302"/>
      <c r="E1825" s="302" t="str">
        <f t="shared" ref="E1825:E1830" si="65">IF(OR(ISBLANK(C1825),ISBLANK(D1825))," ",KOLIC*CENA)</f>
        <v xml:space="preserve"> </v>
      </c>
      <c r="F1825" s="872"/>
      <c r="G1825" s="918"/>
      <c r="H1825" s="886"/>
      <c r="I1825" s="906"/>
    </row>
    <row r="1826" spans="1:9" s="76" customFormat="1" ht="106.5" customHeight="1">
      <c r="A1826" s="335" t="s">
        <v>67</v>
      </c>
      <c r="B1826" s="338" t="s">
        <v>813</v>
      </c>
      <c r="C1826" s="351"/>
      <c r="D1826" s="302"/>
      <c r="E1826" s="302" t="str">
        <f t="shared" si="65"/>
        <v xml:space="preserve"> </v>
      </c>
      <c r="F1826" s="872"/>
      <c r="G1826" s="918"/>
      <c r="H1826" s="886"/>
      <c r="I1826" s="906"/>
    </row>
    <row r="1827" spans="1:9">
      <c r="A1827" s="277"/>
      <c r="B1827" s="309" t="s">
        <v>271</v>
      </c>
      <c r="C1827" s="310">
        <v>0</v>
      </c>
      <c r="D1827" s="1320"/>
      <c r="E1827" s="306" t="str">
        <f t="shared" si="65"/>
        <v xml:space="preserve"> </v>
      </c>
      <c r="F1827" s="939">
        <v>0</v>
      </c>
      <c r="G1827" s="919">
        <f>D1827*F1827</f>
        <v>0</v>
      </c>
      <c r="H1827" s="887"/>
      <c r="I1827" s="907">
        <f>D1827*H1827</f>
        <v>0</v>
      </c>
    </row>
    <row r="1828" spans="1:9">
      <c r="A1828" s="277"/>
      <c r="B1828" s="309" t="s">
        <v>272</v>
      </c>
      <c r="C1828" s="310">
        <v>1</v>
      </c>
      <c r="D1828" s="1309">
        <f>D1827</f>
        <v>0</v>
      </c>
      <c r="E1828" s="306">
        <f t="shared" si="65"/>
        <v>0</v>
      </c>
      <c r="F1828" s="939">
        <v>1</v>
      </c>
      <c r="G1828" s="919">
        <f>D1828*F1828</f>
        <v>0</v>
      </c>
      <c r="H1828" s="887"/>
      <c r="I1828" s="907">
        <f>D1828*H1828</f>
        <v>0</v>
      </c>
    </row>
    <row r="1829" spans="1:9">
      <c r="A1829" s="277"/>
      <c r="B1829" s="309" t="s">
        <v>273</v>
      </c>
      <c r="C1829" s="310">
        <v>0</v>
      </c>
      <c r="D1829" s="1309">
        <f>D1827</f>
        <v>0</v>
      </c>
      <c r="E1829" s="306">
        <f t="shared" si="65"/>
        <v>0</v>
      </c>
      <c r="F1829" s="939">
        <v>0</v>
      </c>
      <c r="G1829" s="919">
        <f>D1829*F1829</f>
        <v>0</v>
      </c>
      <c r="H1829" s="887"/>
      <c r="I1829" s="907">
        <f>D1829*H1829</f>
        <v>0</v>
      </c>
    </row>
    <row r="1830" spans="1:9" ht="13.5" thickBot="1">
      <c r="A1830" s="277"/>
      <c r="B1830" s="407" t="s">
        <v>274</v>
      </c>
      <c r="C1830" s="408">
        <v>1</v>
      </c>
      <c r="D1830" s="1310">
        <f>D1827</f>
        <v>0</v>
      </c>
      <c r="E1830" s="1310">
        <f t="shared" si="65"/>
        <v>0</v>
      </c>
      <c r="F1830" s="940">
        <v>1</v>
      </c>
      <c r="G1830" s="980">
        <f>D1830*F1830</f>
        <v>0</v>
      </c>
      <c r="H1830" s="947"/>
      <c r="I1830" s="986">
        <f>D1830*H1830</f>
        <v>0</v>
      </c>
    </row>
    <row r="1831" spans="1:9" ht="13.5" thickTop="1">
      <c r="A1831" s="277"/>
      <c r="B1831" s="404" t="s">
        <v>199</v>
      </c>
      <c r="C1831" s="411">
        <f>SUM(C1827:C1830)</f>
        <v>2</v>
      </c>
      <c r="D1831" s="405"/>
      <c r="E1831" s="406" t="str">
        <f>IF(OR(ISBLANK(D1831),ISBLANK(#REF!))," ",KOLIC*CENA)</f>
        <v xml:space="preserve"> </v>
      </c>
      <c r="F1831" s="932"/>
      <c r="G1831" s="981"/>
      <c r="H1831" s="948"/>
      <c r="I1831" s="987"/>
    </row>
    <row r="1832" spans="1:9">
      <c r="A1832" s="277"/>
      <c r="B1832" s="310"/>
      <c r="C1832" s="336"/>
      <c r="D1832" s="301"/>
      <c r="E1832" s="306"/>
      <c r="F1832" s="874"/>
      <c r="G1832" s="920"/>
      <c r="H1832" s="888"/>
      <c r="I1832" s="908"/>
    </row>
    <row r="1833" spans="1:9" s="76" customFormat="1" ht="93" customHeight="1">
      <c r="A1833" s="335" t="s">
        <v>68</v>
      </c>
      <c r="B1833" s="338" t="s">
        <v>814</v>
      </c>
      <c r="C1833" s="351"/>
      <c r="D1833" s="302"/>
      <c r="E1833" s="302" t="str">
        <f>IF(OR(ISBLANK(C1833),ISBLANK(D1833))," ",KOLIC*CENA)</f>
        <v xml:space="preserve"> </v>
      </c>
      <c r="F1833" s="872"/>
      <c r="G1833" s="918"/>
      <c r="H1833" s="886"/>
      <c r="I1833" s="906"/>
    </row>
    <row r="1834" spans="1:9">
      <c r="A1834" s="277"/>
      <c r="B1834" s="309" t="s">
        <v>271</v>
      </c>
      <c r="C1834" s="310">
        <v>1</v>
      </c>
      <c r="D1834" s="1320"/>
      <c r="E1834" s="306" t="str">
        <f>IF(OR(ISBLANK(C1834),ISBLANK(D1834))," ",KOLIC*CENA)</f>
        <v xml:space="preserve"> </v>
      </c>
      <c r="F1834" s="939">
        <v>1</v>
      </c>
      <c r="G1834" s="919">
        <f>D1834*F1834</f>
        <v>0</v>
      </c>
      <c r="H1834" s="887"/>
      <c r="I1834" s="907">
        <f>D1834*H1834</f>
        <v>0</v>
      </c>
    </row>
    <row r="1835" spans="1:9">
      <c r="A1835" s="277"/>
      <c r="B1835" s="309" t="s">
        <v>272</v>
      </c>
      <c r="C1835" s="310">
        <v>0</v>
      </c>
      <c r="D1835" s="1309">
        <f>D1834</f>
        <v>0</v>
      </c>
      <c r="E1835" s="306">
        <f>IF(OR(ISBLANK(C1835),ISBLANK(D1835))," ",KOLIC*CENA)</f>
        <v>0</v>
      </c>
      <c r="F1835" s="939">
        <v>0</v>
      </c>
      <c r="G1835" s="919">
        <f>D1835*F1835</f>
        <v>0</v>
      </c>
      <c r="H1835" s="887"/>
      <c r="I1835" s="907">
        <f>D1835*H1835</f>
        <v>0</v>
      </c>
    </row>
    <row r="1836" spans="1:9">
      <c r="A1836" s="277"/>
      <c r="B1836" s="309" t="s">
        <v>273</v>
      </c>
      <c r="C1836" s="310">
        <v>0</v>
      </c>
      <c r="D1836" s="1309">
        <f>D1834</f>
        <v>0</v>
      </c>
      <c r="E1836" s="306">
        <f>IF(OR(ISBLANK(C1836),ISBLANK(D1836))," ",KOLIC*CENA)</f>
        <v>0</v>
      </c>
      <c r="F1836" s="939">
        <v>0</v>
      </c>
      <c r="G1836" s="919">
        <f>D1836*F1836</f>
        <v>0</v>
      </c>
      <c r="H1836" s="887"/>
      <c r="I1836" s="907">
        <f>D1836*H1836</f>
        <v>0</v>
      </c>
    </row>
    <row r="1837" spans="1:9" ht="13.5" thickBot="1">
      <c r="A1837" s="277"/>
      <c r="B1837" s="407" t="s">
        <v>274</v>
      </c>
      <c r="C1837" s="408">
        <v>0</v>
      </c>
      <c r="D1837" s="1310">
        <f>D1834</f>
        <v>0</v>
      </c>
      <c r="E1837" s="1310">
        <f>IF(OR(ISBLANK(C1837),ISBLANK(D1837))," ",KOLIC*CENA)</f>
        <v>0</v>
      </c>
      <c r="F1837" s="940">
        <v>0</v>
      </c>
      <c r="G1837" s="980">
        <f>D1837*F1837</f>
        <v>0</v>
      </c>
      <c r="H1837" s="947"/>
      <c r="I1837" s="986">
        <f>D1837*H1837</f>
        <v>0</v>
      </c>
    </row>
    <row r="1838" spans="1:9" ht="13.5" thickTop="1">
      <c r="A1838" s="277"/>
      <c r="B1838" s="404" t="s">
        <v>199</v>
      </c>
      <c r="C1838" s="411">
        <f>SUM(C1834:C1837)</f>
        <v>1</v>
      </c>
      <c r="D1838" s="405"/>
      <c r="E1838" s="406" t="str">
        <f>IF(OR(ISBLANK(D1838),ISBLANK(#REF!))," ",KOLIC*CENA)</f>
        <v xml:space="preserve"> </v>
      </c>
      <c r="F1838" s="932"/>
      <c r="G1838" s="981"/>
      <c r="H1838" s="948"/>
      <c r="I1838" s="987"/>
    </row>
    <row r="1839" spans="1:9" ht="13.5" thickBot="1">
      <c r="A1839" s="364"/>
      <c r="B1839" s="381"/>
      <c r="C1839" s="366"/>
      <c r="D1839" s="318"/>
      <c r="E1839" s="319"/>
      <c r="F1839" s="320"/>
      <c r="G1839" s="913"/>
      <c r="H1839" s="1041"/>
      <c r="I1839" s="1060"/>
    </row>
    <row r="1840" spans="1:9" ht="13.5" thickTop="1">
      <c r="A1840" s="77"/>
      <c r="B1840" s="143"/>
      <c r="C1840" s="78"/>
      <c r="D1840" s="37"/>
      <c r="E1840" s="72"/>
      <c r="H1840" s="1040"/>
      <c r="I1840" s="1059"/>
    </row>
    <row r="1841" spans="1:11">
      <c r="A1841" s="77"/>
      <c r="B1841" s="143"/>
      <c r="C1841" s="78"/>
      <c r="D1841" s="37"/>
      <c r="E1841" s="379" t="s">
        <v>1568</v>
      </c>
      <c r="F1841" s="958"/>
      <c r="G1841" s="1044" t="s">
        <v>1565</v>
      </c>
      <c r="H1841" s="964"/>
      <c r="I1841" s="1064" t="s">
        <v>1566</v>
      </c>
    </row>
    <row r="1842" spans="1:11" ht="12.75" customHeight="1">
      <c r="B1842" s="384" t="s">
        <v>696</v>
      </c>
      <c r="C1842" s="258"/>
      <c r="D1842" s="259"/>
      <c r="E1842" s="260">
        <f>SUM(E1774:E1841)</f>
        <v>0</v>
      </c>
      <c r="F1842" s="876"/>
      <c r="G1842" s="1024">
        <f>SUM(G1776:G1841)</f>
        <v>0</v>
      </c>
      <c r="H1842" s="1037"/>
      <c r="I1842" s="1032">
        <f>SUM(I1776:I1841)</f>
        <v>0</v>
      </c>
    </row>
    <row r="1843" spans="1:11">
      <c r="A1843" s="12" t="s">
        <v>81</v>
      </c>
      <c r="B1843" s="8" t="s">
        <v>1569</v>
      </c>
      <c r="C1843" s="13"/>
      <c r="H1843" s="1040"/>
      <c r="I1843" s="1059"/>
    </row>
    <row r="1844" spans="1:11" s="14" customFormat="1">
      <c r="A1844" s="12"/>
      <c r="B1844" s="8"/>
      <c r="C1844" s="13"/>
      <c r="D1844" s="2"/>
      <c r="E1844" s="3"/>
      <c r="G1844" s="902"/>
      <c r="H1844" s="1042"/>
      <c r="I1844" s="1061"/>
    </row>
    <row r="1845" spans="1:11" s="14" customFormat="1" ht="63.75">
      <c r="A1845" s="12"/>
      <c r="B1845" s="87" t="s">
        <v>3582</v>
      </c>
      <c r="C1845" s="13"/>
      <c r="D1845" s="2"/>
      <c r="E1845" s="3"/>
      <c r="G1845" s="902"/>
      <c r="H1845" s="1042"/>
      <c r="I1845" s="1061"/>
    </row>
    <row r="1846" spans="1:11" s="76" customFormat="1" ht="169.5" customHeight="1">
      <c r="A1846" s="12"/>
      <c r="B1846" s="16" t="s">
        <v>817</v>
      </c>
      <c r="C1846" s="13"/>
      <c r="D1846" s="13"/>
      <c r="E1846" s="93"/>
      <c r="G1846" s="901"/>
      <c r="H1846" s="1074"/>
      <c r="I1846" s="1075"/>
    </row>
    <row r="1847" spans="1:11" s="76" customFormat="1" ht="106.5" customHeight="1">
      <c r="A1847" s="12"/>
      <c r="B1847" s="16" t="s">
        <v>3583</v>
      </c>
      <c r="C1847" s="13"/>
      <c r="D1847" s="13"/>
      <c r="E1847" s="93"/>
      <c r="G1847" s="901"/>
      <c r="H1847" s="1074"/>
      <c r="I1847" s="1075"/>
    </row>
    <row r="1848" spans="1:11" s="76" customFormat="1">
      <c r="A1848" s="12"/>
      <c r="B1848" s="19" t="s">
        <v>1574</v>
      </c>
      <c r="C1848" s="18"/>
      <c r="D1848" s="13"/>
      <c r="E1848" s="3"/>
      <c r="G1848" s="901"/>
      <c r="H1848" s="1074"/>
      <c r="I1848" s="1075"/>
    </row>
    <row r="1849" spans="1:11" s="14" customFormat="1">
      <c r="A1849" s="12"/>
      <c r="B1849" s="19"/>
      <c r="C1849" s="303" t="s">
        <v>79</v>
      </c>
      <c r="D1849" s="321" t="s">
        <v>191</v>
      </c>
      <c r="E1849" s="322" t="s">
        <v>192</v>
      </c>
      <c r="F1849" s="1582" t="s">
        <v>1557</v>
      </c>
      <c r="G1849" s="1583"/>
      <c r="H1849" s="1584" t="s">
        <v>1558</v>
      </c>
      <c r="I1849" s="1585"/>
      <c r="J1849" s="298" t="s">
        <v>1559</v>
      </c>
      <c r="K1849" s="298" t="s">
        <v>1560</v>
      </c>
    </row>
    <row r="1850" spans="1:11" s="14" customFormat="1">
      <c r="A1850" s="277"/>
      <c r="B1850" s="323"/>
      <c r="C1850" s="1577" t="s">
        <v>1502</v>
      </c>
      <c r="D1850" s="1577"/>
      <c r="E1850" s="1577"/>
      <c r="F1850" s="898" t="s">
        <v>79</v>
      </c>
      <c r="G1850" s="898" t="s">
        <v>1561</v>
      </c>
      <c r="H1850" s="897" t="s">
        <v>79</v>
      </c>
      <c r="I1850" s="897" t="s">
        <v>1561</v>
      </c>
      <c r="J1850" s="299"/>
      <c r="K1850" s="299"/>
    </row>
    <row r="1851" spans="1:11" s="76" customFormat="1" ht="104.25" customHeight="1">
      <c r="A1851" s="349" t="s">
        <v>83</v>
      </c>
      <c r="B1851" s="312" t="s">
        <v>819</v>
      </c>
      <c r="C1851" s="333"/>
      <c r="D1851" s="305"/>
      <c r="E1851" s="302"/>
      <c r="F1851" s="872"/>
      <c r="G1851" s="918"/>
      <c r="H1851" s="886"/>
      <c r="I1851" s="906"/>
    </row>
    <row r="1852" spans="1:11" ht="78" customHeight="1">
      <c r="A1852" s="349"/>
      <c r="B1852" s="312" t="s">
        <v>44</v>
      </c>
      <c r="C1852" s="333"/>
      <c r="D1852" s="305"/>
      <c r="E1852" s="302"/>
      <c r="F1852" s="874"/>
      <c r="G1852" s="920"/>
      <c r="H1852" s="888"/>
      <c r="I1852" s="908"/>
    </row>
    <row r="1853" spans="1:11">
      <c r="A1853" s="277"/>
      <c r="B1853" s="309" t="s">
        <v>299</v>
      </c>
      <c r="C1853" s="310">
        <v>8</v>
      </c>
      <c r="D1853" s="1320"/>
      <c r="E1853" s="306" t="str">
        <f t="shared" ref="E1853:E1860" si="66">IF(OR(ISBLANK(C1853),ISBLANK(D1853))," ",KOLIC*CENA)</f>
        <v xml:space="preserve"> </v>
      </c>
      <c r="F1853" s="873"/>
      <c r="G1853" s="919">
        <f>D1853*F1853</f>
        <v>0</v>
      </c>
      <c r="H1853" s="945">
        <v>8</v>
      </c>
      <c r="I1853" s="907">
        <f>D1853*H1853</f>
        <v>0</v>
      </c>
    </row>
    <row r="1854" spans="1:11">
      <c r="A1854" s="277"/>
      <c r="B1854" s="309" t="s">
        <v>300</v>
      </c>
      <c r="C1854" s="310">
        <v>22</v>
      </c>
      <c r="D1854" s="1309">
        <f>D1853</f>
        <v>0</v>
      </c>
      <c r="E1854" s="306">
        <f t="shared" si="66"/>
        <v>0</v>
      </c>
      <c r="F1854" s="873"/>
      <c r="G1854" s="919">
        <f>D1854*F1854</f>
        <v>0</v>
      </c>
      <c r="H1854" s="945">
        <v>22</v>
      </c>
      <c r="I1854" s="907">
        <f>D1854*H1854</f>
        <v>0</v>
      </c>
    </row>
    <row r="1855" spans="1:11">
      <c r="A1855" s="277"/>
      <c r="B1855" s="309" t="s">
        <v>301</v>
      </c>
      <c r="C1855" s="310">
        <v>0</v>
      </c>
      <c r="D1855" s="1309">
        <f>D1853</f>
        <v>0</v>
      </c>
      <c r="E1855" s="306">
        <f t="shared" si="66"/>
        <v>0</v>
      </c>
      <c r="F1855" s="873"/>
      <c r="G1855" s="919">
        <f>D1855*F1855</f>
        <v>0</v>
      </c>
      <c r="H1855" s="945">
        <v>0</v>
      </c>
      <c r="I1855" s="907">
        <f>D1855*H1855</f>
        <v>0</v>
      </c>
    </row>
    <row r="1856" spans="1:11" ht="13.5" thickBot="1">
      <c r="A1856" s="277"/>
      <c r="B1856" s="407" t="s">
        <v>302</v>
      </c>
      <c r="C1856" s="408">
        <v>22</v>
      </c>
      <c r="D1856" s="1310">
        <f>D1853</f>
        <v>0</v>
      </c>
      <c r="E1856" s="410">
        <f t="shared" si="66"/>
        <v>0</v>
      </c>
      <c r="F1856" s="931"/>
      <c r="G1856" s="980">
        <f>D1856*F1856</f>
        <v>0</v>
      </c>
      <c r="H1856" s="946">
        <v>22</v>
      </c>
      <c r="I1856" s="986">
        <f>D1856*H1856</f>
        <v>0</v>
      </c>
    </row>
    <row r="1857" spans="1:9" ht="13.5" thickTop="1">
      <c r="A1857" s="277"/>
      <c r="B1857" s="404" t="s">
        <v>215</v>
      </c>
      <c r="C1857" s="405">
        <f>SUM(C1853:C1856)</f>
        <v>52</v>
      </c>
      <c r="D1857" s="391"/>
      <c r="E1857" s="406" t="str">
        <f t="shared" si="66"/>
        <v xml:space="preserve"> </v>
      </c>
      <c r="F1857" s="932"/>
      <c r="G1857" s="981"/>
      <c r="H1857" s="948"/>
      <c r="I1857" s="987"/>
    </row>
    <row r="1858" spans="1:9">
      <c r="A1858" s="349"/>
      <c r="B1858" s="332"/>
      <c r="C1858" s="333"/>
      <c r="D1858" s="305"/>
      <c r="E1858" s="302" t="str">
        <f t="shared" si="66"/>
        <v xml:space="preserve"> </v>
      </c>
      <c r="F1858" s="874"/>
      <c r="G1858" s="920"/>
      <c r="H1858" s="888"/>
      <c r="I1858" s="908"/>
    </row>
    <row r="1859" spans="1:9" ht="64.5" customHeight="1">
      <c r="A1859" s="331" t="s">
        <v>85</v>
      </c>
      <c r="B1859" s="312" t="s">
        <v>1284</v>
      </c>
      <c r="C1859" s="333"/>
      <c r="D1859" s="305"/>
      <c r="E1859" s="302" t="str">
        <f t="shared" si="66"/>
        <v xml:space="preserve"> </v>
      </c>
      <c r="F1859" s="874"/>
      <c r="G1859" s="920"/>
      <c r="H1859" s="888"/>
      <c r="I1859" s="908"/>
    </row>
    <row r="1860" spans="1:9" ht="40.5" customHeight="1">
      <c r="A1860" s="331"/>
      <c r="B1860" s="312" t="s">
        <v>818</v>
      </c>
      <c r="C1860" s="333"/>
      <c r="D1860" s="305"/>
      <c r="E1860" s="302" t="str">
        <f t="shared" si="66"/>
        <v xml:space="preserve"> </v>
      </c>
      <c r="F1860" s="874"/>
      <c r="G1860" s="920"/>
      <c r="H1860" s="888"/>
      <c r="I1860" s="908"/>
    </row>
    <row r="1861" spans="1:9" ht="121.5" customHeight="1">
      <c r="A1861" s="349"/>
      <c r="B1861" s="312" t="s">
        <v>821</v>
      </c>
      <c r="C1861" s="333"/>
      <c r="D1861" s="305"/>
      <c r="E1861" s="302"/>
      <c r="F1861" s="874"/>
      <c r="G1861" s="920"/>
      <c r="H1861" s="888"/>
      <c r="I1861" s="908"/>
    </row>
    <row r="1862" spans="1:9" ht="39.75" customHeight="1">
      <c r="A1862" s="331"/>
      <c r="B1862" s="332" t="s">
        <v>28</v>
      </c>
      <c r="C1862" s="333"/>
      <c r="D1862" s="305"/>
      <c r="E1862" s="302" t="str">
        <f t="shared" ref="E1862:E1867" si="67">IF(OR(ISBLANK(C1862),ISBLANK(D1862))," ",KOLIC*CENA)</f>
        <v xml:space="preserve"> </v>
      </c>
      <c r="F1862" s="874"/>
      <c r="G1862" s="920"/>
      <c r="H1862" s="888"/>
      <c r="I1862" s="908"/>
    </row>
    <row r="1863" spans="1:9">
      <c r="A1863" s="277"/>
      <c r="B1863" s="309" t="s">
        <v>299</v>
      </c>
      <c r="C1863" s="310">
        <v>506</v>
      </c>
      <c r="D1863" s="1320"/>
      <c r="E1863" s="306" t="str">
        <f t="shared" si="67"/>
        <v xml:space="preserve"> </v>
      </c>
      <c r="F1863" s="873"/>
      <c r="G1863" s="919">
        <f>D1863*F1863</f>
        <v>0</v>
      </c>
      <c r="H1863" s="945">
        <v>506</v>
      </c>
      <c r="I1863" s="907">
        <f>D1863*H1863</f>
        <v>0</v>
      </c>
    </row>
    <row r="1864" spans="1:9">
      <c r="A1864" s="277"/>
      <c r="B1864" s="309" t="s">
        <v>300</v>
      </c>
      <c r="C1864" s="310">
        <v>272</v>
      </c>
      <c r="D1864" s="1309">
        <f>D1863</f>
        <v>0</v>
      </c>
      <c r="E1864" s="306">
        <f t="shared" si="67"/>
        <v>0</v>
      </c>
      <c r="F1864" s="873"/>
      <c r="G1864" s="919">
        <f>D1864*F1864</f>
        <v>0</v>
      </c>
      <c r="H1864" s="945">
        <v>272</v>
      </c>
      <c r="I1864" s="907">
        <f>D1864*H1864</f>
        <v>0</v>
      </c>
    </row>
    <row r="1865" spans="1:9">
      <c r="A1865" s="277"/>
      <c r="B1865" s="309" t="s">
        <v>301</v>
      </c>
      <c r="C1865" s="310">
        <v>432</v>
      </c>
      <c r="D1865" s="1309">
        <f>D1863</f>
        <v>0</v>
      </c>
      <c r="E1865" s="306">
        <f t="shared" si="67"/>
        <v>0</v>
      </c>
      <c r="F1865" s="873"/>
      <c r="G1865" s="919">
        <f>D1865*F1865</f>
        <v>0</v>
      </c>
      <c r="H1865" s="945">
        <v>432</v>
      </c>
      <c r="I1865" s="907">
        <f>D1865*H1865</f>
        <v>0</v>
      </c>
    </row>
    <row r="1866" spans="1:9" ht="13.5" thickBot="1">
      <c r="A1866" s="277"/>
      <c r="B1866" s="407" t="s">
        <v>302</v>
      </c>
      <c r="C1866" s="408">
        <v>362</v>
      </c>
      <c r="D1866" s="1310">
        <f>D1863</f>
        <v>0</v>
      </c>
      <c r="E1866" s="410">
        <f t="shared" si="67"/>
        <v>0</v>
      </c>
      <c r="F1866" s="931"/>
      <c r="G1866" s="980">
        <f>D1866*F1866</f>
        <v>0</v>
      </c>
      <c r="H1866" s="946">
        <v>362</v>
      </c>
      <c r="I1866" s="986">
        <f>D1866*H1866</f>
        <v>0</v>
      </c>
    </row>
    <row r="1867" spans="1:9" ht="13.5" thickTop="1">
      <c r="A1867" s="277"/>
      <c r="B1867" s="404" t="s">
        <v>215</v>
      </c>
      <c r="C1867" s="405">
        <f>SUM(C1863:C1866)</f>
        <v>1572</v>
      </c>
      <c r="D1867" s="391"/>
      <c r="E1867" s="406" t="str">
        <f t="shared" si="67"/>
        <v xml:space="preserve"> </v>
      </c>
      <c r="F1867" s="932"/>
      <c r="G1867" s="981"/>
      <c r="H1867" s="948"/>
      <c r="I1867" s="987"/>
    </row>
    <row r="1868" spans="1:9">
      <c r="A1868" s="277"/>
      <c r="B1868" s="310"/>
      <c r="C1868" s="301"/>
      <c r="D1868" s="305"/>
      <c r="E1868" s="306"/>
      <c r="F1868" s="874"/>
      <c r="G1868" s="920"/>
      <c r="H1868" s="888"/>
      <c r="I1868" s="908"/>
    </row>
    <row r="1869" spans="1:9" ht="240.75" customHeight="1">
      <c r="A1869" s="277" t="s">
        <v>87</v>
      </c>
      <c r="B1869" s="304" t="s">
        <v>3584</v>
      </c>
      <c r="C1869" s="301"/>
      <c r="D1869" s="305"/>
      <c r="E1869" s="302" t="str">
        <f t="shared" ref="E1869:E1884" si="68">IF(OR(ISBLANK(C1869),ISBLANK(D1869))," ",KOLIC*CENA)</f>
        <v xml:space="preserve"> </v>
      </c>
      <c r="F1869" s="874"/>
      <c r="G1869" s="920"/>
      <c r="H1869" s="888"/>
      <c r="I1869" s="908"/>
    </row>
    <row r="1870" spans="1:9" ht="44.25" customHeight="1">
      <c r="A1870" s="277"/>
      <c r="B1870" s="304" t="s">
        <v>822</v>
      </c>
      <c r="C1870" s="301"/>
      <c r="D1870" s="305"/>
      <c r="E1870" s="302" t="str">
        <f t="shared" si="68"/>
        <v xml:space="preserve"> </v>
      </c>
      <c r="F1870" s="874"/>
      <c r="G1870" s="920"/>
      <c r="H1870" s="888"/>
      <c r="I1870" s="908"/>
    </row>
    <row r="1871" spans="1:9" ht="66.75" customHeight="1">
      <c r="A1871" s="277"/>
      <c r="B1871" s="304" t="s">
        <v>820</v>
      </c>
      <c r="C1871" s="301"/>
      <c r="D1871" s="305"/>
      <c r="E1871" s="302" t="str">
        <f t="shared" si="68"/>
        <v xml:space="preserve"> </v>
      </c>
      <c r="F1871" s="874"/>
      <c r="G1871" s="920"/>
      <c r="H1871" s="888"/>
      <c r="I1871" s="908"/>
    </row>
    <row r="1872" spans="1:9">
      <c r="A1872" s="277"/>
      <c r="B1872" s="309" t="s">
        <v>299</v>
      </c>
      <c r="C1872" s="310">
        <v>132</v>
      </c>
      <c r="D1872" s="1320"/>
      <c r="E1872" s="306" t="str">
        <f t="shared" si="68"/>
        <v xml:space="preserve"> </v>
      </c>
      <c r="F1872" s="873"/>
      <c r="G1872" s="919">
        <f>D1872*F1872</f>
        <v>0</v>
      </c>
      <c r="H1872" s="945">
        <v>132</v>
      </c>
      <c r="I1872" s="907">
        <f>D1872*H1872</f>
        <v>0</v>
      </c>
    </row>
    <row r="1873" spans="1:9">
      <c r="A1873" s="277"/>
      <c r="B1873" s="309" t="s">
        <v>300</v>
      </c>
      <c r="C1873" s="310">
        <v>54</v>
      </c>
      <c r="D1873" s="1309">
        <f>D1872</f>
        <v>0</v>
      </c>
      <c r="E1873" s="306">
        <f t="shared" si="68"/>
        <v>0</v>
      </c>
      <c r="F1873" s="873"/>
      <c r="G1873" s="919">
        <f>D1873*F1873</f>
        <v>0</v>
      </c>
      <c r="H1873" s="945">
        <v>54</v>
      </c>
      <c r="I1873" s="907">
        <f>D1873*H1873</f>
        <v>0</v>
      </c>
    </row>
    <row r="1874" spans="1:9">
      <c r="A1874" s="277"/>
      <c r="B1874" s="309" t="s">
        <v>301</v>
      </c>
      <c r="C1874" s="310">
        <v>86</v>
      </c>
      <c r="D1874" s="1309">
        <f>D1872</f>
        <v>0</v>
      </c>
      <c r="E1874" s="306">
        <f t="shared" si="68"/>
        <v>0</v>
      </c>
      <c r="F1874" s="873"/>
      <c r="G1874" s="919">
        <f>D1874*F1874</f>
        <v>0</v>
      </c>
      <c r="H1874" s="945">
        <v>86</v>
      </c>
      <c r="I1874" s="907">
        <f>D1874*H1874</f>
        <v>0</v>
      </c>
    </row>
    <row r="1875" spans="1:9" ht="13.5" thickBot="1">
      <c r="A1875" s="277"/>
      <c r="B1875" s="407" t="s">
        <v>302</v>
      </c>
      <c r="C1875" s="408">
        <v>72</v>
      </c>
      <c r="D1875" s="1310">
        <f>D1872</f>
        <v>0</v>
      </c>
      <c r="E1875" s="410">
        <f t="shared" si="68"/>
        <v>0</v>
      </c>
      <c r="F1875" s="931"/>
      <c r="G1875" s="980">
        <f>D1875*F1875</f>
        <v>0</v>
      </c>
      <c r="H1875" s="946">
        <v>72</v>
      </c>
      <c r="I1875" s="986">
        <f>D1875*H1875</f>
        <v>0</v>
      </c>
    </row>
    <row r="1876" spans="1:9" ht="13.5" thickTop="1">
      <c r="A1876" s="277"/>
      <c r="B1876" s="404" t="s">
        <v>215</v>
      </c>
      <c r="C1876" s="405">
        <f>SUM(C1872:C1875)</f>
        <v>344</v>
      </c>
      <c r="D1876" s="391"/>
      <c r="E1876" s="406" t="str">
        <f t="shared" si="68"/>
        <v xml:space="preserve"> </v>
      </c>
      <c r="F1876" s="932"/>
      <c r="G1876" s="981"/>
      <c r="H1876" s="948"/>
      <c r="I1876" s="987"/>
    </row>
    <row r="1877" spans="1:9">
      <c r="A1877" s="277"/>
      <c r="B1877" s="304"/>
      <c r="C1877" s="301"/>
      <c r="D1877" s="305"/>
      <c r="E1877" s="302" t="str">
        <f t="shared" si="68"/>
        <v xml:space="preserve"> </v>
      </c>
      <c r="F1877" s="874"/>
      <c r="G1877" s="920"/>
      <c r="H1877" s="888"/>
      <c r="I1877" s="908"/>
    </row>
    <row r="1878" spans="1:9" s="76" customFormat="1" ht="90" customHeight="1">
      <c r="A1878" s="277" t="s">
        <v>88</v>
      </c>
      <c r="B1878" s="304" t="s">
        <v>33</v>
      </c>
      <c r="C1878" s="301"/>
      <c r="D1878" s="305"/>
      <c r="E1878" s="302" t="str">
        <f t="shared" si="68"/>
        <v xml:space="preserve"> </v>
      </c>
      <c r="F1878" s="872"/>
      <c r="G1878" s="918"/>
      <c r="H1878" s="886"/>
      <c r="I1878" s="906"/>
    </row>
    <row r="1879" spans="1:9">
      <c r="A1879" s="277"/>
      <c r="B1879" s="309" t="s">
        <v>364</v>
      </c>
      <c r="C1879" s="310">
        <v>201</v>
      </c>
      <c r="D1879" s="1320"/>
      <c r="E1879" s="306" t="str">
        <f t="shared" si="68"/>
        <v xml:space="preserve"> </v>
      </c>
      <c r="F1879" s="873"/>
      <c r="G1879" s="919">
        <f>D1879*F1879</f>
        <v>0</v>
      </c>
      <c r="H1879" s="945">
        <v>201</v>
      </c>
      <c r="I1879" s="907">
        <f>D1879*H1879</f>
        <v>0</v>
      </c>
    </row>
    <row r="1880" spans="1:9">
      <c r="A1880" s="277"/>
      <c r="B1880" s="309" t="s">
        <v>365</v>
      </c>
      <c r="C1880" s="310">
        <v>105</v>
      </c>
      <c r="D1880" s="1309">
        <f>D1879</f>
        <v>0</v>
      </c>
      <c r="E1880" s="306">
        <f t="shared" si="68"/>
        <v>0</v>
      </c>
      <c r="F1880" s="873"/>
      <c r="G1880" s="919">
        <f>D1880*F1880</f>
        <v>0</v>
      </c>
      <c r="H1880" s="945">
        <v>105</v>
      </c>
      <c r="I1880" s="907">
        <f>D1880*H1880</f>
        <v>0</v>
      </c>
    </row>
    <row r="1881" spans="1:9">
      <c r="A1881" s="277"/>
      <c r="B1881" s="309" t="s">
        <v>366</v>
      </c>
      <c r="C1881" s="310">
        <v>168</v>
      </c>
      <c r="D1881" s="1309">
        <f>D1879</f>
        <v>0</v>
      </c>
      <c r="E1881" s="306">
        <f t="shared" si="68"/>
        <v>0</v>
      </c>
      <c r="F1881" s="873"/>
      <c r="G1881" s="919">
        <f>D1881*F1881</f>
        <v>0</v>
      </c>
      <c r="H1881" s="945">
        <v>168</v>
      </c>
      <c r="I1881" s="907">
        <f>D1881*H1881</f>
        <v>0</v>
      </c>
    </row>
    <row r="1882" spans="1:9" ht="13.5" thickBot="1">
      <c r="A1882" s="277"/>
      <c r="B1882" s="407" t="s">
        <v>367</v>
      </c>
      <c r="C1882" s="408">
        <v>140</v>
      </c>
      <c r="D1882" s="1310">
        <f>D1879</f>
        <v>0</v>
      </c>
      <c r="E1882" s="410">
        <f t="shared" si="68"/>
        <v>0</v>
      </c>
      <c r="F1882" s="931"/>
      <c r="G1882" s="980">
        <f>D1882*F1882</f>
        <v>0</v>
      </c>
      <c r="H1882" s="946">
        <v>140</v>
      </c>
      <c r="I1882" s="986">
        <f>D1882*H1882</f>
        <v>0</v>
      </c>
    </row>
    <row r="1883" spans="1:9" ht="13.5" thickTop="1">
      <c r="A1883" s="277"/>
      <c r="B1883" s="404" t="s">
        <v>206</v>
      </c>
      <c r="C1883" s="405">
        <f>SUM(C1879:C1882)</f>
        <v>614</v>
      </c>
      <c r="D1883" s="391"/>
      <c r="E1883" s="406" t="str">
        <f t="shared" si="68"/>
        <v xml:space="preserve"> </v>
      </c>
      <c r="F1883" s="932"/>
      <c r="G1883" s="981"/>
      <c r="H1883" s="948"/>
      <c r="I1883" s="987"/>
    </row>
    <row r="1884" spans="1:9">
      <c r="A1884" s="277"/>
      <c r="B1884" s="304"/>
      <c r="C1884" s="301"/>
      <c r="D1884" s="305"/>
      <c r="E1884" s="302" t="str">
        <f t="shared" si="68"/>
        <v xml:space="preserve"> </v>
      </c>
      <c r="F1884" s="874"/>
      <c r="G1884" s="920"/>
      <c r="H1884" s="888"/>
      <c r="I1884" s="908"/>
    </row>
    <row r="1885" spans="1:9" s="134" customFormat="1" hidden="1" outlineLevel="1">
      <c r="A1885" s="324" t="s">
        <v>453</v>
      </c>
      <c r="B1885" s="325" t="s">
        <v>1288</v>
      </c>
      <c r="C1885" s="326">
        <v>201</v>
      </c>
      <c r="D1885" s="327"/>
      <c r="E1885" s="328"/>
      <c r="F1885" s="877"/>
      <c r="G1885" s="923"/>
      <c r="H1885" s="891"/>
      <c r="I1885" s="911"/>
    </row>
    <row r="1886" spans="1:9" s="134" customFormat="1" hidden="1" outlineLevel="1">
      <c r="A1886" s="324" t="s">
        <v>237</v>
      </c>
      <c r="B1886" s="325" t="s">
        <v>1287</v>
      </c>
      <c r="C1886" s="326">
        <v>105</v>
      </c>
      <c r="D1886" s="327"/>
      <c r="E1886" s="328"/>
      <c r="F1886" s="877"/>
      <c r="G1886" s="923"/>
      <c r="H1886" s="891"/>
      <c r="I1886" s="911"/>
    </row>
    <row r="1887" spans="1:9" s="134" customFormat="1" hidden="1" outlineLevel="1">
      <c r="A1887" s="324" t="s">
        <v>452</v>
      </c>
      <c r="B1887" s="325" t="s">
        <v>1289</v>
      </c>
      <c r="C1887" s="326">
        <v>168</v>
      </c>
      <c r="D1887" s="327"/>
      <c r="E1887" s="328"/>
      <c r="F1887" s="877"/>
      <c r="G1887" s="923"/>
      <c r="H1887" s="891"/>
      <c r="I1887" s="911"/>
    </row>
    <row r="1888" spans="1:9" s="134" customFormat="1" hidden="1" outlineLevel="1">
      <c r="A1888" s="324" t="s">
        <v>332</v>
      </c>
      <c r="B1888" s="325" t="s">
        <v>1290</v>
      </c>
      <c r="C1888" s="326">
        <v>140</v>
      </c>
      <c r="D1888" s="327"/>
      <c r="E1888" s="328"/>
      <c r="F1888" s="877"/>
      <c r="G1888" s="923"/>
      <c r="H1888" s="891"/>
      <c r="I1888" s="911"/>
    </row>
    <row r="1889" spans="1:9" s="134" customFormat="1" hidden="1" outlineLevel="1">
      <c r="A1889" s="324" t="s">
        <v>1285</v>
      </c>
      <c r="B1889" s="325" t="s">
        <v>1286</v>
      </c>
      <c r="C1889" s="326">
        <v>6.7</v>
      </c>
      <c r="D1889" s="327"/>
      <c r="E1889" s="328"/>
      <c r="F1889" s="877"/>
      <c r="G1889" s="923"/>
      <c r="H1889" s="891"/>
      <c r="I1889" s="911"/>
    </row>
    <row r="1890" spans="1:9" s="134" customFormat="1" hidden="1" outlineLevel="1">
      <c r="A1890" s="324"/>
      <c r="B1890" s="325"/>
      <c r="C1890" s="326"/>
      <c r="D1890" s="327"/>
      <c r="E1890" s="328"/>
      <c r="F1890" s="877"/>
      <c r="G1890" s="923"/>
      <c r="H1890" s="891"/>
      <c r="I1890" s="911"/>
    </row>
    <row r="1891" spans="1:9" s="76" customFormat="1" ht="12.75" customHeight="1" collapsed="1">
      <c r="A1891" s="307"/>
      <c r="B1891" s="309"/>
      <c r="C1891" s="310"/>
      <c r="D1891" s="305"/>
      <c r="E1891" s="302" t="str">
        <f>IF(OR(ISBLANK(C1891),ISBLANK(D1891))," ",KOLIC*CENA)</f>
        <v xml:space="preserve"> </v>
      </c>
      <c r="F1891" s="872"/>
      <c r="G1891" s="918"/>
      <c r="H1891" s="886"/>
      <c r="I1891" s="906"/>
    </row>
    <row r="1892" spans="1:9" ht="191.25" customHeight="1">
      <c r="A1892" s="277" t="s">
        <v>89</v>
      </c>
      <c r="B1892" s="304" t="s">
        <v>1291</v>
      </c>
      <c r="C1892" s="301"/>
      <c r="D1892" s="305"/>
      <c r="E1892" s="302" t="str">
        <f>IF(OR(ISBLANK(C1892),ISBLANK(D1892))," ",KOLIC*CENA)</f>
        <v xml:space="preserve"> </v>
      </c>
      <c r="F1892" s="874"/>
      <c r="G1892" s="920"/>
      <c r="H1892" s="888"/>
      <c r="I1892" s="908"/>
    </row>
    <row r="1893" spans="1:9" ht="51.75" customHeight="1">
      <c r="A1893" s="277"/>
      <c r="B1893" s="304" t="s">
        <v>1292</v>
      </c>
      <c r="C1893" s="301"/>
      <c r="D1893" s="305"/>
      <c r="E1893" s="302"/>
      <c r="F1893" s="874"/>
      <c r="G1893" s="920"/>
      <c r="H1893" s="888"/>
      <c r="I1893" s="908"/>
    </row>
    <row r="1894" spans="1:9">
      <c r="A1894" s="277"/>
      <c r="B1894" s="309" t="s">
        <v>299</v>
      </c>
      <c r="C1894" s="310">
        <v>145</v>
      </c>
      <c r="D1894" s="1320"/>
      <c r="E1894" s="306" t="str">
        <f t="shared" ref="E1894:E1905" si="69">IF(OR(ISBLANK(C1894),ISBLANK(D1894))," ",KOLIC*CENA)</f>
        <v xml:space="preserve"> </v>
      </c>
      <c r="F1894" s="873"/>
      <c r="G1894" s="919">
        <f>D1894*F1894</f>
        <v>0</v>
      </c>
      <c r="H1894" s="945">
        <v>145</v>
      </c>
      <c r="I1894" s="907">
        <f>D1894*H1894</f>
        <v>0</v>
      </c>
    </row>
    <row r="1895" spans="1:9">
      <c r="A1895" s="277"/>
      <c r="B1895" s="309" t="s">
        <v>300</v>
      </c>
      <c r="C1895" s="310">
        <v>0</v>
      </c>
      <c r="D1895" s="1309">
        <f>D1894</f>
        <v>0</v>
      </c>
      <c r="E1895" s="306">
        <f t="shared" si="69"/>
        <v>0</v>
      </c>
      <c r="F1895" s="873"/>
      <c r="G1895" s="919">
        <f>D1895*F1895</f>
        <v>0</v>
      </c>
      <c r="H1895" s="945">
        <v>0</v>
      </c>
      <c r="I1895" s="907">
        <f>D1895*H1895</f>
        <v>0</v>
      </c>
    </row>
    <row r="1896" spans="1:9">
      <c r="A1896" s="277"/>
      <c r="B1896" s="309" t="s">
        <v>301</v>
      </c>
      <c r="C1896" s="310">
        <v>0</v>
      </c>
      <c r="D1896" s="1309">
        <f>D1894</f>
        <v>0</v>
      </c>
      <c r="E1896" s="306">
        <f t="shared" si="69"/>
        <v>0</v>
      </c>
      <c r="F1896" s="873"/>
      <c r="G1896" s="919">
        <f>D1896*F1896</f>
        <v>0</v>
      </c>
      <c r="H1896" s="945">
        <v>0</v>
      </c>
      <c r="I1896" s="907">
        <f>D1896*H1896</f>
        <v>0</v>
      </c>
    </row>
    <row r="1897" spans="1:9" ht="13.5" thickBot="1">
      <c r="A1897" s="277"/>
      <c r="B1897" s="407" t="s">
        <v>302</v>
      </c>
      <c r="C1897" s="408">
        <v>0</v>
      </c>
      <c r="D1897" s="1310">
        <f>D1894</f>
        <v>0</v>
      </c>
      <c r="E1897" s="410">
        <f t="shared" si="69"/>
        <v>0</v>
      </c>
      <c r="F1897" s="931"/>
      <c r="G1897" s="980">
        <f>D1897*F1897</f>
        <v>0</v>
      </c>
      <c r="H1897" s="946">
        <v>0</v>
      </c>
      <c r="I1897" s="986">
        <f>D1897*H1897</f>
        <v>0</v>
      </c>
    </row>
    <row r="1898" spans="1:9" ht="13.5" thickTop="1">
      <c r="A1898" s="277"/>
      <c r="B1898" s="404" t="s">
        <v>215</v>
      </c>
      <c r="C1898" s="405">
        <f>SUM(C1894:C1897)</f>
        <v>145</v>
      </c>
      <c r="D1898" s="391"/>
      <c r="E1898" s="406" t="str">
        <f t="shared" si="69"/>
        <v xml:space="preserve"> </v>
      </c>
      <c r="F1898" s="932"/>
      <c r="G1898" s="981"/>
      <c r="H1898" s="948"/>
      <c r="I1898" s="987"/>
    </row>
    <row r="1899" spans="1:9">
      <c r="A1899" s="277"/>
      <c r="B1899" s="304"/>
      <c r="C1899" s="301"/>
      <c r="D1899" s="305"/>
      <c r="E1899" s="302" t="str">
        <f t="shared" si="69"/>
        <v xml:space="preserve"> </v>
      </c>
      <c r="F1899" s="874"/>
      <c r="G1899" s="920"/>
      <c r="H1899" s="888"/>
      <c r="I1899" s="908"/>
    </row>
    <row r="1900" spans="1:9" s="76" customFormat="1" ht="89.25">
      <c r="A1900" s="277" t="s">
        <v>45</v>
      </c>
      <c r="B1900" s="304" t="s">
        <v>1293</v>
      </c>
      <c r="C1900" s="301"/>
      <c r="D1900" s="301"/>
      <c r="E1900" s="302" t="str">
        <f t="shared" si="69"/>
        <v xml:space="preserve"> </v>
      </c>
      <c r="F1900" s="872"/>
      <c r="G1900" s="918"/>
      <c r="H1900" s="886"/>
      <c r="I1900" s="906"/>
    </row>
    <row r="1901" spans="1:9">
      <c r="A1901" s="277"/>
      <c r="B1901" s="309" t="s">
        <v>364</v>
      </c>
      <c r="C1901" s="310">
        <v>37</v>
      </c>
      <c r="D1901" s="1320"/>
      <c r="E1901" s="306" t="str">
        <f t="shared" si="69"/>
        <v xml:space="preserve"> </v>
      </c>
      <c r="F1901" s="873"/>
      <c r="G1901" s="919">
        <f>D1901*F1901</f>
        <v>0</v>
      </c>
      <c r="H1901" s="945">
        <v>37</v>
      </c>
      <c r="I1901" s="907">
        <f>D1901*H1901</f>
        <v>0</v>
      </c>
    </row>
    <row r="1902" spans="1:9">
      <c r="A1902" s="277"/>
      <c r="B1902" s="309" t="s">
        <v>365</v>
      </c>
      <c r="C1902" s="310">
        <v>0</v>
      </c>
      <c r="D1902" s="1309">
        <f>D1901</f>
        <v>0</v>
      </c>
      <c r="E1902" s="306">
        <f t="shared" si="69"/>
        <v>0</v>
      </c>
      <c r="F1902" s="873"/>
      <c r="G1902" s="919">
        <f>D1902*F1902</f>
        <v>0</v>
      </c>
      <c r="H1902" s="945">
        <v>0</v>
      </c>
      <c r="I1902" s="907">
        <f>D1902*H1902</f>
        <v>0</v>
      </c>
    </row>
    <row r="1903" spans="1:9">
      <c r="A1903" s="277"/>
      <c r="B1903" s="309" t="s">
        <v>366</v>
      </c>
      <c r="C1903" s="310">
        <v>0</v>
      </c>
      <c r="D1903" s="1309">
        <f>D1901</f>
        <v>0</v>
      </c>
      <c r="E1903" s="306">
        <f t="shared" si="69"/>
        <v>0</v>
      </c>
      <c r="F1903" s="873"/>
      <c r="G1903" s="919">
        <f>D1903*F1903</f>
        <v>0</v>
      </c>
      <c r="H1903" s="945">
        <v>0</v>
      </c>
      <c r="I1903" s="907">
        <f>D1903*H1903</f>
        <v>0</v>
      </c>
    </row>
    <row r="1904" spans="1:9" ht="13.5" thickBot="1">
      <c r="A1904" s="277"/>
      <c r="B1904" s="407" t="s">
        <v>367</v>
      </c>
      <c r="C1904" s="408">
        <v>0</v>
      </c>
      <c r="D1904" s="1310">
        <f>D1901</f>
        <v>0</v>
      </c>
      <c r="E1904" s="410">
        <f t="shared" si="69"/>
        <v>0</v>
      </c>
      <c r="F1904" s="931"/>
      <c r="G1904" s="980">
        <f>D1904*F1904</f>
        <v>0</v>
      </c>
      <c r="H1904" s="946">
        <v>0</v>
      </c>
      <c r="I1904" s="986">
        <f>D1904*H1904</f>
        <v>0</v>
      </c>
    </row>
    <row r="1905" spans="1:11" ht="13.5" thickTop="1">
      <c r="A1905" s="277"/>
      <c r="B1905" s="404" t="s">
        <v>206</v>
      </c>
      <c r="C1905" s="405">
        <f>SUM(C1901:C1904)</f>
        <v>37</v>
      </c>
      <c r="D1905" s="391"/>
      <c r="E1905" s="406" t="str">
        <f t="shared" si="69"/>
        <v xml:space="preserve"> </v>
      </c>
      <c r="F1905" s="932"/>
      <c r="G1905" s="981"/>
      <c r="H1905" s="948"/>
      <c r="I1905" s="987"/>
    </row>
    <row r="1906" spans="1:11">
      <c r="A1906" s="34"/>
      <c r="B1906" s="35"/>
      <c r="C1906" s="36"/>
      <c r="D1906" s="37"/>
      <c r="E1906" s="72"/>
      <c r="H1906" s="1040"/>
      <c r="I1906" s="1059"/>
    </row>
    <row r="1907" spans="1:11" s="95" customFormat="1" ht="13.5" thickBot="1">
      <c r="A1907" s="315"/>
      <c r="B1907" s="316"/>
      <c r="C1907" s="317"/>
      <c r="D1907" s="318"/>
      <c r="E1907" s="319"/>
      <c r="F1907" s="385"/>
      <c r="G1907" s="1051"/>
      <c r="H1907" s="1088"/>
      <c r="I1907" s="1089"/>
    </row>
    <row r="1908" spans="1:11" s="95" customFormat="1" ht="13.5" thickTop="1">
      <c r="A1908" s="34"/>
      <c r="B1908" s="35"/>
      <c r="C1908" s="36"/>
      <c r="D1908" s="37"/>
      <c r="E1908" s="59"/>
      <c r="G1908" s="1043"/>
      <c r="H1908" s="1070"/>
      <c r="I1908" s="1071"/>
    </row>
    <row r="1909" spans="1:11" s="95" customFormat="1">
      <c r="A1909" s="12"/>
      <c r="B1909" s="16"/>
      <c r="C1909" s="13"/>
      <c r="D1909" s="2"/>
      <c r="E1909" s="379" t="s">
        <v>1568</v>
      </c>
      <c r="F1909" s="958"/>
      <c r="G1909" s="1044" t="s">
        <v>1565</v>
      </c>
      <c r="H1909" s="964"/>
      <c r="I1909" s="1064" t="s">
        <v>1566</v>
      </c>
    </row>
    <row r="1910" spans="1:11" ht="12.75" customHeight="1">
      <c r="A1910" s="7"/>
      <c r="B1910" s="257" t="s">
        <v>21</v>
      </c>
      <c r="C1910" s="279"/>
      <c r="D1910" s="279"/>
      <c r="E1910" s="260">
        <f>SUM(E1852:E1909)</f>
        <v>0</v>
      </c>
      <c r="F1910" s="876"/>
      <c r="G1910" s="1024">
        <f>SUM(G1852:G1909)</f>
        <v>0</v>
      </c>
      <c r="H1910" s="890"/>
      <c r="I1910" s="1032">
        <f>SUM(I1852:I1909)</f>
        <v>0</v>
      </c>
    </row>
    <row r="1911" spans="1:11" s="14" customFormat="1">
      <c r="A1911" s="12" t="s">
        <v>81</v>
      </c>
      <c r="B1911" s="11" t="s">
        <v>119</v>
      </c>
      <c r="C1911" s="13"/>
      <c r="D1911" s="2"/>
      <c r="E1911" s="3"/>
      <c r="G1911" s="902"/>
      <c r="H1911" s="1042"/>
      <c r="I1911" s="1061"/>
    </row>
    <row r="1912" spans="1:11" s="76" customFormat="1" ht="15.75" customHeight="1">
      <c r="A1912" s="81"/>
      <c r="B1912" s="95"/>
      <c r="C1912" s="27"/>
      <c r="D1912" s="2"/>
      <c r="E1912" s="94"/>
      <c r="G1912" s="901"/>
      <c r="H1912" s="1074"/>
      <c r="I1912" s="1075"/>
    </row>
    <row r="1913" spans="1:11" s="76" customFormat="1" ht="51.75" customHeight="1">
      <c r="A1913" s="12"/>
      <c r="B1913" s="87" t="s">
        <v>120</v>
      </c>
      <c r="C1913" s="13"/>
      <c r="D1913" s="2"/>
      <c r="E1913" s="3"/>
      <c r="G1913" s="901"/>
      <c r="H1913" s="1074"/>
      <c r="I1913" s="1075"/>
    </row>
    <row r="1914" spans="1:11" s="14" customFormat="1">
      <c r="A1914" s="12"/>
      <c r="B1914" s="19" t="s">
        <v>1575</v>
      </c>
      <c r="C1914" s="303" t="s">
        <v>79</v>
      </c>
      <c r="D1914" s="321" t="s">
        <v>191</v>
      </c>
      <c r="E1914" s="322" t="s">
        <v>192</v>
      </c>
      <c r="F1914" s="1582" t="s">
        <v>1557</v>
      </c>
      <c r="G1914" s="1583"/>
      <c r="H1914" s="1584" t="s">
        <v>1558</v>
      </c>
      <c r="I1914" s="1585"/>
      <c r="J1914" s="298" t="s">
        <v>1559</v>
      </c>
      <c r="K1914" s="298" t="s">
        <v>1560</v>
      </c>
    </row>
    <row r="1915" spans="1:11" s="14" customFormat="1">
      <c r="A1915" s="277"/>
      <c r="B1915" s="323"/>
      <c r="C1915" s="1577" t="s">
        <v>1502</v>
      </c>
      <c r="D1915" s="1577"/>
      <c r="E1915" s="1577"/>
      <c r="F1915" s="898" t="s">
        <v>79</v>
      </c>
      <c r="G1915" s="898" t="s">
        <v>1561</v>
      </c>
      <c r="H1915" s="897" t="s">
        <v>79</v>
      </c>
      <c r="I1915" s="897" t="s">
        <v>1561</v>
      </c>
      <c r="J1915" s="299"/>
      <c r="K1915" s="299"/>
    </row>
    <row r="1916" spans="1:11" s="76" customFormat="1" ht="294" customHeight="1">
      <c r="A1916" s="277" t="s">
        <v>83</v>
      </c>
      <c r="B1916" s="304" t="s">
        <v>1294</v>
      </c>
      <c r="C1916" s="301"/>
      <c r="D1916" s="301"/>
      <c r="E1916" s="302"/>
      <c r="F1916" s="872"/>
      <c r="G1916" s="918"/>
      <c r="H1916" s="886"/>
      <c r="I1916" s="906"/>
    </row>
    <row r="1917" spans="1:11" s="76" customFormat="1" ht="158.25" customHeight="1">
      <c r="A1917" s="277"/>
      <c r="B1917" s="304" t="s">
        <v>115</v>
      </c>
      <c r="C1917" s="301"/>
      <c r="D1917" s="301"/>
      <c r="E1917" s="302"/>
      <c r="F1917" s="872"/>
      <c r="G1917" s="918"/>
      <c r="H1917" s="886"/>
      <c r="I1917" s="906"/>
    </row>
    <row r="1918" spans="1:11" ht="144" customHeight="1">
      <c r="A1918" s="277"/>
      <c r="B1918" s="304" t="s">
        <v>1295</v>
      </c>
      <c r="C1918" s="301"/>
      <c r="D1918" s="301"/>
      <c r="E1918" s="302"/>
      <c r="F1918" s="874"/>
      <c r="G1918" s="920"/>
      <c r="H1918" s="888"/>
      <c r="I1918" s="908"/>
    </row>
    <row r="1919" spans="1:11" ht="12.75" customHeight="1">
      <c r="A1919" s="277"/>
      <c r="B1919" s="304"/>
      <c r="C1919" s="301"/>
      <c r="D1919" s="301"/>
      <c r="E1919" s="302"/>
      <c r="F1919" s="874"/>
      <c r="G1919" s="920"/>
      <c r="H1919" s="888"/>
      <c r="I1919" s="908"/>
    </row>
    <row r="1920" spans="1:11" ht="67.5" customHeight="1">
      <c r="A1920" s="277" t="s">
        <v>67</v>
      </c>
      <c r="B1920" s="304" t="s">
        <v>1525</v>
      </c>
      <c r="C1920" s="301"/>
      <c r="D1920" s="301"/>
      <c r="E1920" s="302"/>
      <c r="F1920" s="874"/>
      <c r="G1920" s="920"/>
      <c r="H1920" s="888"/>
      <c r="I1920" s="908"/>
    </row>
    <row r="1921" spans="1:9">
      <c r="A1921" s="277"/>
      <c r="B1921" s="309" t="s">
        <v>299</v>
      </c>
      <c r="C1921" s="310">
        <v>398</v>
      </c>
      <c r="D1921" s="1320"/>
      <c r="E1921" s="306" t="str">
        <f t="shared" ref="E1921:E1933" si="70">IF(OR(ISBLANK(C1921),ISBLANK(D1921))," ",KOLIC*CENA)</f>
        <v xml:space="preserve"> </v>
      </c>
      <c r="F1921" s="873"/>
      <c r="G1921" s="919">
        <f>D1921*F1921</f>
        <v>0</v>
      </c>
      <c r="H1921" s="945">
        <v>398</v>
      </c>
      <c r="I1921" s="907">
        <f>D1921*H1921</f>
        <v>0</v>
      </c>
    </row>
    <row r="1922" spans="1:9">
      <c r="A1922" s="277"/>
      <c r="B1922" s="309" t="s">
        <v>300</v>
      </c>
      <c r="C1922" s="310">
        <v>195</v>
      </c>
      <c r="D1922" s="1309">
        <f>D1921</f>
        <v>0</v>
      </c>
      <c r="E1922" s="306">
        <f t="shared" si="70"/>
        <v>0</v>
      </c>
      <c r="F1922" s="873"/>
      <c r="G1922" s="919">
        <f>D1922*F1922</f>
        <v>0</v>
      </c>
      <c r="H1922" s="945">
        <v>195</v>
      </c>
      <c r="I1922" s="907">
        <f>D1922*H1922</f>
        <v>0</v>
      </c>
    </row>
    <row r="1923" spans="1:9">
      <c r="A1923" s="277"/>
      <c r="B1923" s="309" t="s">
        <v>301</v>
      </c>
      <c r="C1923" s="310">
        <v>148</v>
      </c>
      <c r="D1923" s="1309">
        <f>D1921</f>
        <v>0</v>
      </c>
      <c r="E1923" s="306">
        <f t="shared" si="70"/>
        <v>0</v>
      </c>
      <c r="F1923" s="873"/>
      <c r="G1923" s="919">
        <f>D1923*F1923</f>
        <v>0</v>
      </c>
      <c r="H1923" s="945">
        <v>148</v>
      </c>
      <c r="I1923" s="907">
        <f>D1923*H1923</f>
        <v>0</v>
      </c>
    </row>
    <row r="1924" spans="1:9" ht="13.5" thickBot="1">
      <c r="A1924" s="277"/>
      <c r="B1924" s="407" t="s">
        <v>302</v>
      </c>
      <c r="C1924" s="408">
        <v>215</v>
      </c>
      <c r="D1924" s="1310">
        <f>D1921</f>
        <v>0</v>
      </c>
      <c r="E1924" s="410">
        <f t="shared" si="70"/>
        <v>0</v>
      </c>
      <c r="F1924" s="931"/>
      <c r="G1924" s="980">
        <f>D1924*F1924</f>
        <v>0</v>
      </c>
      <c r="H1924" s="946">
        <v>215</v>
      </c>
      <c r="I1924" s="986">
        <f>D1924*H1924</f>
        <v>0</v>
      </c>
    </row>
    <row r="1925" spans="1:9" ht="13.5" thickTop="1">
      <c r="A1925" s="277"/>
      <c r="B1925" s="404" t="s">
        <v>215</v>
      </c>
      <c r="C1925" s="405">
        <f>SUM(C1921:C1924)</f>
        <v>956</v>
      </c>
      <c r="D1925" s="391"/>
      <c r="E1925" s="406" t="str">
        <f t="shared" si="70"/>
        <v xml:space="preserve"> </v>
      </c>
      <c r="F1925" s="932"/>
      <c r="G1925" s="981"/>
      <c r="H1925" s="948"/>
      <c r="I1925" s="987"/>
    </row>
    <row r="1926" spans="1:9">
      <c r="A1926" s="277"/>
      <c r="B1926" s="310"/>
      <c r="C1926" s="301"/>
      <c r="D1926" s="305"/>
      <c r="E1926" s="306"/>
      <c r="F1926" s="874"/>
      <c r="G1926" s="920"/>
      <c r="H1926" s="888"/>
      <c r="I1926" s="908"/>
    </row>
    <row r="1927" spans="1:9" ht="67.5" customHeight="1">
      <c r="A1927" s="277" t="s">
        <v>68</v>
      </c>
      <c r="B1927" s="304" t="s">
        <v>1526</v>
      </c>
      <c r="C1927" s="301"/>
      <c r="D1927" s="301"/>
      <c r="E1927" s="302"/>
      <c r="F1927" s="874"/>
      <c r="G1927" s="920"/>
      <c r="H1927" s="888"/>
      <c r="I1927" s="908"/>
    </row>
    <row r="1928" spans="1:9">
      <c r="A1928" s="277"/>
      <c r="B1928" s="309" t="s">
        <v>299</v>
      </c>
      <c r="C1928" s="310">
        <v>416</v>
      </c>
      <c r="D1928" s="1320"/>
      <c r="E1928" s="306" t="str">
        <f>IF(OR(ISBLANK(C1928),ISBLANK(D1928))," ",KOLIC*CENA)</f>
        <v xml:space="preserve"> </v>
      </c>
      <c r="F1928" s="873"/>
      <c r="G1928" s="919">
        <f>D1928*F1928</f>
        <v>0</v>
      </c>
      <c r="H1928" s="945">
        <v>416</v>
      </c>
      <c r="I1928" s="907">
        <f>D1928*H1928</f>
        <v>0</v>
      </c>
    </row>
    <row r="1929" spans="1:9">
      <c r="A1929" s="277"/>
      <c r="B1929" s="309" t="s">
        <v>300</v>
      </c>
      <c r="C1929" s="310">
        <v>272</v>
      </c>
      <c r="D1929" s="1309">
        <f>D1928</f>
        <v>0</v>
      </c>
      <c r="E1929" s="306">
        <f>IF(OR(ISBLANK(C1929),ISBLANK(D1929))," ",KOLIC*CENA)</f>
        <v>0</v>
      </c>
      <c r="F1929" s="873"/>
      <c r="G1929" s="919">
        <f>D1929*F1929</f>
        <v>0</v>
      </c>
      <c r="H1929" s="945">
        <v>272</v>
      </c>
      <c r="I1929" s="907">
        <f>D1929*H1929</f>
        <v>0</v>
      </c>
    </row>
    <row r="1930" spans="1:9">
      <c r="A1930" s="277"/>
      <c r="B1930" s="309" t="s">
        <v>301</v>
      </c>
      <c r="C1930" s="310">
        <v>532</v>
      </c>
      <c r="D1930" s="1309">
        <f>D1928</f>
        <v>0</v>
      </c>
      <c r="E1930" s="306">
        <f>IF(OR(ISBLANK(C1930),ISBLANK(D1930))," ",KOLIC*CENA)</f>
        <v>0</v>
      </c>
      <c r="F1930" s="873"/>
      <c r="G1930" s="919">
        <f>D1930*F1930</f>
        <v>0</v>
      </c>
      <c r="H1930" s="945">
        <v>532</v>
      </c>
      <c r="I1930" s="907">
        <f>D1930*H1930</f>
        <v>0</v>
      </c>
    </row>
    <row r="1931" spans="1:9" ht="13.5" thickBot="1">
      <c r="A1931" s="277"/>
      <c r="B1931" s="407" t="s">
        <v>302</v>
      </c>
      <c r="C1931" s="408">
        <v>425</v>
      </c>
      <c r="D1931" s="1310">
        <f>D1928</f>
        <v>0</v>
      </c>
      <c r="E1931" s="410">
        <f>IF(OR(ISBLANK(C1931),ISBLANK(D1931))," ",KOLIC*CENA)</f>
        <v>0</v>
      </c>
      <c r="F1931" s="931"/>
      <c r="G1931" s="980">
        <f>D1931*F1931</f>
        <v>0</v>
      </c>
      <c r="H1931" s="946">
        <v>425</v>
      </c>
      <c r="I1931" s="986">
        <f>D1931*H1931</f>
        <v>0</v>
      </c>
    </row>
    <row r="1932" spans="1:9" ht="13.5" thickTop="1">
      <c r="A1932" s="277"/>
      <c r="B1932" s="404" t="s">
        <v>215</v>
      </c>
      <c r="C1932" s="405">
        <f>SUM(C1928:C1931)</f>
        <v>1645</v>
      </c>
      <c r="D1932" s="391"/>
      <c r="E1932" s="406" t="str">
        <f>IF(OR(ISBLANK(C1932),ISBLANK(D1932))," ",KOLIC*CENA)</f>
        <v xml:space="preserve"> </v>
      </c>
      <c r="F1932" s="1090"/>
      <c r="G1932" s="1091"/>
      <c r="H1932" s="1090"/>
      <c r="I1932" s="1091"/>
    </row>
    <row r="1933" spans="1:9" ht="13.5" thickBot="1">
      <c r="A1933" s="419"/>
      <c r="B1933" s="407"/>
      <c r="C1933" s="408"/>
      <c r="D1933" s="420"/>
      <c r="E1933" s="421" t="str">
        <f t="shared" si="70"/>
        <v xml:space="preserve"> </v>
      </c>
      <c r="F1933" s="1092"/>
      <c r="G1933" s="1093"/>
      <c r="H1933" s="1092"/>
      <c r="I1933" s="1093"/>
    </row>
    <row r="1934" spans="1:9" ht="13.5" thickTop="1">
      <c r="A1934" s="416"/>
      <c r="B1934" s="417"/>
      <c r="C1934" s="404"/>
      <c r="D1934" s="405"/>
      <c r="E1934" s="418" t="s">
        <v>1568</v>
      </c>
      <c r="F1934" s="1029"/>
      <c r="G1934" s="1052" t="s">
        <v>1565</v>
      </c>
      <c r="H1934" s="1038"/>
      <c r="I1934" s="1068" t="s">
        <v>1566</v>
      </c>
    </row>
    <row r="1935" spans="1:9" s="119" customFormat="1" ht="15">
      <c r="A1935" s="331"/>
      <c r="B1935" s="384" t="s">
        <v>34</v>
      </c>
      <c r="C1935" s="258"/>
      <c r="D1935" s="259"/>
      <c r="E1935" s="260">
        <f>SUM(E1920:E1934)</f>
        <v>0</v>
      </c>
      <c r="F1935" s="876"/>
      <c r="G1935" s="1024">
        <f>SUM(G1920:G1934)</f>
        <v>0</v>
      </c>
      <c r="H1935" s="890"/>
      <c r="I1935" s="1032">
        <f>SUM(I1920:I1934)</f>
        <v>0</v>
      </c>
    </row>
    <row r="1936" spans="1:9" s="119" customFormat="1">
      <c r="A1936" s="331"/>
      <c r="B1936" s="382"/>
      <c r="C1936" s="333"/>
      <c r="D1936" s="305"/>
      <c r="E1936" s="383"/>
      <c r="F1936" s="386"/>
      <c r="G1936" s="1053"/>
      <c r="H1936" s="1094"/>
      <c r="I1936" s="1095"/>
    </row>
    <row r="1937" spans="1:11" s="95" customFormat="1" ht="12.75" customHeight="1">
      <c r="A1937" s="387" t="s">
        <v>1521</v>
      </c>
      <c r="B1937" s="388" t="s">
        <v>1300</v>
      </c>
      <c r="C1937" s="333"/>
      <c r="D1937" s="305"/>
      <c r="E1937" s="383"/>
      <c r="F1937" s="369"/>
      <c r="G1937" s="1054"/>
      <c r="H1937" s="1096"/>
      <c r="I1937" s="1097"/>
    </row>
    <row r="1938" spans="1:11" s="95" customFormat="1">
      <c r="A1938" s="387"/>
      <c r="B1938" s="388"/>
      <c r="C1938" s="333"/>
      <c r="D1938" s="305"/>
      <c r="E1938" s="383"/>
      <c r="F1938" s="369"/>
      <c r="G1938" s="1054"/>
      <c r="H1938" s="1096"/>
      <c r="I1938" s="1097"/>
    </row>
    <row r="1939" spans="1:11" s="95" customFormat="1" ht="66" customHeight="1">
      <c r="A1939" s="375"/>
      <c r="B1939" s="312" t="s">
        <v>1301</v>
      </c>
      <c r="C1939" s="305"/>
      <c r="D1939" s="305"/>
      <c r="E1939" s="370"/>
      <c r="F1939" s="369"/>
      <c r="G1939" s="1054"/>
      <c r="H1939" s="1096"/>
      <c r="I1939" s="1097"/>
    </row>
    <row r="1940" spans="1:11" s="14" customFormat="1">
      <c r="A1940" s="12"/>
      <c r="B1940" s="19"/>
      <c r="C1940" s="300" t="s">
        <v>79</v>
      </c>
      <c r="D1940" s="301" t="s">
        <v>191</v>
      </c>
      <c r="E1940" s="302" t="s">
        <v>192</v>
      </c>
      <c r="F1940" s="1586" t="s">
        <v>1557</v>
      </c>
      <c r="G1940" s="1586"/>
      <c r="H1940" s="1587" t="s">
        <v>1558</v>
      </c>
      <c r="I1940" s="1587"/>
      <c r="J1940" s="298" t="s">
        <v>1559</v>
      </c>
      <c r="K1940" s="298" t="s">
        <v>1560</v>
      </c>
    </row>
    <row r="1941" spans="1:11" s="14" customFormat="1">
      <c r="A1941" s="277"/>
      <c r="B1941" s="323"/>
      <c r="C1941" s="1577" t="s">
        <v>1502</v>
      </c>
      <c r="D1941" s="1577"/>
      <c r="E1941" s="1577"/>
      <c r="F1941" s="898" t="s">
        <v>79</v>
      </c>
      <c r="G1941" s="898" t="s">
        <v>1561</v>
      </c>
      <c r="H1941" s="897" t="s">
        <v>79</v>
      </c>
      <c r="I1941" s="897" t="s">
        <v>1561</v>
      </c>
      <c r="J1941" s="299"/>
      <c r="K1941" s="299"/>
    </row>
    <row r="1942" spans="1:11" s="95" customFormat="1" ht="13.5" customHeight="1">
      <c r="A1942" s="369"/>
      <c r="B1942" s="340"/>
      <c r="C1942" s="341"/>
      <c r="D1942" s="305"/>
      <c r="E1942" s="302" t="str">
        <f t="shared" ref="E1942:E1951" si="71">IF(OR(ISBLANK(C1942),ISBLANK(D1942))," ",KOLIC*CENA)</f>
        <v xml:space="preserve"> </v>
      </c>
      <c r="F1942" s="1027"/>
      <c r="G1942" s="1047"/>
      <c r="H1942" s="1035"/>
      <c r="I1942" s="1066"/>
    </row>
    <row r="1943" spans="1:11" s="95" customFormat="1" ht="257.25" customHeight="1">
      <c r="A1943" s="373" t="s">
        <v>83</v>
      </c>
      <c r="B1943" s="312" t="s">
        <v>1302</v>
      </c>
      <c r="C1943" s="305"/>
      <c r="D1943" s="305"/>
      <c r="E1943" s="302" t="str">
        <f t="shared" si="71"/>
        <v xml:space="preserve"> </v>
      </c>
      <c r="F1943" s="1027"/>
      <c r="G1943" s="1047"/>
      <c r="H1943" s="1035"/>
      <c r="I1943" s="1066"/>
    </row>
    <row r="1944" spans="1:11" s="95" customFormat="1" ht="27.75" customHeight="1">
      <c r="A1944" s="375"/>
      <c r="B1944" s="312" t="s">
        <v>1303</v>
      </c>
      <c r="C1944" s="305"/>
      <c r="D1944" s="305"/>
      <c r="E1944" s="302" t="str">
        <f t="shared" si="71"/>
        <v xml:space="preserve"> </v>
      </c>
      <c r="F1944" s="1027"/>
      <c r="G1944" s="1047"/>
      <c r="H1944" s="1035"/>
      <c r="I1944" s="1066"/>
    </row>
    <row r="1945" spans="1:11" s="95" customFormat="1" ht="38.25">
      <c r="A1945" s="375"/>
      <c r="B1945" s="312" t="s">
        <v>1304</v>
      </c>
      <c r="C1945" s="305"/>
      <c r="D1945" s="305"/>
      <c r="E1945" s="302" t="str">
        <f t="shared" si="71"/>
        <v xml:space="preserve"> </v>
      </c>
      <c r="F1945" s="1027"/>
      <c r="G1945" s="1047"/>
      <c r="H1945" s="1035"/>
      <c r="I1945" s="1066"/>
    </row>
    <row r="1946" spans="1:11" s="95" customFormat="1" ht="66.75" customHeight="1">
      <c r="A1946" s="375"/>
      <c r="B1946" s="312" t="s">
        <v>1305</v>
      </c>
      <c r="C1946" s="305"/>
      <c r="D1946" s="305"/>
      <c r="E1946" s="302" t="str">
        <f t="shared" si="71"/>
        <v xml:space="preserve"> </v>
      </c>
      <c r="F1946" s="1027"/>
      <c r="G1946" s="1047"/>
      <c r="H1946" s="1035"/>
      <c r="I1946" s="1066"/>
    </row>
    <row r="1947" spans="1:11">
      <c r="A1947" s="277"/>
      <c r="B1947" s="309" t="s">
        <v>299</v>
      </c>
      <c r="C1947" s="310">
        <v>11.5</v>
      </c>
      <c r="D1947" s="1320"/>
      <c r="E1947" s="306" t="str">
        <f t="shared" si="71"/>
        <v xml:space="preserve"> </v>
      </c>
      <c r="F1947" s="873"/>
      <c r="G1947" s="919">
        <f>D1947*F1947</f>
        <v>0</v>
      </c>
      <c r="H1947" s="945">
        <v>11.5</v>
      </c>
      <c r="I1947" s="907">
        <f>D1947*H1947</f>
        <v>0</v>
      </c>
    </row>
    <row r="1948" spans="1:11">
      <c r="A1948" s="277"/>
      <c r="B1948" s="309" t="s">
        <v>300</v>
      </c>
      <c r="C1948" s="310">
        <v>0</v>
      </c>
      <c r="D1948" s="1309">
        <f>D1947</f>
        <v>0</v>
      </c>
      <c r="E1948" s="306">
        <f t="shared" si="71"/>
        <v>0</v>
      </c>
      <c r="F1948" s="873"/>
      <c r="G1948" s="919">
        <f>D1948*F1948</f>
        <v>0</v>
      </c>
      <c r="H1948" s="945">
        <v>0</v>
      </c>
      <c r="I1948" s="907">
        <f>D1948*H1948</f>
        <v>0</v>
      </c>
    </row>
    <row r="1949" spans="1:11">
      <c r="A1949" s="277"/>
      <c r="B1949" s="309" t="s">
        <v>301</v>
      </c>
      <c r="C1949" s="310">
        <v>0</v>
      </c>
      <c r="D1949" s="1309">
        <f>D1947</f>
        <v>0</v>
      </c>
      <c r="E1949" s="306">
        <f t="shared" si="71"/>
        <v>0</v>
      </c>
      <c r="F1949" s="873"/>
      <c r="G1949" s="919">
        <f>D1949*F1949</f>
        <v>0</v>
      </c>
      <c r="H1949" s="945">
        <v>0</v>
      </c>
      <c r="I1949" s="907">
        <f>D1949*H1949</f>
        <v>0</v>
      </c>
    </row>
    <row r="1950" spans="1:11" ht="13.5" thickBot="1">
      <c r="A1950" s="277"/>
      <c r="B1950" s="407" t="s">
        <v>302</v>
      </c>
      <c r="C1950" s="408">
        <v>0</v>
      </c>
      <c r="D1950" s="1310">
        <f>D1947</f>
        <v>0</v>
      </c>
      <c r="E1950" s="410">
        <f t="shared" si="71"/>
        <v>0</v>
      </c>
      <c r="F1950" s="931"/>
      <c r="G1950" s="980">
        <f>D1950*F1950</f>
        <v>0</v>
      </c>
      <c r="H1950" s="946">
        <v>0</v>
      </c>
      <c r="I1950" s="986">
        <f>D1950*H1950</f>
        <v>0</v>
      </c>
    </row>
    <row r="1951" spans="1:11" ht="13.5" thickTop="1">
      <c r="A1951" s="277"/>
      <c r="B1951" s="404" t="s">
        <v>215</v>
      </c>
      <c r="C1951" s="405">
        <f>SUM(C1947:C1950)</f>
        <v>11.5</v>
      </c>
      <c r="D1951" s="391"/>
      <c r="E1951" s="406" t="str">
        <f t="shared" si="71"/>
        <v xml:space="preserve"> </v>
      </c>
      <c r="F1951" s="932"/>
      <c r="G1951" s="981"/>
      <c r="H1951" s="948"/>
      <c r="I1951" s="987"/>
    </row>
    <row r="1952" spans="1:11">
      <c r="A1952" s="34"/>
      <c r="B1952" s="392"/>
      <c r="C1952" s="36"/>
      <c r="D1952" s="37"/>
      <c r="E1952" s="72"/>
      <c r="F1952" s="244"/>
      <c r="G1952" s="1055"/>
      <c r="H1952" s="1098"/>
      <c r="I1952" s="1099"/>
    </row>
    <row r="1953" spans="1:11" ht="13.5" thickBot="1">
      <c r="A1953" s="364"/>
      <c r="B1953" s="393"/>
      <c r="C1953" s="318"/>
      <c r="D1953" s="318"/>
      <c r="E1953" s="319"/>
      <c r="F1953" s="320"/>
      <c r="G1953" s="913"/>
      <c r="H1953" s="1041"/>
      <c r="I1953" s="1060"/>
    </row>
    <row r="1954" spans="1:11" ht="13.5" thickTop="1">
      <c r="A1954" s="77"/>
      <c r="B1954" s="117"/>
      <c r="C1954" s="37"/>
      <c r="D1954" s="37"/>
      <c r="E1954" s="72"/>
      <c r="F1954" s="244"/>
      <c r="G1954" s="1055"/>
      <c r="H1954" s="1098"/>
      <c r="I1954" s="1099"/>
    </row>
    <row r="1955" spans="1:11">
      <c r="A1955" s="77"/>
      <c r="B1955" s="117"/>
      <c r="C1955" s="37"/>
      <c r="D1955" s="37"/>
      <c r="E1955" s="367" t="s">
        <v>1568</v>
      </c>
      <c r="F1955" s="881"/>
      <c r="G1955" s="926" t="s">
        <v>1565</v>
      </c>
      <c r="H1955" s="895"/>
      <c r="I1955" s="915" t="s">
        <v>1566</v>
      </c>
    </row>
    <row r="1956" spans="1:11" ht="15">
      <c r="A1956" s="394"/>
      <c r="B1956" s="384" t="s">
        <v>133</v>
      </c>
      <c r="C1956" s="259"/>
      <c r="D1956" s="259"/>
      <c r="E1956" s="260">
        <f>SUM(E1947:E1955)</f>
        <v>0</v>
      </c>
      <c r="F1956" s="876"/>
      <c r="G1956" s="1024">
        <f>SUM(G1946:G1955)</f>
        <v>0</v>
      </c>
      <c r="H1956" s="890"/>
      <c r="I1956" s="1032">
        <f>SUM(I1946:I1955)</f>
        <v>0</v>
      </c>
    </row>
    <row r="1957" spans="1:11">
      <c r="A1957" s="77"/>
      <c r="B1957" s="395"/>
      <c r="C1957" s="37"/>
      <c r="D1957" s="37"/>
      <c r="E1957" s="123"/>
      <c r="F1957" s="244"/>
      <c r="G1957" s="1055"/>
      <c r="H1957" s="1098"/>
      <c r="I1957" s="1099"/>
    </row>
    <row r="1958" spans="1:11" s="76" customFormat="1" ht="25.5">
      <c r="A1958" s="396"/>
      <c r="B1958" s="397" t="s">
        <v>1522</v>
      </c>
      <c r="C1958" s="36"/>
      <c r="D1958" s="36"/>
      <c r="E1958" s="398"/>
      <c r="F1958" s="399"/>
      <c r="G1958" s="1056"/>
      <c r="H1958" s="1100"/>
      <c r="I1958" s="1101"/>
    </row>
    <row r="1959" spans="1:11">
      <c r="A1959" s="77"/>
      <c r="B1959" s="422" t="s">
        <v>1576</v>
      </c>
      <c r="C1959" s="37"/>
      <c r="D1959" s="37"/>
      <c r="E1959" s="123"/>
      <c r="F1959" s="244"/>
      <c r="G1959" s="1055"/>
      <c r="H1959" s="1098"/>
      <c r="I1959" s="1099"/>
    </row>
    <row r="1960" spans="1:11" s="14" customFormat="1">
      <c r="A1960" s="12"/>
      <c r="B1960" s="19"/>
      <c r="C1960" s="300" t="s">
        <v>79</v>
      </c>
      <c r="D1960" s="301" t="s">
        <v>191</v>
      </c>
      <c r="E1960" s="302" t="s">
        <v>192</v>
      </c>
      <c r="F1960" s="1586" t="s">
        <v>1557</v>
      </c>
      <c r="G1960" s="1586"/>
      <c r="H1960" s="1587" t="s">
        <v>1558</v>
      </c>
      <c r="I1960" s="1587"/>
      <c r="J1960" s="298" t="s">
        <v>1559</v>
      </c>
      <c r="K1960" s="298" t="s">
        <v>1560</v>
      </c>
    </row>
    <row r="1961" spans="1:11" s="14" customFormat="1">
      <c r="A1961" s="277"/>
      <c r="B1961" s="323"/>
      <c r="C1961" s="1577" t="s">
        <v>1502</v>
      </c>
      <c r="D1961" s="1577"/>
      <c r="E1961" s="1577"/>
      <c r="F1961" s="898" t="s">
        <v>79</v>
      </c>
      <c r="G1961" s="898" t="s">
        <v>1561</v>
      </c>
      <c r="H1961" s="897" t="s">
        <v>79</v>
      </c>
      <c r="I1961" s="897" t="s">
        <v>1561</v>
      </c>
      <c r="J1961" s="299"/>
      <c r="K1961" s="299"/>
    </row>
    <row r="1962" spans="1:11" ht="336.75" customHeight="1">
      <c r="A1962" s="331" t="s">
        <v>83</v>
      </c>
      <c r="B1962" s="312" t="s">
        <v>1313</v>
      </c>
      <c r="C1962" s="305"/>
      <c r="D1962" s="305"/>
      <c r="E1962" s="383"/>
      <c r="F1962" s="874"/>
      <c r="G1962" s="920"/>
      <c r="H1962" s="888"/>
      <c r="I1962" s="908"/>
    </row>
    <row r="1963" spans="1:11" ht="144" customHeight="1">
      <c r="A1963" s="331"/>
      <c r="B1963" s="312" t="s">
        <v>1311</v>
      </c>
      <c r="C1963" s="305"/>
      <c r="D1963" s="305"/>
      <c r="E1963" s="383"/>
      <c r="F1963" s="874"/>
      <c r="G1963" s="920"/>
      <c r="H1963" s="888"/>
      <c r="I1963" s="908"/>
    </row>
    <row r="1964" spans="1:11" ht="39" customHeight="1">
      <c r="A1964" s="331"/>
      <c r="B1964" s="312" t="s">
        <v>1312</v>
      </c>
      <c r="C1964" s="305"/>
      <c r="D1964" s="305"/>
      <c r="E1964" s="383"/>
      <c r="F1964" s="874"/>
      <c r="G1964" s="920"/>
      <c r="H1964" s="888"/>
      <c r="I1964" s="908"/>
    </row>
    <row r="1965" spans="1:11">
      <c r="A1965" s="277"/>
      <c r="B1965" s="309" t="s">
        <v>1306</v>
      </c>
      <c r="C1965" s="310">
        <v>0</v>
      </c>
      <c r="D1965" s="1320"/>
      <c r="E1965" s="306" t="str">
        <f>IF(OR(ISBLANK(C1965),ISBLANK(D1965))," ",KOLIC*CENA)</f>
        <v xml:space="preserve"> </v>
      </c>
      <c r="F1965" s="873"/>
      <c r="G1965" s="919">
        <f>D1965*F1965</f>
        <v>0</v>
      </c>
      <c r="H1965" s="945">
        <v>0</v>
      </c>
      <c r="I1965" s="907">
        <f>D1965*H1965</f>
        <v>0</v>
      </c>
    </row>
    <row r="1966" spans="1:11">
      <c r="A1966" s="277"/>
      <c r="B1966" s="309" t="s">
        <v>1307</v>
      </c>
      <c r="C1966" s="310">
        <v>0</v>
      </c>
      <c r="D1966" s="1309">
        <f>D1965</f>
        <v>0</v>
      </c>
      <c r="E1966" s="306">
        <f>IF(OR(ISBLANK(C1966),ISBLANK(D1966))," ",KOLIC*CENA)</f>
        <v>0</v>
      </c>
      <c r="F1966" s="873"/>
      <c r="G1966" s="919">
        <f>D1966*F1966</f>
        <v>0</v>
      </c>
      <c r="H1966" s="945">
        <v>0</v>
      </c>
      <c r="I1966" s="907">
        <f>D1966*H1966</f>
        <v>0</v>
      </c>
    </row>
    <row r="1967" spans="1:11">
      <c r="A1967" s="277"/>
      <c r="B1967" s="309" t="s">
        <v>1308</v>
      </c>
      <c r="C1967" s="310">
        <v>0</v>
      </c>
      <c r="D1967" s="1309">
        <f>D1965</f>
        <v>0</v>
      </c>
      <c r="E1967" s="306">
        <f>IF(OR(ISBLANK(C1967),ISBLANK(D1967))," ",KOLIC*CENA)</f>
        <v>0</v>
      </c>
      <c r="F1967" s="873"/>
      <c r="G1967" s="919">
        <f>D1967*F1967</f>
        <v>0</v>
      </c>
      <c r="H1967" s="945">
        <v>0</v>
      </c>
      <c r="I1967" s="907">
        <f>D1967*H1967</f>
        <v>0</v>
      </c>
    </row>
    <row r="1968" spans="1:11" ht="13.5" thickBot="1">
      <c r="A1968" s="277"/>
      <c r="B1968" s="407" t="s">
        <v>1309</v>
      </c>
      <c r="C1968" s="408">
        <v>1</v>
      </c>
      <c r="D1968" s="1310">
        <f>D1965</f>
        <v>0</v>
      </c>
      <c r="E1968" s="410">
        <f>IF(OR(ISBLANK(C1968),ISBLANK(D1968))," ",KOLIC*CENA)</f>
        <v>0</v>
      </c>
      <c r="F1968" s="931"/>
      <c r="G1968" s="980">
        <f>D1968*F1968</f>
        <v>0</v>
      </c>
      <c r="H1968" s="946">
        <v>1</v>
      </c>
      <c r="I1968" s="986">
        <f>D1968*H1968</f>
        <v>0</v>
      </c>
    </row>
    <row r="1969" spans="1:9" ht="13.5" thickTop="1">
      <c r="A1969" s="277"/>
      <c r="B1969" s="404" t="s">
        <v>1310</v>
      </c>
      <c r="C1969" s="405">
        <f>SUM(C1965:C1968)</f>
        <v>1</v>
      </c>
      <c r="D1969" s="391"/>
      <c r="E1969" s="406" t="str">
        <f>IF(OR(ISBLANK(C1969),ISBLANK(D1969))," ",KOLIC*CENA)</f>
        <v xml:space="preserve"> </v>
      </c>
      <c r="F1969" s="932"/>
      <c r="G1969" s="981"/>
      <c r="H1969" s="948"/>
      <c r="I1969" s="987"/>
    </row>
    <row r="1970" spans="1:9">
      <c r="A1970" s="331"/>
      <c r="B1970" s="312"/>
      <c r="C1970" s="305"/>
      <c r="D1970" s="305"/>
      <c r="E1970" s="383"/>
      <c r="F1970" s="874"/>
      <c r="G1970" s="920"/>
      <c r="H1970" s="888"/>
      <c r="I1970" s="908"/>
    </row>
    <row r="1971" spans="1:9" ht="219.75" customHeight="1">
      <c r="A1971" s="331"/>
      <c r="B1971" s="390" t="s">
        <v>1315</v>
      </c>
      <c r="C1971" s="305"/>
      <c r="D1971" s="305"/>
      <c r="E1971" s="383"/>
      <c r="F1971" s="874"/>
      <c r="G1971" s="920"/>
      <c r="H1971" s="888"/>
      <c r="I1971" s="908"/>
    </row>
    <row r="1972" spans="1:9" ht="51" customHeight="1">
      <c r="A1972" s="331"/>
      <c r="B1972" s="312" t="s">
        <v>1316</v>
      </c>
      <c r="C1972" s="305"/>
      <c r="D1972" s="305"/>
      <c r="E1972" s="383"/>
      <c r="F1972" s="874"/>
      <c r="G1972" s="920"/>
      <c r="H1972" s="888"/>
      <c r="I1972" s="908"/>
    </row>
    <row r="1973" spans="1:9">
      <c r="A1973" s="277"/>
      <c r="B1973" s="309" t="s">
        <v>1459</v>
      </c>
      <c r="C1973" s="310">
        <v>0</v>
      </c>
      <c r="D1973" s="1320"/>
      <c r="E1973" s="306" t="str">
        <f>IF(OR(ISBLANK(C1973),ISBLANK(D1973))," ",KOLIC*CENA)</f>
        <v xml:space="preserve"> </v>
      </c>
      <c r="F1973" s="873"/>
      <c r="G1973" s="919">
        <f>D1973*F1973</f>
        <v>0</v>
      </c>
      <c r="H1973" s="945">
        <v>0</v>
      </c>
      <c r="I1973" s="907">
        <f>D1973*H1973</f>
        <v>0</v>
      </c>
    </row>
    <row r="1974" spans="1:9">
      <c r="A1974" s="277"/>
      <c r="B1974" s="309" t="s">
        <v>1460</v>
      </c>
      <c r="C1974" s="310">
        <v>0</v>
      </c>
      <c r="D1974" s="1309">
        <f>D1973</f>
        <v>0</v>
      </c>
      <c r="E1974" s="306">
        <f>IF(OR(ISBLANK(C1974),ISBLANK(D1974))," ",KOLIC*CENA)</f>
        <v>0</v>
      </c>
      <c r="F1974" s="873"/>
      <c r="G1974" s="919">
        <f>D1974*F1974</f>
        <v>0</v>
      </c>
      <c r="H1974" s="945">
        <v>0</v>
      </c>
      <c r="I1974" s="907">
        <f>D1974*H1974</f>
        <v>0</v>
      </c>
    </row>
    <row r="1975" spans="1:9">
      <c r="A1975" s="277"/>
      <c r="B1975" s="309" t="s">
        <v>1461</v>
      </c>
      <c r="C1975" s="310">
        <v>0</v>
      </c>
      <c r="D1975" s="1309">
        <f>D1973</f>
        <v>0</v>
      </c>
      <c r="E1975" s="306">
        <f>IF(OR(ISBLANK(C1975),ISBLANK(D1975))," ",KOLIC*CENA)</f>
        <v>0</v>
      </c>
      <c r="F1975" s="873"/>
      <c r="G1975" s="919">
        <f>D1975*F1975</f>
        <v>0</v>
      </c>
      <c r="H1975" s="945">
        <v>0</v>
      </c>
      <c r="I1975" s="907">
        <f>D1975*H1975</f>
        <v>0</v>
      </c>
    </row>
    <row r="1976" spans="1:9" ht="13.5" thickBot="1">
      <c r="A1976" s="277"/>
      <c r="B1976" s="407" t="s">
        <v>367</v>
      </c>
      <c r="C1976" s="408">
        <v>9</v>
      </c>
      <c r="D1976" s="1310">
        <f>D1973</f>
        <v>0</v>
      </c>
      <c r="E1976" s="410">
        <f>IF(OR(ISBLANK(C1976),ISBLANK(D1976))," ",KOLIC*CENA)</f>
        <v>0</v>
      </c>
      <c r="F1976" s="931"/>
      <c r="G1976" s="980">
        <f>D1976*F1976</f>
        <v>0</v>
      </c>
      <c r="H1976" s="946">
        <v>9</v>
      </c>
      <c r="I1976" s="986">
        <f>D1976*H1976</f>
        <v>0</v>
      </c>
    </row>
    <row r="1977" spans="1:9" ht="13.5" thickTop="1">
      <c r="A1977" s="277"/>
      <c r="B1977" s="404" t="s">
        <v>206</v>
      </c>
      <c r="C1977" s="405">
        <f>SUM(C1973:C1976)</f>
        <v>9</v>
      </c>
      <c r="D1977" s="391"/>
      <c r="E1977" s="406" t="str">
        <f>IF(OR(ISBLANK(C1977),ISBLANK(D1977))," ",KOLIC*CENA)</f>
        <v xml:space="preserve"> </v>
      </c>
      <c r="F1977" s="932"/>
      <c r="G1977" s="981"/>
      <c r="H1977" s="948"/>
      <c r="I1977" s="987"/>
    </row>
    <row r="1978" spans="1:9">
      <c r="B1978" s="144"/>
      <c r="E1978" s="83"/>
      <c r="H1978" s="1040"/>
      <c r="I1978" s="1059"/>
    </row>
    <row r="1979" spans="1:9" ht="13.5" thickBot="1">
      <c r="A1979" s="364"/>
      <c r="B1979" s="393"/>
      <c r="C1979" s="318"/>
      <c r="D1979" s="318"/>
      <c r="E1979" s="319"/>
      <c r="F1979" s="320"/>
      <c r="G1979" s="913"/>
      <c r="H1979" s="1041"/>
      <c r="I1979" s="1060"/>
    </row>
    <row r="1980" spans="1:9" ht="13.5" thickTop="1">
      <c r="A1980" s="77"/>
      <c r="B1980" s="117"/>
      <c r="C1980" s="37"/>
      <c r="D1980" s="37"/>
      <c r="E1980" s="72"/>
      <c r="H1980" s="1040"/>
      <c r="I1980" s="1059"/>
    </row>
    <row r="1981" spans="1:9">
      <c r="B1981" s="74"/>
      <c r="E1981" s="379" t="s">
        <v>1568</v>
      </c>
      <c r="F1981" s="958"/>
      <c r="G1981" s="1044" t="s">
        <v>1565</v>
      </c>
      <c r="H1981" s="964"/>
      <c r="I1981" s="1064" t="s">
        <v>1566</v>
      </c>
    </row>
    <row r="1982" spans="1:9" ht="13.5" customHeight="1">
      <c r="B1982" s="384" t="s">
        <v>1314</v>
      </c>
      <c r="C1982" s="259"/>
      <c r="D1982" s="259"/>
      <c r="E1982" s="260">
        <f>SUM(E1964:E1981)</f>
        <v>0</v>
      </c>
      <c r="F1982" s="876"/>
      <c r="G1982" s="1024">
        <f>SUM(G1964:G1981)</f>
        <v>0</v>
      </c>
      <c r="H1982" s="890"/>
      <c r="I1982" s="1032">
        <f>SUM(I1964:I1981)</f>
        <v>0</v>
      </c>
    </row>
    <row r="1983" spans="1:9" s="14" customFormat="1">
      <c r="C1983" s="2"/>
      <c r="D1983" s="2"/>
      <c r="E1983" s="83"/>
      <c r="G1983" s="902"/>
      <c r="H1983" s="1042"/>
      <c r="I1983" s="1061"/>
    </row>
    <row r="1984" spans="1:9" ht="12.75" customHeight="1">
      <c r="A1984" s="12"/>
      <c r="B1984" s="8" t="s">
        <v>1523</v>
      </c>
      <c r="C1984" s="13"/>
      <c r="H1984" s="1040"/>
      <c r="I1984" s="1059"/>
    </row>
    <row r="1985" spans="1:11">
      <c r="A1985" s="12"/>
      <c r="B1985" s="16"/>
      <c r="C1985" s="13"/>
      <c r="H1985" s="1040"/>
      <c r="I1985" s="1059"/>
    </row>
    <row r="1986" spans="1:11" ht="38.25">
      <c r="A1986" s="12"/>
      <c r="B1986" s="16" t="s">
        <v>1577</v>
      </c>
      <c r="C1986" s="13"/>
      <c r="H1986" s="1040"/>
      <c r="I1986" s="1059"/>
    </row>
    <row r="1987" spans="1:11">
      <c r="A1987" s="12"/>
      <c r="B1987" s="16" t="s">
        <v>1578</v>
      </c>
      <c r="C1987" s="13"/>
      <c r="H1987" s="1040"/>
      <c r="I1987" s="1059"/>
    </row>
    <row r="1988" spans="1:11" s="14" customFormat="1">
      <c r="A1988" s="12"/>
      <c r="B1988" s="19"/>
      <c r="C1988" s="300" t="s">
        <v>79</v>
      </c>
      <c r="D1988" s="301" t="s">
        <v>191</v>
      </c>
      <c r="E1988" s="302" t="s">
        <v>192</v>
      </c>
      <c r="F1988" s="1586" t="s">
        <v>1557</v>
      </c>
      <c r="G1988" s="1586"/>
      <c r="H1988" s="1587" t="s">
        <v>1558</v>
      </c>
      <c r="I1988" s="1587"/>
      <c r="J1988" s="298" t="s">
        <v>1559</v>
      </c>
      <c r="K1988" s="298" t="s">
        <v>1560</v>
      </c>
    </row>
    <row r="1989" spans="1:11" s="14" customFormat="1">
      <c r="A1989" s="277"/>
      <c r="B1989" s="323"/>
      <c r="C1989" s="1577" t="s">
        <v>1502</v>
      </c>
      <c r="D1989" s="1577"/>
      <c r="E1989" s="1577"/>
      <c r="F1989" s="898" t="s">
        <v>79</v>
      </c>
      <c r="G1989" s="898" t="s">
        <v>1561</v>
      </c>
      <c r="H1989" s="897" t="s">
        <v>79</v>
      </c>
      <c r="I1989" s="897" t="s">
        <v>1561</v>
      </c>
      <c r="J1989" s="299"/>
      <c r="K1989" s="299"/>
    </row>
    <row r="1990" spans="1:11" ht="214.5" customHeight="1">
      <c r="A1990" s="331" t="s">
        <v>83</v>
      </c>
      <c r="B1990" s="312" t="s">
        <v>1318</v>
      </c>
      <c r="C1990" s="333"/>
      <c r="D1990" s="305"/>
      <c r="E1990" s="306"/>
      <c r="F1990" s="874"/>
      <c r="G1990" s="920"/>
      <c r="H1990" s="888"/>
      <c r="I1990" s="908"/>
    </row>
    <row r="1991" spans="1:11" ht="81.75" customHeight="1">
      <c r="A1991" s="331"/>
      <c r="B1991" s="312" t="s">
        <v>1317</v>
      </c>
      <c r="C1991" s="333"/>
      <c r="D1991" s="305"/>
      <c r="E1991" s="306"/>
      <c r="F1991" s="874"/>
      <c r="G1991" s="920"/>
      <c r="H1991" s="888"/>
      <c r="I1991" s="908"/>
    </row>
    <row r="1992" spans="1:11" ht="27" customHeight="1">
      <c r="A1992" s="331"/>
      <c r="B1992" s="312" t="s">
        <v>1319</v>
      </c>
      <c r="C1992" s="333"/>
      <c r="D1992" s="305"/>
      <c r="E1992" s="306"/>
      <c r="F1992" s="874"/>
      <c r="G1992" s="920"/>
      <c r="H1992" s="888"/>
      <c r="I1992" s="908"/>
    </row>
    <row r="1993" spans="1:11">
      <c r="A1993" s="277"/>
      <c r="B1993" s="309" t="s">
        <v>299</v>
      </c>
      <c r="C1993" s="310">
        <v>320</v>
      </c>
      <c r="D1993" s="1320"/>
      <c r="E1993" s="306" t="str">
        <f t="shared" ref="E1993:E1998" si="72">IF(OR(ISBLANK(C1993),ISBLANK(D1993))," ",KOLIC*CENA)</f>
        <v xml:space="preserve"> </v>
      </c>
      <c r="F1993" s="873"/>
      <c r="G1993" s="919">
        <f>D1993*F1993</f>
        <v>0</v>
      </c>
      <c r="H1993" s="945">
        <v>320</v>
      </c>
      <c r="I1993" s="907">
        <f>D1993*H1993</f>
        <v>0</v>
      </c>
    </row>
    <row r="1994" spans="1:11">
      <c r="A1994" s="277"/>
      <c r="B1994" s="309" t="s">
        <v>300</v>
      </c>
      <c r="C1994" s="310">
        <v>222</v>
      </c>
      <c r="D1994" s="1309">
        <f>D1993</f>
        <v>0</v>
      </c>
      <c r="E1994" s="306">
        <f t="shared" si="72"/>
        <v>0</v>
      </c>
      <c r="F1994" s="873"/>
      <c r="G1994" s="919">
        <f>D1994*F1994</f>
        <v>0</v>
      </c>
      <c r="H1994" s="945">
        <v>222</v>
      </c>
      <c r="I1994" s="907">
        <f>D1994*H1994</f>
        <v>0</v>
      </c>
    </row>
    <row r="1995" spans="1:11">
      <c r="A1995" s="277"/>
      <c r="B1995" s="309" t="s">
        <v>301</v>
      </c>
      <c r="C1995" s="310">
        <v>112</v>
      </c>
      <c r="D1995" s="1309">
        <f>D1993</f>
        <v>0</v>
      </c>
      <c r="E1995" s="306">
        <f t="shared" si="72"/>
        <v>0</v>
      </c>
      <c r="F1995" s="873"/>
      <c r="G1995" s="919">
        <f>D1995*F1995</f>
        <v>0</v>
      </c>
      <c r="H1995" s="945">
        <v>112</v>
      </c>
      <c r="I1995" s="907">
        <f>D1995*H1995</f>
        <v>0</v>
      </c>
    </row>
    <row r="1996" spans="1:11" ht="13.5" thickBot="1">
      <c r="A1996" s="277"/>
      <c r="B1996" s="407" t="s">
        <v>302</v>
      </c>
      <c r="C1996" s="408">
        <v>118</v>
      </c>
      <c r="D1996" s="1310">
        <f>D1993</f>
        <v>0</v>
      </c>
      <c r="E1996" s="410">
        <f t="shared" si="72"/>
        <v>0</v>
      </c>
      <c r="F1996" s="931"/>
      <c r="G1996" s="980">
        <f>D1996*F1996</f>
        <v>0</v>
      </c>
      <c r="H1996" s="946">
        <v>118</v>
      </c>
      <c r="I1996" s="986">
        <f>D1996*H1996</f>
        <v>0</v>
      </c>
    </row>
    <row r="1997" spans="1:11" ht="13.5" thickTop="1">
      <c r="A1997" s="277"/>
      <c r="B1997" s="404" t="s">
        <v>215</v>
      </c>
      <c r="C1997" s="405">
        <f>SUM(C1993:C1996)</f>
        <v>772</v>
      </c>
      <c r="D1997" s="391"/>
      <c r="E1997" s="406" t="str">
        <f t="shared" si="72"/>
        <v xml:space="preserve"> </v>
      </c>
      <c r="F1997" s="932"/>
      <c r="G1997" s="981"/>
      <c r="H1997" s="948"/>
      <c r="I1997" s="987"/>
    </row>
    <row r="1998" spans="1:11">
      <c r="A1998" s="307"/>
      <c r="B1998" s="371"/>
      <c r="C1998" s="372"/>
      <c r="D1998" s="305"/>
      <c r="E1998" s="302" t="str">
        <f t="shared" si="72"/>
        <v xml:space="preserve"> </v>
      </c>
      <c r="F1998" s="874"/>
      <c r="G1998" s="920"/>
      <c r="H1998" s="888"/>
      <c r="I1998" s="908"/>
    </row>
    <row r="1999" spans="1:11" s="134" customFormat="1" ht="25.5" hidden="1" outlineLevel="1">
      <c r="A1999" s="324" t="s">
        <v>1320</v>
      </c>
      <c r="B1999" s="325" t="s">
        <v>1321</v>
      </c>
      <c r="C1999" s="326">
        <v>215.28</v>
      </c>
      <c r="D1999" s="327"/>
      <c r="E1999" s="328"/>
      <c r="F1999" s="877"/>
      <c r="G1999" s="923"/>
      <c r="H1999" s="891"/>
      <c r="I1999" s="911"/>
    </row>
    <row r="2000" spans="1:11" s="134" customFormat="1" ht="25.5" hidden="1" outlineLevel="1">
      <c r="A2000" s="324" t="s">
        <v>1322</v>
      </c>
      <c r="B2000" s="325" t="s">
        <v>1323</v>
      </c>
      <c r="C2000" s="326">
        <v>103.5</v>
      </c>
      <c r="D2000" s="327"/>
      <c r="E2000" s="328"/>
      <c r="F2000" s="877"/>
      <c r="G2000" s="923"/>
      <c r="H2000" s="891"/>
      <c r="I2000" s="911"/>
    </row>
    <row r="2001" spans="1:9" s="134" customFormat="1" hidden="1" outlineLevel="1">
      <c r="A2001" s="324"/>
      <c r="B2001" s="325"/>
      <c r="C2001" s="326">
        <v>318.77999999999997</v>
      </c>
      <c r="D2001" s="327"/>
      <c r="E2001" s="328"/>
      <c r="F2001" s="877"/>
      <c r="G2001" s="923"/>
      <c r="H2001" s="891"/>
      <c r="I2001" s="911"/>
    </row>
    <row r="2002" spans="1:9" s="134" customFormat="1" hidden="1" outlineLevel="1">
      <c r="A2002" s="324"/>
      <c r="B2002" s="325"/>
      <c r="C2002" s="326"/>
      <c r="D2002" s="327"/>
      <c r="E2002" s="328"/>
      <c r="F2002" s="877"/>
      <c r="G2002" s="923"/>
      <c r="H2002" s="891"/>
      <c r="I2002" s="911"/>
    </row>
    <row r="2003" spans="1:9" s="134" customFormat="1" hidden="1" outlineLevel="1">
      <c r="A2003" s="324" t="s">
        <v>1324</v>
      </c>
      <c r="B2003" s="325" t="s">
        <v>1325</v>
      </c>
      <c r="C2003" s="326">
        <v>218.4</v>
      </c>
      <c r="D2003" s="327"/>
      <c r="E2003" s="328"/>
      <c r="F2003" s="877"/>
      <c r="G2003" s="923"/>
      <c r="H2003" s="891"/>
      <c r="I2003" s="911"/>
    </row>
    <row r="2004" spans="1:9" s="134" customFormat="1" hidden="1" outlineLevel="1">
      <c r="A2004" s="324"/>
      <c r="B2004" s="325"/>
      <c r="C2004" s="326"/>
      <c r="D2004" s="327"/>
      <c r="E2004" s="328"/>
      <c r="F2004" s="877"/>
      <c r="G2004" s="923"/>
      <c r="H2004" s="891"/>
      <c r="I2004" s="911"/>
    </row>
    <row r="2005" spans="1:9" s="134" customFormat="1" hidden="1" outlineLevel="1">
      <c r="A2005" s="324" t="s">
        <v>1326</v>
      </c>
      <c r="B2005" s="325" t="s">
        <v>1327</v>
      </c>
      <c r="C2005" s="326">
        <v>65</v>
      </c>
      <c r="D2005" s="327"/>
      <c r="E2005" s="328"/>
      <c r="F2005" s="877"/>
      <c r="G2005" s="923"/>
      <c r="H2005" s="891"/>
      <c r="I2005" s="911"/>
    </row>
    <row r="2006" spans="1:9" s="134" customFormat="1" hidden="1" outlineLevel="1">
      <c r="A2006" s="324" t="s">
        <v>1328</v>
      </c>
      <c r="B2006" s="325" t="s">
        <v>1329</v>
      </c>
      <c r="C2006" s="326">
        <v>43.75</v>
      </c>
      <c r="D2006" s="327"/>
      <c r="E2006" s="328"/>
      <c r="F2006" s="877"/>
      <c r="G2006" s="923"/>
      <c r="H2006" s="891"/>
      <c r="I2006" s="911"/>
    </row>
    <row r="2007" spans="1:9" s="134" customFormat="1" hidden="1" outlineLevel="1">
      <c r="A2007" s="324"/>
      <c r="B2007" s="325"/>
      <c r="C2007" s="326">
        <v>108.75</v>
      </c>
      <c r="D2007" s="327"/>
      <c r="E2007" s="328"/>
      <c r="F2007" s="877"/>
      <c r="G2007" s="923"/>
      <c r="H2007" s="891"/>
      <c r="I2007" s="911"/>
    </row>
    <row r="2008" spans="1:9" s="134" customFormat="1" hidden="1" outlineLevel="1">
      <c r="A2008" s="324" t="s">
        <v>244</v>
      </c>
      <c r="B2008" s="325" t="s">
        <v>1330</v>
      </c>
      <c r="C2008" s="326">
        <v>117</v>
      </c>
      <c r="D2008" s="327"/>
      <c r="E2008" s="328"/>
      <c r="F2008" s="877"/>
      <c r="G2008" s="923"/>
      <c r="H2008" s="891"/>
      <c r="I2008" s="911"/>
    </row>
    <row r="2009" spans="1:9" s="134" customFormat="1" hidden="1" outlineLevel="1">
      <c r="A2009" s="324"/>
      <c r="B2009" s="325"/>
      <c r="C2009" s="326"/>
      <c r="D2009" s="327"/>
      <c r="E2009" s="328"/>
      <c r="F2009" s="877"/>
      <c r="G2009" s="923"/>
      <c r="H2009" s="891"/>
      <c r="I2009" s="911"/>
    </row>
    <row r="2010" spans="1:9" collapsed="1">
      <c r="A2010" s="331"/>
      <c r="B2010" s="332"/>
      <c r="C2010" s="333"/>
      <c r="D2010" s="305"/>
      <c r="E2010" s="302" t="str">
        <f>IF(OR(ISBLANK(C2010),ISBLANK(D2010))," ",KOLIC*CENA)</f>
        <v xml:space="preserve"> </v>
      </c>
      <c r="F2010" s="874"/>
      <c r="G2010" s="920"/>
      <c r="H2010" s="888"/>
      <c r="I2010" s="908"/>
    </row>
    <row r="2011" spans="1:9" ht="178.5" customHeight="1">
      <c r="A2011" s="331" t="s">
        <v>85</v>
      </c>
      <c r="B2011" s="312" t="s">
        <v>1331</v>
      </c>
      <c r="C2011" s="333"/>
      <c r="D2011" s="305"/>
      <c r="E2011" s="306"/>
      <c r="F2011" s="874"/>
      <c r="G2011" s="920"/>
      <c r="H2011" s="888"/>
      <c r="I2011" s="908"/>
    </row>
    <row r="2012" spans="1:9" ht="55.5" customHeight="1">
      <c r="A2012" s="331"/>
      <c r="B2012" s="312" t="s">
        <v>1335</v>
      </c>
      <c r="C2012" s="333"/>
      <c r="D2012" s="305"/>
      <c r="E2012" s="306"/>
      <c r="F2012" s="874"/>
      <c r="G2012" s="920"/>
      <c r="H2012" s="888"/>
      <c r="I2012" s="908"/>
    </row>
    <row r="2013" spans="1:9">
      <c r="A2013" s="277"/>
      <c r="B2013" s="309" t="s">
        <v>299</v>
      </c>
      <c r="C2013" s="310">
        <v>672</v>
      </c>
      <c r="D2013" s="1320"/>
      <c r="E2013" s="306" t="str">
        <f t="shared" ref="E2013:E2018" si="73">IF(OR(ISBLANK(C2013),ISBLANK(D2013))," ",KOLIC*CENA)</f>
        <v xml:space="preserve"> </v>
      </c>
      <c r="F2013" s="873"/>
      <c r="G2013" s="919">
        <f>D2013*F2013</f>
        <v>0</v>
      </c>
      <c r="H2013" s="945">
        <v>672</v>
      </c>
      <c r="I2013" s="907">
        <f>D2013*H2013</f>
        <v>0</v>
      </c>
    </row>
    <row r="2014" spans="1:9">
      <c r="A2014" s="277"/>
      <c r="B2014" s="309" t="s">
        <v>300</v>
      </c>
      <c r="C2014" s="310">
        <v>404</v>
      </c>
      <c r="D2014" s="1309">
        <f>D2013</f>
        <v>0</v>
      </c>
      <c r="E2014" s="306">
        <f t="shared" si="73"/>
        <v>0</v>
      </c>
      <c r="F2014" s="873"/>
      <c r="G2014" s="919">
        <f>D2014*F2014</f>
        <v>0</v>
      </c>
      <c r="H2014" s="945">
        <v>404</v>
      </c>
      <c r="I2014" s="907">
        <f>D2014*H2014</f>
        <v>0</v>
      </c>
    </row>
    <row r="2015" spans="1:9">
      <c r="A2015" s="277"/>
      <c r="B2015" s="309" t="s">
        <v>301</v>
      </c>
      <c r="C2015" s="310">
        <v>672</v>
      </c>
      <c r="D2015" s="1309">
        <f>D2013</f>
        <v>0</v>
      </c>
      <c r="E2015" s="306">
        <f t="shared" si="73"/>
        <v>0</v>
      </c>
      <c r="F2015" s="873"/>
      <c r="G2015" s="919">
        <f>D2015*F2015</f>
        <v>0</v>
      </c>
      <c r="H2015" s="945">
        <v>672</v>
      </c>
      <c r="I2015" s="907">
        <f>D2015*H2015</f>
        <v>0</v>
      </c>
    </row>
    <row r="2016" spans="1:9" ht="13.5" thickBot="1">
      <c r="A2016" s="277"/>
      <c r="B2016" s="407" t="s">
        <v>302</v>
      </c>
      <c r="C2016" s="408">
        <v>404</v>
      </c>
      <c r="D2016" s="1310">
        <f>D2013</f>
        <v>0</v>
      </c>
      <c r="E2016" s="410">
        <f t="shared" si="73"/>
        <v>0</v>
      </c>
      <c r="F2016" s="931"/>
      <c r="G2016" s="980">
        <f>D2016*F2016</f>
        <v>0</v>
      </c>
      <c r="H2016" s="946">
        <v>404</v>
      </c>
      <c r="I2016" s="986">
        <f>D2016*H2016</f>
        <v>0</v>
      </c>
    </row>
    <row r="2017" spans="1:9" ht="13.5" thickTop="1">
      <c r="A2017" s="277"/>
      <c r="B2017" s="404" t="s">
        <v>215</v>
      </c>
      <c r="C2017" s="405">
        <f>SUM(C2013:C2016)</f>
        <v>2152</v>
      </c>
      <c r="D2017" s="391"/>
      <c r="E2017" s="406" t="str">
        <f t="shared" si="73"/>
        <v xml:space="preserve"> </v>
      </c>
      <c r="F2017" s="932"/>
      <c r="G2017" s="981"/>
      <c r="H2017" s="948"/>
      <c r="I2017" s="987"/>
    </row>
    <row r="2018" spans="1:9">
      <c r="A2018" s="307"/>
      <c r="B2018" s="371"/>
      <c r="C2018" s="372"/>
      <c r="D2018" s="305"/>
      <c r="E2018" s="302" t="str">
        <f t="shared" si="73"/>
        <v xml:space="preserve"> </v>
      </c>
      <c r="F2018" s="874"/>
      <c r="G2018" s="920"/>
      <c r="H2018" s="888"/>
      <c r="I2018" s="908"/>
    </row>
    <row r="2019" spans="1:9" s="134" customFormat="1" hidden="1" outlineLevel="1">
      <c r="A2019" s="324" t="s">
        <v>727</v>
      </c>
      <c r="B2019" s="325" t="s">
        <v>1339</v>
      </c>
      <c r="C2019" s="326">
        <v>672</v>
      </c>
      <c r="D2019" s="327"/>
      <c r="E2019" s="328"/>
      <c r="F2019" s="877"/>
      <c r="G2019" s="923"/>
      <c r="H2019" s="891"/>
      <c r="I2019" s="911"/>
    </row>
    <row r="2020" spans="1:9" s="134" customFormat="1" hidden="1" outlineLevel="1">
      <c r="A2020" s="324" t="s">
        <v>1341</v>
      </c>
      <c r="B2020" s="325" t="s">
        <v>1340</v>
      </c>
      <c r="C2020" s="326">
        <v>400</v>
      </c>
      <c r="D2020" s="327"/>
      <c r="E2020" s="328"/>
      <c r="F2020" s="877"/>
      <c r="G2020" s="923"/>
      <c r="H2020" s="891"/>
      <c r="I2020" s="911"/>
    </row>
    <row r="2021" spans="1:9" s="134" customFormat="1" hidden="1" outlineLevel="1">
      <c r="A2021" s="324"/>
      <c r="B2021" s="325"/>
      <c r="C2021" s="326"/>
      <c r="D2021" s="327"/>
      <c r="E2021" s="328"/>
      <c r="F2021" s="877"/>
      <c r="G2021" s="923"/>
      <c r="H2021" s="891"/>
      <c r="I2021" s="911"/>
    </row>
    <row r="2022" spans="1:9" s="134" customFormat="1" hidden="1" outlineLevel="1">
      <c r="A2022" s="324" t="s">
        <v>1332</v>
      </c>
      <c r="B2022" s="325" t="s">
        <v>1334</v>
      </c>
      <c r="C2022" s="326">
        <v>21.32</v>
      </c>
      <c r="D2022" s="327"/>
      <c r="E2022" s="328"/>
      <c r="F2022" s="877"/>
      <c r="G2022" s="923"/>
      <c r="H2022" s="891"/>
      <c r="I2022" s="911"/>
    </row>
    <row r="2023" spans="1:9" s="134" customFormat="1" hidden="1" outlineLevel="1">
      <c r="A2023" s="324" t="s">
        <v>1333</v>
      </c>
      <c r="B2023" s="325" t="s">
        <v>1336</v>
      </c>
      <c r="C2023" s="326">
        <v>27.56</v>
      </c>
      <c r="D2023" s="327"/>
      <c r="E2023" s="328"/>
      <c r="F2023" s="877"/>
      <c r="G2023" s="923"/>
      <c r="H2023" s="891"/>
      <c r="I2023" s="911"/>
    </row>
    <row r="2024" spans="1:9" collapsed="1">
      <c r="A2024" s="331"/>
      <c r="B2024" s="332"/>
      <c r="C2024" s="333"/>
      <c r="D2024" s="305"/>
      <c r="E2024" s="302" t="str">
        <f>IF(OR(ISBLANK(C2024),ISBLANK(D2024))," ",KOLIC*CENA)</f>
        <v xml:space="preserve"> </v>
      </c>
      <c r="F2024" s="874"/>
      <c r="G2024" s="920"/>
      <c r="H2024" s="888"/>
      <c r="I2024" s="908"/>
    </row>
    <row r="2025" spans="1:9" ht="145.5" customHeight="1">
      <c r="A2025" s="331" t="s">
        <v>87</v>
      </c>
      <c r="B2025" s="312" t="s">
        <v>1342</v>
      </c>
      <c r="C2025" s="333"/>
      <c r="D2025" s="305"/>
      <c r="E2025" s="306"/>
      <c r="F2025" s="874"/>
      <c r="G2025" s="920"/>
      <c r="H2025" s="888"/>
      <c r="I2025" s="908"/>
    </row>
    <row r="2026" spans="1:9">
      <c r="A2026" s="277"/>
      <c r="B2026" s="309" t="s">
        <v>299</v>
      </c>
      <c r="C2026" s="310">
        <v>252</v>
      </c>
      <c r="D2026" s="1320"/>
      <c r="E2026" s="306" t="str">
        <f t="shared" ref="E2026:E2031" si="74">IF(OR(ISBLANK(C2026),ISBLANK(D2026))," ",KOLIC*CENA)</f>
        <v xml:space="preserve"> </v>
      </c>
      <c r="F2026" s="873"/>
      <c r="G2026" s="919">
        <f>D2026*F2026</f>
        <v>0</v>
      </c>
      <c r="H2026" s="945">
        <v>252</v>
      </c>
      <c r="I2026" s="907">
        <f>D2026*H2026</f>
        <v>0</v>
      </c>
    </row>
    <row r="2027" spans="1:9">
      <c r="A2027" s="277"/>
      <c r="B2027" s="309" t="s">
        <v>300</v>
      </c>
      <c r="C2027" s="310">
        <v>148</v>
      </c>
      <c r="D2027" s="1309">
        <f>D2026</f>
        <v>0</v>
      </c>
      <c r="E2027" s="306">
        <f t="shared" si="74"/>
        <v>0</v>
      </c>
      <c r="F2027" s="873"/>
      <c r="G2027" s="919">
        <f>D2027*F2027</f>
        <v>0</v>
      </c>
      <c r="H2027" s="945">
        <v>148</v>
      </c>
      <c r="I2027" s="907">
        <f>D2027*H2027</f>
        <v>0</v>
      </c>
    </row>
    <row r="2028" spans="1:9">
      <c r="A2028" s="277"/>
      <c r="B2028" s="309" t="s">
        <v>301</v>
      </c>
      <c r="C2028" s="310">
        <v>252</v>
      </c>
      <c r="D2028" s="1309">
        <f>D2026</f>
        <v>0</v>
      </c>
      <c r="E2028" s="306">
        <f t="shared" si="74"/>
        <v>0</v>
      </c>
      <c r="F2028" s="873"/>
      <c r="G2028" s="919">
        <f>D2028*F2028</f>
        <v>0</v>
      </c>
      <c r="H2028" s="945">
        <v>252</v>
      </c>
      <c r="I2028" s="907">
        <f>D2028*H2028</f>
        <v>0</v>
      </c>
    </row>
    <row r="2029" spans="1:9" ht="13.5" thickBot="1">
      <c r="A2029" s="277"/>
      <c r="B2029" s="407" t="s">
        <v>302</v>
      </c>
      <c r="C2029" s="408">
        <v>248</v>
      </c>
      <c r="D2029" s="1310">
        <f>D2026</f>
        <v>0</v>
      </c>
      <c r="E2029" s="410">
        <f t="shared" si="74"/>
        <v>0</v>
      </c>
      <c r="F2029" s="931"/>
      <c r="G2029" s="980">
        <f>D2029*F2029</f>
        <v>0</v>
      </c>
      <c r="H2029" s="946">
        <v>248</v>
      </c>
      <c r="I2029" s="986">
        <f>D2029*H2029</f>
        <v>0</v>
      </c>
    </row>
    <row r="2030" spans="1:9" ht="13.5" thickTop="1">
      <c r="A2030" s="277"/>
      <c r="B2030" s="404" t="s">
        <v>215</v>
      </c>
      <c r="C2030" s="405">
        <f>SUM(C2026:C2029)</f>
        <v>900</v>
      </c>
      <c r="D2030" s="391"/>
      <c r="E2030" s="406" t="str">
        <f t="shared" si="74"/>
        <v xml:space="preserve"> </v>
      </c>
      <c r="F2030" s="932"/>
      <c r="G2030" s="981"/>
      <c r="H2030" s="948"/>
      <c r="I2030" s="987"/>
    </row>
    <row r="2031" spans="1:9">
      <c r="A2031" s="307"/>
      <c r="B2031" s="371"/>
      <c r="C2031" s="372"/>
      <c r="D2031" s="305"/>
      <c r="E2031" s="302" t="str">
        <f t="shared" si="74"/>
        <v xml:space="preserve"> </v>
      </c>
      <c r="F2031" s="874"/>
      <c r="G2031" s="920"/>
      <c r="H2031" s="888"/>
      <c r="I2031" s="908"/>
    </row>
    <row r="2032" spans="1:9" ht="114.75">
      <c r="A2032" s="331" t="s">
        <v>88</v>
      </c>
      <c r="B2032" s="312" t="s">
        <v>1346</v>
      </c>
      <c r="C2032" s="333"/>
      <c r="D2032" s="305"/>
      <c r="E2032" s="302" t="str">
        <f t="shared" ref="E2032:E2038" si="75">IF(OR(ISBLANK(C2032),ISBLANK(D2032))," ",KOLIC*CENA)</f>
        <v xml:space="preserve"> </v>
      </c>
      <c r="F2032" s="874"/>
      <c r="G2032" s="920"/>
      <c r="H2032" s="888"/>
      <c r="I2032" s="908"/>
    </row>
    <row r="2033" spans="1:9" ht="27.75" customHeight="1">
      <c r="A2033" s="331"/>
      <c r="B2033" s="332" t="s">
        <v>12</v>
      </c>
      <c r="C2033" s="333"/>
      <c r="D2033" s="305"/>
      <c r="E2033" s="302" t="str">
        <f t="shared" si="75"/>
        <v xml:space="preserve"> </v>
      </c>
      <c r="F2033" s="874"/>
      <c r="G2033" s="920"/>
      <c r="H2033" s="888"/>
      <c r="I2033" s="908"/>
    </row>
    <row r="2034" spans="1:9">
      <c r="A2034" s="277"/>
      <c r="B2034" s="309" t="s">
        <v>299</v>
      </c>
      <c r="C2034" s="310">
        <v>542</v>
      </c>
      <c r="D2034" s="1320"/>
      <c r="E2034" s="306" t="str">
        <f t="shared" si="75"/>
        <v xml:space="preserve"> </v>
      </c>
      <c r="F2034" s="873"/>
      <c r="G2034" s="919">
        <f>D2034*F2034</f>
        <v>0</v>
      </c>
      <c r="H2034" s="945">
        <v>542</v>
      </c>
      <c r="I2034" s="907">
        <f>D2034*H2034</f>
        <v>0</v>
      </c>
    </row>
    <row r="2035" spans="1:9">
      <c r="A2035" s="277"/>
      <c r="B2035" s="309" t="s">
        <v>300</v>
      </c>
      <c r="C2035" s="310">
        <v>388</v>
      </c>
      <c r="D2035" s="1309">
        <f>D2034</f>
        <v>0</v>
      </c>
      <c r="E2035" s="306">
        <f t="shared" si="75"/>
        <v>0</v>
      </c>
      <c r="F2035" s="873"/>
      <c r="G2035" s="919">
        <f>D2035*F2035</f>
        <v>0</v>
      </c>
      <c r="H2035" s="945">
        <v>388</v>
      </c>
      <c r="I2035" s="907">
        <f>D2035*H2035</f>
        <v>0</v>
      </c>
    </row>
    <row r="2036" spans="1:9">
      <c r="A2036" s="277"/>
      <c r="B2036" s="309" t="s">
        <v>301</v>
      </c>
      <c r="C2036" s="310">
        <v>625</v>
      </c>
      <c r="D2036" s="1309">
        <f>D2034</f>
        <v>0</v>
      </c>
      <c r="E2036" s="306">
        <f t="shared" si="75"/>
        <v>0</v>
      </c>
      <c r="F2036" s="873"/>
      <c r="G2036" s="919">
        <f>D2036*F2036</f>
        <v>0</v>
      </c>
      <c r="H2036" s="945">
        <v>625</v>
      </c>
      <c r="I2036" s="907">
        <f>D2036*H2036</f>
        <v>0</v>
      </c>
    </row>
    <row r="2037" spans="1:9" ht="13.5" thickBot="1">
      <c r="A2037" s="277"/>
      <c r="B2037" s="407" t="s">
        <v>302</v>
      </c>
      <c r="C2037" s="408">
        <v>496</v>
      </c>
      <c r="D2037" s="1310">
        <f>D2034</f>
        <v>0</v>
      </c>
      <c r="E2037" s="410">
        <f t="shared" si="75"/>
        <v>0</v>
      </c>
      <c r="F2037" s="931"/>
      <c r="G2037" s="980">
        <f>D2037*F2037</f>
        <v>0</v>
      </c>
      <c r="H2037" s="946">
        <v>496</v>
      </c>
      <c r="I2037" s="986">
        <f>D2037*H2037</f>
        <v>0</v>
      </c>
    </row>
    <row r="2038" spans="1:9" ht="13.5" thickTop="1">
      <c r="A2038" s="277"/>
      <c r="B2038" s="404" t="s">
        <v>215</v>
      </c>
      <c r="C2038" s="405">
        <f>SUM(C2034:C2037)</f>
        <v>2051</v>
      </c>
      <c r="D2038" s="391"/>
      <c r="E2038" s="406" t="str">
        <f t="shared" si="75"/>
        <v xml:space="preserve"> </v>
      </c>
      <c r="F2038" s="932"/>
      <c r="G2038" s="981"/>
      <c r="H2038" s="948"/>
      <c r="I2038" s="987"/>
    </row>
    <row r="2039" spans="1:9">
      <c r="A2039" s="277"/>
      <c r="B2039" s="310"/>
      <c r="C2039" s="301"/>
      <c r="D2039" s="305"/>
      <c r="E2039" s="306"/>
      <c r="F2039" s="874"/>
      <c r="G2039" s="920"/>
      <c r="H2039" s="888"/>
      <c r="I2039" s="908"/>
    </row>
    <row r="2040" spans="1:9" s="134" customFormat="1" hidden="1" outlineLevel="1">
      <c r="A2040" s="324" t="s">
        <v>1345</v>
      </c>
      <c r="B2040" s="325" t="s">
        <v>1347</v>
      </c>
      <c r="C2040" s="326">
        <v>152.30000000000001</v>
      </c>
      <c r="D2040" s="327"/>
      <c r="E2040" s="328"/>
      <c r="F2040" s="877"/>
      <c r="G2040" s="923"/>
      <c r="H2040" s="891"/>
      <c r="I2040" s="911"/>
    </row>
    <row r="2041" spans="1:9" s="134" customFormat="1" hidden="1" outlineLevel="1">
      <c r="A2041" s="324" t="s">
        <v>1348</v>
      </c>
      <c r="B2041" s="325" t="s">
        <v>1349</v>
      </c>
      <c r="C2041" s="326">
        <v>389.2</v>
      </c>
      <c r="D2041" s="327"/>
      <c r="E2041" s="328"/>
      <c r="F2041" s="877"/>
      <c r="G2041" s="923"/>
      <c r="H2041" s="891"/>
      <c r="I2041" s="911"/>
    </row>
    <row r="2042" spans="1:9" s="134" customFormat="1" hidden="1" outlineLevel="1">
      <c r="A2042" s="324"/>
      <c r="B2042" s="325"/>
      <c r="C2042" s="326">
        <v>541.5</v>
      </c>
      <c r="D2042" s="327"/>
      <c r="E2042" s="328"/>
      <c r="F2042" s="877"/>
      <c r="G2042" s="923"/>
      <c r="H2042" s="891"/>
      <c r="I2042" s="911"/>
    </row>
    <row r="2043" spans="1:9" s="134" customFormat="1" hidden="1" outlineLevel="1">
      <c r="A2043" s="324"/>
      <c r="B2043" s="325"/>
      <c r="C2043" s="326"/>
      <c r="D2043" s="327"/>
      <c r="E2043" s="328"/>
      <c r="F2043" s="877"/>
      <c r="G2043" s="923"/>
      <c r="H2043" s="891"/>
      <c r="I2043" s="911"/>
    </row>
    <row r="2044" spans="1:9" s="134" customFormat="1" hidden="1" outlineLevel="1">
      <c r="A2044" s="324" t="s">
        <v>1350</v>
      </c>
      <c r="B2044" s="325" t="s">
        <v>1351</v>
      </c>
      <c r="C2044" s="326">
        <v>194.6</v>
      </c>
      <c r="D2044" s="327"/>
      <c r="E2044" s="328"/>
      <c r="F2044" s="877"/>
      <c r="G2044" s="923"/>
      <c r="H2044" s="891"/>
      <c r="I2044" s="911"/>
    </row>
    <row r="2045" spans="1:9" s="134" customFormat="1" hidden="1" outlineLevel="1">
      <c r="A2045" s="324" t="s">
        <v>1352</v>
      </c>
      <c r="B2045" s="325" t="s">
        <v>1353</v>
      </c>
      <c r="C2045" s="326">
        <v>192.2</v>
      </c>
      <c r="D2045" s="327"/>
      <c r="E2045" s="328"/>
      <c r="F2045" s="877"/>
      <c r="G2045" s="923"/>
      <c r="H2045" s="891"/>
      <c r="I2045" s="911"/>
    </row>
    <row r="2046" spans="1:9" s="134" customFormat="1" hidden="1" outlineLevel="1">
      <c r="A2046" s="324"/>
      <c r="B2046" s="325"/>
      <c r="C2046" s="326">
        <v>386.8</v>
      </c>
      <c r="D2046" s="327"/>
      <c r="E2046" s="328"/>
      <c r="F2046" s="877"/>
      <c r="G2046" s="923"/>
      <c r="H2046" s="891"/>
      <c r="I2046" s="911"/>
    </row>
    <row r="2047" spans="1:9" s="134" customFormat="1" hidden="1" outlineLevel="1">
      <c r="A2047" s="324"/>
      <c r="B2047" s="325"/>
      <c r="C2047" s="326"/>
      <c r="D2047" s="327"/>
      <c r="E2047" s="328"/>
      <c r="F2047" s="877"/>
      <c r="G2047" s="923"/>
      <c r="H2047" s="891"/>
      <c r="I2047" s="911"/>
    </row>
    <row r="2048" spans="1:9" s="134" customFormat="1" hidden="1" outlineLevel="1">
      <c r="A2048" s="324" t="s">
        <v>1354</v>
      </c>
      <c r="B2048" s="325" t="s">
        <v>1356</v>
      </c>
      <c r="C2048" s="326">
        <v>188.2</v>
      </c>
      <c r="D2048" s="327"/>
      <c r="E2048" s="328"/>
      <c r="F2048" s="877"/>
      <c r="G2048" s="923"/>
      <c r="H2048" s="891"/>
      <c r="I2048" s="911"/>
    </row>
    <row r="2049" spans="1:9" s="134" customFormat="1" hidden="1" outlineLevel="1">
      <c r="A2049" s="324" t="s">
        <v>1355</v>
      </c>
      <c r="B2049" s="325" t="s">
        <v>1357</v>
      </c>
      <c r="C2049" s="326">
        <v>433.3</v>
      </c>
      <c r="D2049" s="327"/>
      <c r="E2049" s="328"/>
      <c r="F2049" s="877"/>
      <c r="G2049" s="923"/>
      <c r="H2049" s="891"/>
      <c r="I2049" s="911"/>
    </row>
    <row r="2050" spans="1:9" s="134" customFormat="1" hidden="1" outlineLevel="1">
      <c r="A2050" s="324"/>
      <c r="B2050" s="325"/>
      <c r="C2050" s="326">
        <v>621.5</v>
      </c>
      <c r="D2050" s="327"/>
      <c r="E2050" s="328"/>
      <c r="F2050" s="877"/>
      <c r="G2050" s="923"/>
      <c r="H2050" s="891"/>
      <c r="I2050" s="911"/>
    </row>
    <row r="2051" spans="1:9" s="134" customFormat="1" hidden="1" outlineLevel="1">
      <c r="A2051" s="324"/>
      <c r="B2051" s="325"/>
      <c r="C2051" s="326"/>
      <c r="D2051" s="327"/>
      <c r="E2051" s="328"/>
      <c r="F2051" s="877"/>
      <c r="G2051" s="923"/>
      <c r="H2051" s="891"/>
      <c r="I2051" s="911"/>
    </row>
    <row r="2052" spans="1:9" s="134" customFormat="1" hidden="1" outlineLevel="1">
      <c r="A2052" s="324" t="s">
        <v>332</v>
      </c>
      <c r="B2052" s="325" t="s">
        <v>1358</v>
      </c>
      <c r="C2052" s="326">
        <v>494</v>
      </c>
      <c r="D2052" s="327"/>
      <c r="E2052" s="328"/>
      <c r="F2052" s="877"/>
      <c r="G2052" s="923"/>
      <c r="H2052" s="891"/>
      <c r="I2052" s="911"/>
    </row>
    <row r="2053" spans="1:9" collapsed="1">
      <c r="A2053" s="307"/>
      <c r="B2053" s="371"/>
      <c r="C2053" s="372"/>
      <c r="D2053" s="305"/>
      <c r="E2053" s="302" t="str">
        <f>IF(OR(ISBLANK(C2053),ISBLANK(D2053))," ",KOLIC*CENA)</f>
        <v xml:space="preserve"> </v>
      </c>
      <c r="F2053" s="874"/>
      <c r="G2053" s="920"/>
      <c r="H2053" s="888"/>
      <c r="I2053" s="908"/>
    </row>
    <row r="2054" spans="1:9" ht="143.25" customHeight="1">
      <c r="A2054" s="349" t="s">
        <v>89</v>
      </c>
      <c r="B2054" s="312" t="s">
        <v>1360</v>
      </c>
      <c r="C2054" s="305"/>
      <c r="D2054" s="305"/>
      <c r="E2054" s="302" t="str">
        <f>IF(OR(ISBLANK(C2054),ISBLANK(D2054))," ",KOLIC*CENA)</f>
        <v xml:space="preserve"> </v>
      </c>
      <c r="F2054" s="874"/>
      <c r="G2054" s="920"/>
      <c r="H2054" s="888"/>
      <c r="I2054" s="908"/>
    </row>
    <row r="2055" spans="1:9" ht="90.75" customHeight="1">
      <c r="A2055" s="331"/>
      <c r="B2055" s="312" t="s">
        <v>1359</v>
      </c>
      <c r="C2055" s="333"/>
      <c r="D2055" s="305"/>
      <c r="E2055" s="306"/>
      <c r="F2055" s="874"/>
      <c r="G2055" s="920"/>
      <c r="H2055" s="888"/>
      <c r="I2055" s="908"/>
    </row>
    <row r="2056" spans="1:9">
      <c r="A2056" s="277"/>
      <c r="B2056" s="309" t="s">
        <v>299</v>
      </c>
      <c r="C2056" s="310">
        <v>162</v>
      </c>
      <c r="D2056" s="1320"/>
      <c r="E2056" s="306" t="str">
        <f>IF(OR(ISBLANK(C2056),ISBLANK(D2056))," ",KOLIC*CENA)</f>
        <v xml:space="preserve"> </v>
      </c>
      <c r="F2056" s="873"/>
      <c r="G2056" s="919">
        <f>D2056*F2056</f>
        <v>0</v>
      </c>
      <c r="H2056" s="945">
        <v>162</v>
      </c>
      <c r="I2056" s="907">
        <f>D2056*H2056</f>
        <v>0</v>
      </c>
    </row>
    <row r="2057" spans="1:9">
      <c r="A2057" s="277"/>
      <c r="B2057" s="309" t="s">
        <v>300</v>
      </c>
      <c r="C2057" s="310">
        <v>62</v>
      </c>
      <c r="D2057" s="1309">
        <f>D2056</f>
        <v>0</v>
      </c>
      <c r="E2057" s="306">
        <f>IF(OR(ISBLANK(C2057),ISBLANK(D2057))," ",KOLIC*CENA)</f>
        <v>0</v>
      </c>
      <c r="F2057" s="873"/>
      <c r="G2057" s="919">
        <f>D2057*F2057</f>
        <v>0</v>
      </c>
      <c r="H2057" s="945">
        <v>62</v>
      </c>
      <c r="I2057" s="907">
        <f>D2057*H2057</f>
        <v>0</v>
      </c>
    </row>
    <row r="2058" spans="1:9">
      <c r="A2058" s="277"/>
      <c r="B2058" s="309" t="s">
        <v>301</v>
      </c>
      <c r="C2058" s="310">
        <v>96</v>
      </c>
      <c r="D2058" s="1309">
        <f>D2056</f>
        <v>0</v>
      </c>
      <c r="E2058" s="306">
        <f>IF(OR(ISBLANK(C2058),ISBLANK(D2058))," ",KOLIC*CENA)</f>
        <v>0</v>
      </c>
      <c r="F2058" s="873"/>
      <c r="G2058" s="919">
        <f>D2058*F2058</f>
        <v>0</v>
      </c>
      <c r="H2058" s="945">
        <v>96</v>
      </c>
      <c r="I2058" s="907">
        <f>D2058*H2058</f>
        <v>0</v>
      </c>
    </row>
    <row r="2059" spans="1:9" ht="13.5" thickBot="1">
      <c r="A2059" s="277"/>
      <c r="B2059" s="407" t="s">
        <v>302</v>
      </c>
      <c r="C2059" s="408">
        <v>114</v>
      </c>
      <c r="D2059" s="1310">
        <f>D2056</f>
        <v>0</v>
      </c>
      <c r="E2059" s="410">
        <f>IF(OR(ISBLANK(C2059),ISBLANK(D2059))," ",KOLIC*CENA)</f>
        <v>0</v>
      </c>
      <c r="F2059" s="931"/>
      <c r="G2059" s="980">
        <f>D2059*F2059</f>
        <v>0</v>
      </c>
      <c r="H2059" s="946">
        <v>114</v>
      </c>
      <c r="I2059" s="986">
        <f>D2059*H2059</f>
        <v>0</v>
      </c>
    </row>
    <row r="2060" spans="1:9" ht="13.5" thickTop="1">
      <c r="A2060" s="277"/>
      <c r="B2060" s="404" t="s">
        <v>215</v>
      </c>
      <c r="C2060" s="405">
        <f>SUM(C2056:C2059)</f>
        <v>434</v>
      </c>
      <c r="D2060" s="391"/>
      <c r="E2060" s="406" t="str">
        <f>IF(OR(ISBLANK(C2060),ISBLANK(D2060))," ",KOLIC*CENA)</f>
        <v xml:space="preserve"> </v>
      </c>
      <c r="F2060" s="932"/>
      <c r="G2060" s="981"/>
      <c r="H2060" s="948"/>
      <c r="I2060" s="987"/>
    </row>
    <row r="2061" spans="1:9">
      <c r="A2061" s="277"/>
      <c r="B2061" s="310"/>
      <c r="C2061" s="301"/>
      <c r="D2061" s="305"/>
      <c r="E2061" s="306"/>
      <c r="F2061" s="874"/>
      <c r="G2061" s="920"/>
      <c r="H2061" s="888"/>
      <c r="I2061" s="908"/>
    </row>
    <row r="2062" spans="1:9" s="134" customFormat="1" hidden="1" outlineLevel="1">
      <c r="A2062" s="324" t="s">
        <v>1345</v>
      </c>
      <c r="B2062" s="325" t="s">
        <v>1347</v>
      </c>
      <c r="C2062" s="326">
        <v>152.30000000000001</v>
      </c>
      <c r="D2062" s="327"/>
      <c r="E2062" s="328"/>
      <c r="F2062" s="877"/>
      <c r="G2062" s="923"/>
      <c r="H2062" s="891"/>
      <c r="I2062" s="911"/>
    </row>
    <row r="2063" spans="1:9" s="134" customFormat="1" hidden="1" outlineLevel="1">
      <c r="A2063" s="324" t="s">
        <v>1348</v>
      </c>
      <c r="B2063" s="325" t="s">
        <v>1349</v>
      </c>
      <c r="C2063" s="326">
        <v>389.2</v>
      </c>
      <c r="D2063" s="327"/>
      <c r="E2063" s="328"/>
      <c r="F2063" s="877"/>
      <c r="G2063" s="923"/>
      <c r="H2063" s="891"/>
      <c r="I2063" s="911"/>
    </row>
    <row r="2064" spans="1:9" collapsed="1">
      <c r="A2064" s="307"/>
      <c r="B2064" s="371"/>
      <c r="C2064" s="372"/>
      <c r="D2064" s="305"/>
      <c r="E2064" s="302" t="str">
        <f t="shared" ref="E2064:E2070" si="76">IF(OR(ISBLANK(C2064),ISBLANK(D2064))," ",KOLIC*CENA)</f>
        <v xml:space="preserve"> </v>
      </c>
      <c r="F2064" s="874"/>
      <c r="G2064" s="920"/>
      <c r="H2064" s="888"/>
      <c r="I2064" s="908"/>
    </row>
    <row r="2065" spans="1:9" ht="140.25" customHeight="1">
      <c r="A2065" s="349" t="s">
        <v>45</v>
      </c>
      <c r="B2065" s="312" t="s">
        <v>1361</v>
      </c>
      <c r="C2065" s="305"/>
      <c r="D2065" s="305"/>
      <c r="E2065" s="302" t="str">
        <f t="shared" si="76"/>
        <v xml:space="preserve"> </v>
      </c>
      <c r="F2065" s="874"/>
      <c r="G2065" s="920"/>
      <c r="H2065" s="888"/>
      <c r="I2065" s="908"/>
    </row>
    <row r="2066" spans="1:9">
      <c r="A2066" s="277"/>
      <c r="B2066" s="309" t="s">
        <v>299</v>
      </c>
      <c r="C2066" s="310">
        <v>172</v>
      </c>
      <c r="D2066" s="1320"/>
      <c r="E2066" s="306" t="str">
        <f t="shared" si="76"/>
        <v xml:space="preserve"> </v>
      </c>
      <c r="F2066" s="873"/>
      <c r="G2066" s="919">
        <f>D2066*F2066</f>
        <v>0</v>
      </c>
      <c r="H2066" s="945">
        <v>172</v>
      </c>
      <c r="I2066" s="907">
        <f>D2066*H2066</f>
        <v>0</v>
      </c>
    </row>
    <row r="2067" spans="1:9">
      <c r="A2067" s="277"/>
      <c r="B2067" s="309" t="s">
        <v>300</v>
      </c>
      <c r="C2067" s="310">
        <v>107</v>
      </c>
      <c r="D2067" s="1309">
        <f>D2066</f>
        <v>0</v>
      </c>
      <c r="E2067" s="306">
        <f t="shared" si="76"/>
        <v>0</v>
      </c>
      <c r="F2067" s="873"/>
      <c r="G2067" s="919">
        <f>D2067*F2067</f>
        <v>0</v>
      </c>
      <c r="H2067" s="945">
        <v>107</v>
      </c>
      <c r="I2067" s="907">
        <f>D2067*H2067</f>
        <v>0</v>
      </c>
    </row>
    <row r="2068" spans="1:9">
      <c r="A2068" s="277"/>
      <c r="B2068" s="309" t="s">
        <v>301</v>
      </c>
      <c r="C2068" s="310">
        <v>163</v>
      </c>
      <c r="D2068" s="1309">
        <f>D2066</f>
        <v>0</v>
      </c>
      <c r="E2068" s="306">
        <f t="shared" si="76"/>
        <v>0</v>
      </c>
      <c r="F2068" s="873"/>
      <c r="G2068" s="919">
        <f>D2068*F2068</f>
        <v>0</v>
      </c>
      <c r="H2068" s="945">
        <v>163</v>
      </c>
      <c r="I2068" s="907">
        <f>D2068*H2068</f>
        <v>0</v>
      </c>
    </row>
    <row r="2069" spans="1:9" ht="13.5" thickBot="1">
      <c r="A2069" s="277"/>
      <c r="B2069" s="407" t="s">
        <v>302</v>
      </c>
      <c r="C2069" s="408">
        <v>152</v>
      </c>
      <c r="D2069" s="1310">
        <f>D2066</f>
        <v>0</v>
      </c>
      <c r="E2069" s="410">
        <f t="shared" si="76"/>
        <v>0</v>
      </c>
      <c r="F2069" s="931"/>
      <c r="G2069" s="980">
        <f>D2069*F2069</f>
        <v>0</v>
      </c>
      <c r="H2069" s="946">
        <v>152</v>
      </c>
      <c r="I2069" s="986">
        <f>D2069*H2069</f>
        <v>0</v>
      </c>
    </row>
    <row r="2070" spans="1:9" ht="13.5" thickTop="1">
      <c r="A2070" s="277"/>
      <c r="B2070" s="404" t="s">
        <v>215</v>
      </c>
      <c r="C2070" s="405">
        <f>SUM(C2066:C2069)</f>
        <v>594</v>
      </c>
      <c r="D2070" s="391"/>
      <c r="E2070" s="406" t="str">
        <f t="shared" si="76"/>
        <v xml:space="preserve"> </v>
      </c>
      <c r="F2070" s="932"/>
      <c r="G2070" s="981"/>
      <c r="H2070" s="948"/>
      <c r="I2070" s="987"/>
    </row>
    <row r="2071" spans="1:9">
      <c r="A2071" s="277"/>
      <c r="B2071" s="310"/>
      <c r="C2071" s="301"/>
      <c r="D2071" s="305"/>
      <c r="E2071" s="306"/>
      <c r="F2071" s="874"/>
      <c r="G2071" s="920"/>
      <c r="H2071" s="888"/>
      <c r="I2071" s="908"/>
    </row>
    <row r="2072" spans="1:9" s="134" customFormat="1" hidden="1" outlineLevel="1">
      <c r="A2072" s="324" t="s">
        <v>1345</v>
      </c>
      <c r="B2072" s="325" t="s">
        <v>1363</v>
      </c>
      <c r="C2072" s="326">
        <v>172</v>
      </c>
      <c r="D2072" s="327"/>
      <c r="E2072" s="328"/>
      <c r="F2072" s="877"/>
      <c r="G2072" s="923"/>
      <c r="H2072" s="891"/>
      <c r="I2072" s="911"/>
    </row>
    <row r="2073" spans="1:9" s="134" customFormat="1" hidden="1" outlineLevel="1">
      <c r="A2073" s="324" t="s">
        <v>1362</v>
      </c>
      <c r="B2073" s="325" t="s">
        <v>1364</v>
      </c>
      <c r="C2073" s="326">
        <v>107</v>
      </c>
      <c r="D2073" s="327"/>
      <c r="E2073" s="328"/>
      <c r="F2073" s="877"/>
      <c r="G2073" s="923"/>
      <c r="H2073" s="891"/>
      <c r="I2073" s="911"/>
    </row>
    <row r="2074" spans="1:9" s="134" customFormat="1" hidden="1" outlineLevel="1">
      <c r="A2074" s="324" t="s">
        <v>240</v>
      </c>
      <c r="B2074" s="325" t="s">
        <v>1365</v>
      </c>
      <c r="C2074" s="326">
        <v>163</v>
      </c>
      <c r="D2074" s="327"/>
      <c r="E2074" s="328"/>
      <c r="F2074" s="877"/>
      <c r="G2074" s="923"/>
      <c r="H2074" s="891"/>
      <c r="I2074" s="911"/>
    </row>
    <row r="2075" spans="1:9" s="134" customFormat="1" hidden="1" outlineLevel="1">
      <c r="A2075" s="324" t="s">
        <v>244</v>
      </c>
      <c r="B2075" s="325" t="s">
        <v>1366</v>
      </c>
      <c r="C2075" s="326">
        <v>151</v>
      </c>
      <c r="D2075" s="327"/>
      <c r="E2075" s="328"/>
      <c r="F2075" s="877"/>
      <c r="G2075" s="923"/>
      <c r="H2075" s="891"/>
      <c r="I2075" s="911"/>
    </row>
    <row r="2076" spans="1:9" collapsed="1">
      <c r="A2076" s="307"/>
      <c r="B2076" s="371"/>
      <c r="C2076" s="372"/>
      <c r="D2076" s="305"/>
      <c r="E2076" s="302" t="str">
        <f t="shared" ref="E2076:E2082" si="77">IF(OR(ISBLANK(C2076),ISBLANK(D2076))," ",KOLIC*CENA)</f>
        <v xml:space="preserve"> </v>
      </c>
      <c r="F2076" s="874"/>
      <c r="G2076" s="920"/>
      <c r="H2076" s="888"/>
      <c r="I2076" s="908"/>
    </row>
    <row r="2077" spans="1:9" ht="102">
      <c r="A2077" s="331" t="s">
        <v>46</v>
      </c>
      <c r="B2077" s="312" t="s">
        <v>1367</v>
      </c>
      <c r="C2077" s="333"/>
      <c r="D2077" s="305"/>
      <c r="E2077" s="302" t="str">
        <f t="shared" si="77"/>
        <v xml:space="preserve"> </v>
      </c>
      <c r="F2077" s="874"/>
      <c r="G2077" s="920"/>
      <c r="H2077" s="888"/>
      <c r="I2077" s="908"/>
    </row>
    <row r="2078" spans="1:9">
      <c r="A2078" s="277"/>
      <c r="B2078" s="309" t="s">
        <v>299</v>
      </c>
      <c r="C2078" s="310">
        <v>721</v>
      </c>
      <c r="D2078" s="1320"/>
      <c r="E2078" s="306" t="str">
        <f t="shared" si="77"/>
        <v xml:space="preserve"> </v>
      </c>
      <c r="F2078" s="873"/>
      <c r="G2078" s="919">
        <f>D2078*F2078</f>
        <v>0</v>
      </c>
      <c r="H2078" s="945">
        <v>721</v>
      </c>
      <c r="I2078" s="907">
        <f>D2078*H2078</f>
        <v>0</v>
      </c>
    </row>
    <row r="2079" spans="1:9">
      <c r="A2079" s="277"/>
      <c r="B2079" s="309" t="s">
        <v>300</v>
      </c>
      <c r="C2079" s="310">
        <v>182</v>
      </c>
      <c r="D2079" s="1309">
        <f>D2078</f>
        <v>0</v>
      </c>
      <c r="E2079" s="306">
        <f t="shared" si="77"/>
        <v>0</v>
      </c>
      <c r="F2079" s="873"/>
      <c r="G2079" s="919">
        <f>D2079*F2079</f>
        <v>0</v>
      </c>
      <c r="H2079" s="945">
        <v>182</v>
      </c>
      <c r="I2079" s="907">
        <f>D2079*H2079</f>
        <v>0</v>
      </c>
    </row>
    <row r="2080" spans="1:9">
      <c r="A2080" s="277"/>
      <c r="B2080" s="309" t="s">
        <v>301</v>
      </c>
      <c r="C2080" s="310">
        <v>225</v>
      </c>
      <c r="D2080" s="1309">
        <f>D2078</f>
        <v>0</v>
      </c>
      <c r="E2080" s="306">
        <f t="shared" si="77"/>
        <v>0</v>
      </c>
      <c r="F2080" s="873"/>
      <c r="G2080" s="919">
        <f>D2080*F2080</f>
        <v>0</v>
      </c>
      <c r="H2080" s="945">
        <v>225</v>
      </c>
      <c r="I2080" s="907">
        <f>D2080*H2080</f>
        <v>0</v>
      </c>
    </row>
    <row r="2081" spans="1:9" ht="13.5" thickBot="1">
      <c r="A2081" s="277"/>
      <c r="B2081" s="407" t="s">
        <v>302</v>
      </c>
      <c r="C2081" s="408">
        <v>285</v>
      </c>
      <c r="D2081" s="1310">
        <f>D2078</f>
        <v>0</v>
      </c>
      <c r="E2081" s="410">
        <f t="shared" si="77"/>
        <v>0</v>
      </c>
      <c r="F2081" s="931"/>
      <c r="G2081" s="980">
        <f>D2081*F2081</f>
        <v>0</v>
      </c>
      <c r="H2081" s="946">
        <v>285</v>
      </c>
      <c r="I2081" s="986">
        <f>D2081*H2081</f>
        <v>0</v>
      </c>
    </row>
    <row r="2082" spans="1:9" ht="13.5" thickTop="1">
      <c r="A2082" s="277"/>
      <c r="B2082" s="404" t="s">
        <v>215</v>
      </c>
      <c r="C2082" s="405">
        <f>SUM(C2078:C2081)</f>
        <v>1413</v>
      </c>
      <c r="D2082" s="391"/>
      <c r="E2082" s="406" t="str">
        <f t="shared" si="77"/>
        <v xml:space="preserve"> </v>
      </c>
      <c r="F2082" s="932"/>
      <c r="G2082" s="981"/>
      <c r="H2082" s="948"/>
      <c r="I2082" s="987"/>
    </row>
    <row r="2083" spans="1:9">
      <c r="A2083" s="277"/>
      <c r="B2083" s="310"/>
      <c r="C2083" s="301"/>
      <c r="D2083" s="305"/>
      <c r="E2083" s="306"/>
      <c r="F2083" s="874"/>
      <c r="G2083" s="920"/>
      <c r="H2083" s="888"/>
      <c r="I2083" s="908"/>
    </row>
    <row r="2084" spans="1:9" s="134" customFormat="1" hidden="1" outlineLevel="1">
      <c r="A2084" s="324" t="s">
        <v>1345</v>
      </c>
      <c r="B2084" s="325" t="s">
        <v>1368</v>
      </c>
      <c r="C2084" s="326">
        <v>721</v>
      </c>
      <c r="D2084" s="327"/>
      <c r="E2084" s="328"/>
      <c r="F2084" s="877"/>
      <c r="G2084" s="923"/>
      <c r="H2084" s="891"/>
      <c r="I2084" s="911"/>
    </row>
    <row r="2085" spans="1:9" s="134" customFormat="1" hidden="1" outlineLevel="1">
      <c r="A2085" s="324" t="s">
        <v>1362</v>
      </c>
      <c r="B2085" s="325" t="s">
        <v>1369</v>
      </c>
      <c r="C2085" s="326">
        <v>181</v>
      </c>
      <c r="D2085" s="327"/>
      <c r="E2085" s="328"/>
      <c r="F2085" s="877"/>
      <c r="G2085" s="923"/>
      <c r="H2085" s="891"/>
      <c r="I2085" s="911"/>
    </row>
    <row r="2086" spans="1:9" s="134" customFormat="1" hidden="1" outlineLevel="1">
      <c r="A2086" s="324" t="s">
        <v>240</v>
      </c>
      <c r="B2086" s="325" t="s">
        <v>1370</v>
      </c>
      <c r="C2086" s="326">
        <v>223</v>
      </c>
      <c r="D2086" s="327"/>
      <c r="E2086" s="328"/>
      <c r="F2086" s="877"/>
      <c r="G2086" s="923"/>
      <c r="H2086" s="891"/>
      <c r="I2086" s="911"/>
    </row>
    <row r="2087" spans="1:9" s="134" customFormat="1" hidden="1" outlineLevel="1">
      <c r="A2087" s="324" t="s">
        <v>244</v>
      </c>
      <c r="B2087" s="325" t="s">
        <v>1371</v>
      </c>
      <c r="C2087" s="326">
        <v>283</v>
      </c>
      <c r="D2087" s="327"/>
      <c r="E2087" s="328"/>
      <c r="F2087" s="877"/>
      <c r="G2087" s="923"/>
      <c r="H2087" s="891"/>
      <c r="I2087" s="911"/>
    </row>
    <row r="2088" spans="1:9" collapsed="1">
      <c r="A2088" s="307"/>
      <c r="B2088" s="371"/>
      <c r="C2088" s="372"/>
      <c r="D2088" s="305"/>
      <c r="E2088" s="302" t="str">
        <f>IF(OR(ISBLANK(C2088),ISBLANK(D2088))," ",KOLIC*CENA)</f>
        <v xml:space="preserve"> </v>
      </c>
      <c r="F2088" s="874"/>
      <c r="G2088" s="920"/>
      <c r="H2088" s="888"/>
      <c r="I2088" s="908"/>
    </row>
    <row r="2089" spans="1:9" ht="110.25" customHeight="1">
      <c r="A2089" s="277" t="s">
        <v>47</v>
      </c>
      <c r="B2089" s="304" t="s">
        <v>1372</v>
      </c>
      <c r="C2089" s="301"/>
      <c r="D2089" s="305"/>
      <c r="E2089" s="306"/>
      <c r="F2089" s="874"/>
      <c r="G2089" s="920"/>
      <c r="H2089" s="888"/>
      <c r="I2089" s="908"/>
    </row>
    <row r="2090" spans="1:9">
      <c r="A2090" s="277"/>
      <c r="B2090" s="309" t="s">
        <v>299</v>
      </c>
      <c r="C2090" s="310">
        <v>22</v>
      </c>
      <c r="D2090" s="1320"/>
      <c r="E2090" s="306" t="str">
        <f t="shared" ref="E2090:E2095" si="78">IF(OR(ISBLANK(C2090),ISBLANK(D2090))," ",KOLIC*CENA)</f>
        <v xml:space="preserve"> </v>
      </c>
      <c r="F2090" s="873"/>
      <c r="G2090" s="919">
        <f>D2090*F2090</f>
        <v>0</v>
      </c>
      <c r="H2090" s="945">
        <v>22</v>
      </c>
      <c r="I2090" s="907">
        <f>D2090*H2090</f>
        <v>0</v>
      </c>
    </row>
    <row r="2091" spans="1:9">
      <c r="A2091" s="277"/>
      <c r="B2091" s="309" t="s">
        <v>300</v>
      </c>
      <c r="C2091" s="310">
        <v>6</v>
      </c>
      <c r="D2091" s="1309">
        <f>D2090</f>
        <v>0</v>
      </c>
      <c r="E2091" s="306">
        <f t="shared" si="78"/>
        <v>0</v>
      </c>
      <c r="F2091" s="873"/>
      <c r="G2091" s="919">
        <f>D2091*F2091</f>
        <v>0</v>
      </c>
      <c r="H2091" s="945">
        <v>6</v>
      </c>
      <c r="I2091" s="907">
        <f>D2091*H2091</f>
        <v>0</v>
      </c>
    </row>
    <row r="2092" spans="1:9">
      <c r="A2092" s="277"/>
      <c r="B2092" s="309" t="s">
        <v>301</v>
      </c>
      <c r="C2092" s="310">
        <v>10</v>
      </c>
      <c r="D2092" s="1309">
        <f>D2090</f>
        <v>0</v>
      </c>
      <c r="E2092" s="306">
        <f t="shared" si="78"/>
        <v>0</v>
      </c>
      <c r="F2092" s="873"/>
      <c r="G2092" s="919">
        <f>D2092*F2092</f>
        <v>0</v>
      </c>
      <c r="H2092" s="945">
        <v>10</v>
      </c>
      <c r="I2092" s="907">
        <f>D2092*H2092</f>
        <v>0</v>
      </c>
    </row>
    <row r="2093" spans="1:9" ht="13.5" thickBot="1">
      <c r="A2093" s="277"/>
      <c r="B2093" s="407" t="s">
        <v>302</v>
      </c>
      <c r="C2093" s="408">
        <v>14</v>
      </c>
      <c r="D2093" s="1310">
        <f>D2090</f>
        <v>0</v>
      </c>
      <c r="E2093" s="410">
        <f t="shared" si="78"/>
        <v>0</v>
      </c>
      <c r="F2093" s="931"/>
      <c r="G2093" s="980">
        <f>D2093*F2093</f>
        <v>0</v>
      </c>
      <c r="H2093" s="946">
        <v>14</v>
      </c>
      <c r="I2093" s="986">
        <f>D2093*H2093</f>
        <v>0</v>
      </c>
    </row>
    <row r="2094" spans="1:9" ht="13.5" thickTop="1">
      <c r="A2094" s="277"/>
      <c r="B2094" s="404" t="s">
        <v>215</v>
      </c>
      <c r="C2094" s="405">
        <f>SUM(C2090:C2093)</f>
        <v>52</v>
      </c>
      <c r="D2094" s="391"/>
      <c r="E2094" s="406" t="str">
        <f t="shared" si="78"/>
        <v xml:space="preserve"> </v>
      </c>
      <c r="F2094" s="932"/>
      <c r="G2094" s="981"/>
      <c r="H2094" s="948"/>
      <c r="I2094" s="987"/>
    </row>
    <row r="2095" spans="1:9">
      <c r="A2095" s="12"/>
      <c r="B2095" s="16"/>
      <c r="C2095" s="13"/>
      <c r="E2095" s="93" t="str">
        <f t="shared" si="78"/>
        <v xml:space="preserve"> </v>
      </c>
      <c r="H2095" s="1040"/>
      <c r="I2095" s="1059"/>
    </row>
    <row r="2096" spans="1:9" ht="13.5" thickBot="1">
      <c r="A2096" s="320"/>
      <c r="B2096" s="401"/>
      <c r="C2096" s="402"/>
      <c r="D2096" s="318"/>
      <c r="E2096" s="319"/>
      <c r="F2096" s="320"/>
      <c r="G2096" s="913"/>
      <c r="H2096" s="1041"/>
      <c r="I2096" s="1060"/>
    </row>
    <row r="2097" spans="1:11" ht="13.5" thickTop="1">
      <c r="A2097" s="244"/>
      <c r="B2097" s="400"/>
      <c r="C2097" s="392"/>
      <c r="D2097" s="37"/>
      <c r="E2097" s="59"/>
      <c r="H2097" s="1040"/>
      <c r="I2097" s="1059"/>
    </row>
    <row r="2098" spans="1:11">
      <c r="A2098" s="1"/>
      <c r="C2098" s="31"/>
      <c r="E2098" s="379" t="s">
        <v>1568</v>
      </c>
      <c r="F2098" s="958"/>
      <c r="G2098" s="1044" t="s">
        <v>1565</v>
      </c>
      <c r="H2098" s="964"/>
      <c r="I2098" s="1064" t="s">
        <v>1566</v>
      </c>
    </row>
    <row r="2099" spans="1:11" s="22" customFormat="1" ht="12.75" customHeight="1">
      <c r="A2099" s="34"/>
      <c r="B2099" s="257" t="s">
        <v>22</v>
      </c>
      <c r="C2099" s="259"/>
      <c r="D2099" s="259"/>
      <c r="E2099" s="260">
        <f>SUM(E1992:E2098)</f>
        <v>0</v>
      </c>
      <c r="F2099" s="969"/>
      <c r="G2099" s="1024">
        <f>SUM(G1991:G2098)</f>
        <v>0</v>
      </c>
      <c r="H2099" s="976"/>
      <c r="I2099" s="1032">
        <f>SUM(I1991:I2098)</f>
        <v>0</v>
      </c>
    </row>
    <row r="2100" spans="1:11">
      <c r="A2100" s="1"/>
      <c r="B2100" s="32"/>
      <c r="C2100" s="38"/>
      <c r="H2100" s="1040"/>
      <c r="I2100" s="1059"/>
    </row>
    <row r="2101" spans="1:11" s="76" customFormat="1">
      <c r="A2101" s="73"/>
      <c r="B2101" s="11" t="s">
        <v>1524</v>
      </c>
      <c r="C2101" s="13"/>
      <c r="D2101" s="36"/>
      <c r="E2101" s="246"/>
      <c r="G2101" s="901"/>
      <c r="H2101" s="1074"/>
      <c r="I2101" s="1075"/>
    </row>
    <row r="2102" spans="1:11" ht="15">
      <c r="A2102" s="245"/>
      <c r="B2102" s="24"/>
      <c r="C2102" s="13"/>
      <c r="D2102" s="37"/>
      <c r="E2102" s="72"/>
      <c r="H2102" s="1040"/>
      <c r="I2102" s="1059"/>
    </row>
    <row r="2103" spans="1:11">
      <c r="A2103" s="1"/>
      <c r="B2103" s="127" t="s">
        <v>1437</v>
      </c>
      <c r="C2103" s="31"/>
      <c r="E2103" s="93"/>
      <c r="H2103" s="1040"/>
      <c r="I2103" s="1059"/>
    </row>
    <row r="2104" spans="1:11" s="14" customFormat="1">
      <c r="A2104" s="12"/>
      <c r="B2104" s="19" t="s">
        <v>1579</v>
      </c>
      <c r="C2104" s="300" t="s">
        <v>79</v>
      </c>
      <c r="D2104" s="301" t="s">
        <v>191</v>
      </c>
      <c r="E2104" s="302" t="s">
        <v>192</v>
      </c>
      <c r="F2104" s="1586" t="s">
        <v>1557</v>
      </c>
      <c r="G2104" s="1586"/>
      <c r="H2104" s="1587" t="s">
        <v>1558</v>
      </c>
      <c r="I2104" s="1587"/>
      <c r="J2104" s="298" t="s">
        <v>1559</v>
      </c>
      <c r="K2104" s="298" t="s">
        <v>1560</v>
      </c>
    </row>
    <row r="2105" spans="1:11" s="14" customFormat="1">
      <c r="A2105" s="277"/>
      <c r="B2105" s="323"/>
      <c r="C2105" s="1577" t="s">
        <v>1502</v>
      </c>
      <c r="D2105" s="1577"/>
      <c r="E2105" s="1577"/>
      <c r="F2105" s="898" t="s">
        <v>79</v>
      </c>
      <c r="G2105" s="898" t="s">
        <v>1561</v>
      </c>
      <c r="H2105" s="897" t="s">
        <v>79</v>
      </c>
      <c r="I2105" s="897" t="s">
        <v>1561</v>
      </c>
      <c r="J2105" s="299"/>
      <c r="K2105" s="299"/>
    </row>
    <row r="2106" spans="1:11" ht="196.5" customHeight="1">
      <c r="A2106" s="331" t="s">
        <v>83</v>
      </c>
      <c r="B2106" s="312" t="s">
        <v>1436</v>
      </c>
      <c r="C2106" s="305"/>
      <c r="D2106" s="305"/>
      <c r="E2106" s="306" t="str">
        <f>IF(OR(ISBLANK(C2106),ISBLANK(D2106))," ",KOLIC*CENA)</f>
        <v xml:space="preserve"> </v>
      </c>
      <c r="F2106" s="874"/>
      <c r="G2106" s="920"/>
      <c r="H2106" s="888"/>
      <c r="I2106" s="908"/>
    </row>
    <row r="2107" spans="1:11" ht="76.5">
      <c r="A2107" s="307"/>
      <c r="B2107" s="312" t="s">
        <v>1435</v>
      </c>
      <c r="C2107" s="305"/>
      <c r="D2107" s="305"/>
      <c r="E2107" s="306"/>
      <c r="F2107" s="874"/>
      <c r="G2107" s="920"/>
      <c r="H2107" s="888"/>
      <c r="I2107" s="908"/>
    </row>
    <row r="2108" spans="1:11" ht="25.5">
      <c r="A2108" s="307"/>
      <c r="B2108" s="312" t="s">
        <v>3613</v>
      </c>
      <c r="C2108" s="305"/>
      <c r="D2108" s="305"/>
      <c r="E2108" s="306"/>
      <c r="F2108" s="874"/>
      <c r="G2108" s="920"/>
      <c r="H2108" s="888"/>
      <c r="I2108" s="908"/>
    </row>
    <row r="2109" spans="1:11" ht="12.75" customHeight="1">
      <c r="A2109" s="331"/>
      <c r="B2109" s="313" t="s">
        <v>1434</v>
      </c>
      <c r="C2109" s="305"/>
      <c r="D2109" s="305"/>
      <c r="E2109" s="306" t="str">
        <f t="shared" ref="E2109:E2114" si="79">IF(OR(ISBLANK(C2109),ISBLANK(D2109))," ",KOLIC*CENA)</f>
        <v xml:space="preserve"> </v>
      </c>
      <c r="F2109" s="874"/>
      <c r="G2109" s="920"/>
      <c r="H2109" s="888"/>
      <c r="I2109" s="908"/>
    </row>
    <row r="2110" spans="1:11">
      <c r="A2110" s="277"/>
      <c r="B2110" s="309" t="s">
        <v>1433</v>
      </c>
      <c r="C2110" s="310">
        <v>66</v>
      </c>
      <c r="D2110" s="1320"/>
      <c r="E2110" s="306" t="str">
        <f t="shared" si="79"/>
        <v xml:space="preserve"> </v>
      </c>
      <c r="F2110" s="873"/>
      <c r="G2110" s="919">
        <f>D2110*F2110</f>
        <v>0</v>
      </c>
      <c r="H2110" s="945">
        <v>66</v>
      </c>
      <c r="I2110" s="907">
        <f>D2110*H2110</f>
        <v>0</v>
      </c>
    </row>
    <row r="2111" spans="1:11">
      <c r="A2111" s="277"/>
      <c r="B2111" s="309" t="s">
        <v>1432</v>
      </c>
      <c r="C2111" s="310">
        <v>40.5</v>
      </c>
      <c r="D2111" s="1309">
        <f>D2110</f>
        <v>0</v>
      </c>
      <c r="E2111" s="306">
        <f t="shared" si="79"/>
        <v>0</v>
      </c>
      <c r="F2111" s="873"/>
      <c r="G2111" s="919">
        <f>D2111*F2111</f>
        <v>0</v>
      </c>
      <c r="H2111" s="945">
        <v>40.5</v>
      </c>
      <c r="I2111" s="907">
        <f>D2111*H2111</f>
        <v>0</v>
      </c>
    </row>
    <row r="2112" spans="1:11">
      <c r="A2112" s="277"/>
      <c r="B2112" s="309" t="s">
        <v>1431</v>
      </c>
      <c r="C2112" s="310">
        <v>66</v>
      </c>
      <c r="D2112" s="1309">
        <f>D2110</f>
        <v>0</v>
      </c>
      <c r="E2112" s="306">
        <f t="shared" si="79"/>
        <v>0</v>
      </c>
      <c r="F2112" s="873"/>
      <c r="G2112" s="919">
        <f>D2112*F2112</f>
        <v>0</v>
      </c>
      <c r="H2112" s="945">
        <v>66</v>
      </c>
      <c r="I2112" s="907">
        <f>D2112*H2112</f>
        <v>0</v>
      </c>
    </row>
    <row r="2113" spans="1:9" ht="13.5" thickBot="1">
      <c r="A2113" s="277"/>
      <c r="B2113" s="407" t="s">
        <v>1430</v>
      </c>
      <c r="C2113" s="408">
        <v>104</v>
      </c>
      <c r="D2113" s="1310">
        <f>D2110</f>
        <v>0</v>
      </c>
      <c r="E2113" s="410">
        <f t="shared" si="79"/>
        <v>0</v>
      </c>
      <c r="F2113" s="931"/>
      <c r="G2113" s="980">
        <f>D2113*F2113</f>
        <v>0</v>
      </c>
      <c r="H2113" s="946">
        <v>104</v>
      </c>
      <c r="I2113" s="986">
        <f>D2113*H2113</f>
        <v>0</v>
      </c>
    </row>
    <row r="2114" spans="1:9" ht="13.5" thickTop="1">
      <c r="A2114" s="277"/>
      <c r="B2114" s="404" t="s">
        <v>1429</v>
      </c>
      <c r="C2114" s="405">
        <f>SUM(C2110:C2113)</f>
        <v>276.5</v>
      </c>
      <c r="D2114" s="391"/>
      <c r="E2114" s="406" t="str">
        <f t="shared" si="79"/>
        <v xml:space="preserve"> </v>
      </c>
      <c r="F2114" s="932"/>
      <c r="G2114" s="981"/>
      <c r="H2114" s="948"/>
      <c r="I2114" s="987"/>
    </row>
    <row r="2115" spans="1:9">
      <c r="A2115" s="277"/>
      <c r="B2115" s="304"/>
      <c r="C2115" s="301"/>
      <c r="D2115" s="305"/>
      <c r="E2115" s="306"/>
      <c r="F2115" s="874"/>
      <c r="G2115" s="920"/>
      <c r="H2115" s="888"/>
      <c r="I2115" s="908"/>
    </row>
    <row r="2116" spans="1:9">
      <c r="A2116" s="277"/>
      <c r="B2116" s="304"/>
      <c r="C2116" s="301"/>
      <c r="D2116" s="305"/>
      <c r="E2116" s="306"/>
      <c r="F2116" s="874"/>
      <c r="G2116" s="920"/>
      <c r="H2116" s="888"/>
      <c r="I2116" s="908"/>
    </row>
    <row r="2117" spans="1:9" ht="25.5">
      <c r="A2117" s="307"/>
      <c r="B2117" s="312" t="s">
        <v>1444</v>
      </c>
      <c r="C2117" s="310"/>
      <c r="D2117" s="305"/>
      <c r="E2117" s="302"/>
      <c r="F2117" s="874"/>
      <c r="G2117" s="920"/>
      <c r="H2117" s="888"/>
      <c r="I2117" s="908"/>
    </row>
    <row r="2118" spans="1:9" ht="215.25" customHeight="1">
      <c r="A2118" s="331" t="s">
        <v>85</v>
      </c>
      <c r="B2118" s="312" t="s">
        <v>1441</v>
      </c>
      <c r="C2118" s="305"/>
      <c r="D2118" s="305"/>
      <c r="E2118" s="306" t="str">
        <f>IF(OR(ISBLANK(C2118),ISBLANK(D2118))," ",KOLIC*CENA)</f>
        <v xml:space="preserve"> </v>
      </c>
      <c r="F2118" s="874"/>
      <c r="G2118" s="920"/>
      <c r="H2118" s="888"/>
      <c r="I2118" s="908"/>
    </row>
    <row r="2119" spans="1:9" ht="76.5">
      <c r="A2119" s="307"/>
      <c r="B2119" s="312" t="s">
        <v>1435</v>
      </c>
      <c r="C2119" s="305"/>
      <c r="D2119" s="305"/>
      <c r="E2119" s="306"/>
      <c r="F2119" s="874"/>
      <c r="G2119" s="920"/>
      <c r="H2119" s="888"/>
      <c r="I2119" s="908"/>
    </row>
    <row r="2120" spans="1:9" ht="25.5">
      <c r="A2120" s="307"/>
      <c r="B2120" s="312" t="s">
        <v>3613</v>
      </c>
      <c r="C2120" s="305"/>
      <c r="D2120" s="305"/>
      <c r="E2120" s="306"/>
      <c r="F2120" s="874"/>
      <c r="G2120" s="920"/>
      <c r="H2120" s="888"/>
      <c r="I2120" s="908"/>
    </row>
    <row r="2121" spans="1:9" ht="12.75" customHeight="1">
      <c r="A2121" s="331"/>
      <c r="B2121" s="313" t="s">
        <v>1434</v>
      </c>
      <c r="C2121" s="305"/>
      <c r="D2121" s="305"/>
      <c r="E2121" s="306" t="str">
        <f>IF(OR(ISBLANK(C2121),ISBLANK(D2121))," ",KOLIC*CENA)</f>
        <v xml:space="preserve"> </v>
      </c>
      <c r="F2121" s="874"/>
      <c r="G2121" s="920"/>
      <c r="H2121" s="888"/>
      <c r="I2121" s="908"/>
    </row>
    <row r="2122" spans="1:9">
      <c r="A2122" s="277"/>
      <c r="B2122" s="309" t="s">
        <v>1440</v>
      </c>
      <c r="C2122" s="310">
        <v>84</v>
      </c>
      <c r="D2122" s="1320"/>
      <c r="E2122" s="306" t="str">
        <f>IF(OR(ISBLANK(C2122),ISBLANK(D2122))," ",KOLIC*CENA)</f>
        <v xml:space="preserve"> </v>
      </c>
      <c r="F2122" s="873"/>
      <c r="G2122" s="919">
        <f>D2122*F2122</f>
        <v>0</v>
      </c>
      <c r="H2122" s="945">
        <v>84</v>
      </c>
      <c r="I2122" s="907">
        <f>D2122*H2122</f>
        <v>0</v>
      </c>
    </row>
    <row r="2123" spans="1:9" ht="13.5" thickBot="1">
      <c r="A2123" s="277"/>
      <c r="B2123" s="407" t="s">
        <v>1439</v>
      </c>
      <c r="C2123" s="408">
        <v>0</v>
      </c>
      <c r="D2123" s="1310">
        <f>D2122</f>
        <v>0</v>
      </c>
      <c r="E2123" s="410">
        <f>IF(OR(ISBLANK(C2123),ISBLANK(D2123))," ",KOLIC*CENA)</f>
        <v>0</v>
      </c>
      <c r="F2123" s="931"/>
      <c r="G2123" s="980">
        <f>D2123*F2123</f>
        <v>0</v>
      </c>
      <c r="H2123" s="946">
        <v>0</v>
      </c>
      <c r="I2123" s="986">
        <f>D2123*H2123</f>
        <v>0</v>
      </c>
    </row>
    <row r="2124" spans="1:9" ht="13.5" thickTop="1">
      <c r="A2124" s="277"/>
      <c r="B2124" s="404" t="s">
        <v>1429</v>
      </c>
      <c r="C2124" s="405">
        <f>SUM(C2122:C2123)</f>
        <v>84</v>
      </c>
      <c r="D2124" s="391"/>
      <c r="E2124" s="406">
        <f>IF(OR(ISBLANK(C2124),ISBLANK(#REF!))," ",KOLIC*CENA)</f>
        <v>0</v>
      </c>
      <c r="F2124" s="932"/>
      <c r="G2124" s="981"/>
      <c r="H2124" s="948"/>
      <c r="I2124" s="987"/>
    </row>
    <row r="2125" spans="1:9">
      <c r="A2125" s="277"/>
      <c r="B2125" s="310"/>
      <c r="C2125" s="301"/>
      <c r="D2125" s="305"/>
      <c r="E2125" s="306"/>
      <c r="F2125" s="873"/>
      <c r="G2125" s="919"/>
      <c r="H2125" s="887"/>
      <c r="I2125" s="907"/>
    </row>
    <row r="2126" spans="1:9" s="134" customFormat="1" hidden="1" outlineLevel="1">
      <c r="A2126" s="82" t="s">
        <v>1438</v>
      </c>
      <c r="B2126" s="130" t="s">
        <v>1443</v>
      </c>
      <c r="C2126" s="131">
        <v>83.4</v>
      </c>
      <c r="D2126" s="132"/>
      <c r="E2126" s="133" t="str">
        <f>IF(OR(ISBLANK(C2126),ISBLANK(D2126))," ",KOLIC*CENA)</f>
        <v xml:space="preserve"> </v>
      </c>
      <c r="F2126" s="403"/>
      <c r="G2126" s="1057">
        <f>D2126*F2126</f>
        <v>0</v>
      </c>
      <c r="H2126" s="887"/>
      <c r="I2126" s="907">
        <f>D2126*H2126</f>
        <v>0</v>
      </c>
    </row>
    <row r="2127" spans="1:9" s="134" customFormat="1" hidden="1" outlineLevel="1">
      <c r="A2127" s="82"/>
      <c r="B2127" s="130"/>
      <c r="C2127" s="131"/>
      <c r="D2127" s="132"/>
      <c r="E2127" s="133"/>
      <c r="G2127" s="1058"/>
      <c r="H2127" s="1039"/>
      <c r="I2127" s="1069"/>
    </row>
    <row r="2128" spans="1:9" collapsed="1">
      <c r="A2128" s="1"/>
      <c r="C2128" s="31"/>
      <c r="H2128" s="1040"/>
      <c r="I2128" s="1059"/>
    </row>
    <row r="2129" spans="1:9">
      <c r="A2129" s="1"/>
      <c r="C2129" s="31"/>
      <c r="E2129" s="379" t="s">
        <v>1568</v>
      </c>
      <c r="F2129" s="958"/>
      <c r="G2129" s="1044" t="s">
        <v>1565</v>
      </c>
      <c r="H2129" s="964"/>
      <c r="I2129" s="1064" t="s">
        <v>1566</v>
      </c>
    </row>
    <row r="2130" spans="1:9" s="22" customFormat="1" ht="15">
      <c r="A2130" s="34"/>
      <c r="B2130" s="257" t="s">
        <v>1442</v>
      </c>
      <c r="C2130" s="259"/>
      <c r="D2130" s="259"/>
      <c r="E2130" s="260">
        <f>SUM(E2107:E2129)</f>
        <v>0</v>
      </c>
      <c r="F2130" s="969"/>
      <c r="G2130" s="1024">
        <f>SUM(G2107:G2129)</f>
        <v>0</v>
      </c>
      <c r="H2130" s="976"/>
      <c r="I2130" s="1032">
        <f>SUM(I2107:I2129)</f>
        <v>0</v>
      </c>
    </row>
    <row r="2131" spans="1:9">
      <c r="A2131" s="12"/>
      <c r="B2131" s="16"/>
      <c r="C2131" s="13"/>
    </row>
    <row r="2132" spans="1:9">
      <c r="A2132" s="12"/>
      <c r="B2132" s="16"/>
      <c r="C2132" s="13"/>
    </row>
    <row r="2133" spans="1:9">
      <c r="A2133" s="12"/>
      <c r="B2133" s="16"/>
      <c r="C2133" s="13"/>
    </row>
    <row r="2134" spans="1:9">
      <c r="A2134" s="12"/>
      <c r="B2134" s="16"/>
      <c r="C2134" s="13"/>
    </row>
    <row r="2135" spans="1:9">
      <c r="A2135" s="12"/>
      <c r="B2135" s="16"/>
      <c r="C2135" s="13"/>
    </row>
    <row r="2136" spans="1:9">
      <c r="A2136" s="12"/>
      <c r="B2136" s="16"/>
      <c r="C2136" s="13"/>
    </row>
    <row r="2137" spans="1:9">
      <c r="A2137" s="12"/>
      <c r="B2137" s="16"/>
      <c r="C2137" s="13"/>
    </row>
    <row r="2138" spans="1:9">
      <c r="A2138" s="12"/>
      <c r="B2138" s="16"/>
      <c r="C2138" s="13"/>
    </row>
    <row r="2139" spans="1:9">
      <c r="A2139" s="12"/>
      <c r="B2139" s="16"/>
      <c r="C2139" s="13"/>
    </row>
    <row r="2140" spans="1:9">
      <c r="A2140" s="12"/>
      <c r="B2140" s="16"/>
      <c r="C2140" s="13"/>
    </row>
    <row r="2141" spans="1:9">
      <c r="A2141" s="12"/>
      <c r="B2141" s="16"/>
      <c r="C2141" s="13"/>
    </row>
    <row r="2142" spans="1:9">
      <c r="A2142" s="12"/>
      <c r="B2142" s="16"/>
      <c r="C2142" s="13"/>
    </row>
    <row r="2143" spans="1:9">
      <c r="A2143" s="12"/>
      <c r="B2143" s="16"/>
      <c r="C2143" s="13"/>
    </row>
    <row r="2144" spans="1:9">
      <c r="A2144" s="12"/>
      <c r="B2144" s="16"/>
      <c r="C2144" s="13"/>
    </row>
    <row r="2145" spans="1:3">
      <c r="A2145" s="12"/>
      <c r="B2145" s="16"/>
      <c r="C2145" s="13"/>
    </row>
    <row r="2146" spans="1:3">
      <c r="A2146" s="12"/>
      <c r="B2146" s="16"/>
      <c r="C2146" s="13"/>
    </row>
    <row r="2147" spans="1:3">
      <c r="A2147" s="12"/>
      <c r="B2147" s="16"/>
      <c r="C2147" s="13"/>
    </row>
    <row r="2148" spans="1:3">
      <c r="A2148" s="12"/>
      <c r="B2148" s="16"/>
      <c r="C2148" s="13"/>
    </row>
    <row r="2149" spans="1:3">
      <c r="A2149" s="12"/>
      <c r="B2149" s="16"/>
      <c r="C2149" s="13"/>
    </row>
    <row r="2150" spans="1:3">
      <c r="A2150" s="12"/>
      <c r="B2150" s="16"/>
      <c r="C2150" s="13"/>
    </row>
    <row r="2151" spans="1:3">
      <c r="A2151" s="12"/>
      <c r="B2151" s="16"/>
      <c r="C2151" s="13"/>
    </row>
    <row r="2152" spans="1:3">
      <c r="A2152" s="12"/>
      <c r="B2152" s="16"/>
      <c r="C2152" s="13"/>
    </row>
    <row r="2153" spans="1:3">
      <c r="A2153" s="12"/>
      <c r="B2153" s="16"/>
      <c r="C2153" s="13"/>
    </row>
    <row r="2154" spans="1:3">
      <c r="A2154" s="12"/>
      <c r="B2154" s="16"/>
      <c r="C2154" s="13"/>
    </row>
    <row r="2155" spans="1:3">
      <c r="A2155" s="12"/>
      <c r="B2155" s="16"/>
      <c r="C2155" s="13"/>
    </row>
    <row r="2156" spans="1:3">
      <c r="A2156" s="12"/>
      <c r="B2156" s="16"/>
      <c r="C2156" s="13"/>
    </row>
    <row r="2157" spans="1:3">
      <c r="A2157" s="12"/>
      <c r="B2157" s="16"/>
      <c r="C2157" s="13"/>
    </row>
    <row r="2158" spans="1:3">
      <c r="A2158" s="12"/>
      <c r="B2158" s="16"/>
      <c r="C2158" s="13"/>
    </row>
    <row r="2159" spans="1:3">
      <c r="A2159" s="12"/>
      <c r="B2159" s="16"/>
      <c r="C2159" s="13"/>
    </row>
    <row r="2160" spans="1:3">
      <c r="A2160" s="12"/>
      <c r="B2160" s="16"/>
      <c r="C2160" s="13"/>
    </row>
    <row r="2161" spans="1:3">
      <c r="A2161" s="12"/>
      <c r="B2161" s="16"/>
      <c r="C2161" s="13"/>
    </row>
    <row r="2162" spans="1:3">
      <c r="A2162" s="12"/>
      <c r="B2162" s="16"/>
      <c r="C2162" s="13"/>
    </row>
    <row r="2163" spans="1:3">
      <c r="A2163" s="12"/>
      <c r="B2163" s="16"/>
      <c r="C2163" s="13"/>
    </row>
    <row r="2164" spans="1:3">
      <c r="A2164" s="12"/>
      <c r="B2164" s="16"/>
      <c r="C2164" s="13"/>
    </row>
    <row r="2165" spans="1:3">
      <c r="A2165" s="12"/>
      <c r="B2165" s="16"/>
      <c r="C2165" s="13"/>
    </row>
    <row r="2166" spans="1:3">
      <c r="A2166" s="12"/>
      <c r="B2166" s="16"/>
      <c r="C2166" s="13"/>
    </row>
    <row r="2167" spans="1:3">
      <c r="A2167" s="12"/>
      <c r="B2167" s="16"/>
      <c r="C2167" s="13"/>
    </row>
    <row r="2168" spans="1:3">
      <c r="A2168" s="12"/>
      <c r="B2168" s="16"/>
      <c r="C2168" s="13"/>
    </row>
    <row r="2169" spans="1:3">
      <c r="A2169" s="12"/>
      <c r="B2169" s="16"/>
      <c r="C2169" s="13"/>
    </row>
    <row r="2170" spans="1:3">
      <c r="A2170" s="12"/>
      <c r="B2170" s="16"/>
      <c r="C2170" s="13"/>
    </row>
    <row r="2171" spans="1:3">
      <c r="A2171" s="12"/>
      <c r="B2171" s="16"/>
      <c r="C2171" s="13"/>
    </row>
    <row r="2172" spans="1:3">
      <c r="A2172" s="12"/>
      <c r="B2172" s="16"/>
      <c r="C2172" s="13"/>
    </row>
    <row r="2173" spans="1:3">
      <c r="A2173" s="12"/>
      <c r="B2173" s="16"/>
      <c r="C2173" s="13"/>
    </row>
    <row r="2174" spans="1:3">
      <c r="A2174" s="12"/>
      <c r="B2174" s="16"/>
      <c r="C2174" s="13"/>
    </row>
    <row r="2175" spans="1:3">
      <c r="A2175" s="12"/>
      <c r="B2175" s="16"/>
      <c r="C2175" s="13"/>
    </row>
    <row r="2176" spans="1:3">
      <c r="A2176" s="12"/>
      <c r="B2176" s="16"/>
      <c r="C2176" s="13"/>
    </row>
    <row r="2177" spans="1:3">
      <c r="A2177" s="12"/>
      <c r="B2177" s="16"/>
      <c r="C2177" s="13"/>
    </row>
    <row r="2178" spans="1:3">
      <c r="A2178" s="12"/>
      <c r="B2178" s="16"/>
      <c r="C2178" s="13"/>
    </row>
    <row r="2179" spans="1:3">
      <c r="A2179" s="12"/>
      <c r="B2179" s="16"/>
      <c r="C2179" s="13"/>
    </row>
    <row r="2180" spans="1:3">
      <c r="A2180" s="12"/>
      <c r="B2180" s="16"/>
      <c r="C2180" s="13"/>
    </row>
    <row r="2181" spans="1:3">
      <c r="A2181" s="12"/>
      <c r="B2181" s="16"/>
      <c r="C2181" s="13"/>
    </row>
    <row r="2182" spans="1:3">
      <c r="A2182" s="12"/>
      <c r="B2182" s="16"/>
      <c r="C2182" s="13"/>
    </row>
    <row r="2183" spans="1:3">
      <c r="A2183" s="12"/>
      <c r="B2183" s="16"/>
      <c r="C2183" s="13"/>
    </row>
    <row r="2184" spans="1:3">
      <c r="A2184" s="12"/>
      <c r="B2184" s="16"/>
      <c r="C2184" s="13"/>
    </row>
    <row r="2185" spans="1:3">
      <c r="A2185" s="12"/>
      <c r="B2185" s="16"/>
      <c r="C2185" s="13"/>
    </row>
    <row r="2186" spans="1:3">
      <c r="A2186" s="12"/>
      <c r="B2186" s="16"/>
      <c r="C2186" s="13"/>
    </row>
    <row r="2187" spans="1:3">
      <c r="A2187" s="12"/>
      <c r="B2187" s="16"/>
      <c r="C2187" s="13"/>
    </row>
    <row r="2188" spans="1:3">
      <c r="A2188" s="12"/>
      <c r="B2188" s="16"/>
      <c r="C2188" s="13"/>
    </row>
    <row r="2189" spans="1:3">
      <c r="A2189" s="12"/>
      <c r="B2189" s="16"/>
      <c r="C2189" s="13"/>
    </row>
    <row r="2190" spans="1:3">
      <c r="A2190" s="12"/>
      <c r="B2190" s="16"/>
      <c r="C2190" s="13"/>
    </row>
    <row r="2191" spans="1:3">
      <c r="A2191" s="12"/>
      <c r="B2191" s="16"/>
      <c r="C2191" s="13"/>
    </row>
    <row r="2192" spans="1:3">
      <c r="A2192" s="12"/>
      <c r="B2192" s="16"/>
      <c r="C2192" s="13"/>
    </row>
    <row r="2193" spans="1:3">
      <c r="A2193" s="12"/>
      <c r="B2193" s="16"/>
      <c r="C2193" s="13"/>
    </row>
    <row r="2194" spans="1:3">
      <c r="A2194" s="12"/>
      <c r="B2194" s="16"/>
      <c r="C2194" s="13"/>
    </row>
    <row r="2195" spans="1:3">
      <c r="A2195" s="12"/>
      <c r="B2195" s="16"/>
      <c r="C2195" s="13"/>
    </row>
    <row r="2196" spans="1:3">
      <c r="A2196" s="12"/>
      <c r="B2196" s="16"/>
      <c r="C2196" s="13"/>
    </row>
    <row r="2197" spans="1:3">
      <c r="A2197" s="12"/>
      <c r="B2197" s="16"/>
      <c r="C2197" s="13"/>
    </row>
    <row r="2198" spans="1:3">
      <c r="A2198" s="12"/>
      <c r="B2198" s="16"/>
      <c r="C2198" s="13"/>
    </row>
    <row r="2199" spans="1:3">
      <c r="A2199" s="12"/>
      <c r="B2199" s="16"/>
      <c r="C2199" s="13"/>
    </row>
    <row r="2200" spans="1:3">
      <c r="A2200" s="12"/>
      <c r="B2200" s="16"/>
      <c r="C2200" s="13"/>
    </row>
    <row r="2201" spans="1:3">
      <c r="A2201" s="12"/>
      <c r="B2201" s="16"/>
      <c r="C2201" s="13"/>
    </row>
    <row r="2202" spans="1:3">
      <c r="A2202" s="12"/>
      <c r="B2202" s="16"/>
      <c r="C2202" s="13"/>
    </row>
    <row r="2203" spans="1:3">
      <c r="A2203" s="12"/>
      <c r="B2203" s="16"/>
      <c r="C2203" s="13"/>
    </row>
    <row r="2204" spans="1:3">
      <c r="A2204" s="12"/>
      <c r="B2204" s="16"/>
      <c r="C2204" s="13"/>
    </row>
    <row r="2205" spans="1:3">
      <c r="A2205" s="12"/>
      <c r="B2205" s="16"/>
      <c r="C2205" s="13"/>
    </row>
    <row r="2206" spans="1:3">
      <c r="A2206" s="12"/>
      <c r="B2206" s="16"/>
      <c r="C2206" s="13"/>
    </row>
    <row r="2207" spans="1:3">
      <c r="A2207" s="12"/>
      <c r="B2207" s="16"/>
      <c r="C2207" s="13"/>
    </row>
    <row r="2208" spans="1:3">
      <c r="A2208" s="12"/>
      <c r="B2208" s="16"/>
      <c r="C2208" s="13"/>
    </row>
    <row r="2209" spans="1:3">
      <c r="A2209" s="12"/>
      <c r="B2209" s="16"/>
      <c r="C2209" s="13"/>
    </row>
    <row r="2210" spans="1:3">
      <c r="A2210" s="12"/>
      <c r="B2210" s="16"/>
      <c r="C2210" s="13"/>
    </row>
    <row r="2211" spans="1:3">
      <c r="A2211" s="12"/>
      <c r="B2211" s="16"/>
      <c r="C2211" s="13"/>
    </row>
    <row r="2212" spans="1:3">
      <c r="A2212" s="12"/>
      <c r="B2212" s="16"/>
      <c r="C2212" s="13"/>
    </row>
    <row r="2213" spans="1:3">
      <c r="A2213" s="12"/>
      <c r="B2213" s="16"/>
      <c r="C2213" s="13"/>
    </row>
    <row r="2214" spans="1:3">
      <c r="A2214" s="12"/>
      <c r="B2214" s="16"/>
      <c r="C2214" s="13"/>
    </row>
    <row r="2215" spans="1:3">
      <c r="A2215" s="12"/>
      <c r="B2215" s="16"/>
      <c r="C2215" s="13"/>
    </row>
    <row r="2216" spans="1:3">
      <c r="A2216" s="12"/>
      <c r="B2216" s="16"/>
      <c r="C2216" s="13"/>
    </row>
    <row r="2217" spans="1:3">
      <c r="A2217" s="12"/>
      <c r="B2217" s="16"/>
      <c r="C2217" s="13"/>
    </row>
    <row r="2218" spans="1:3">
      <c r="A2218" s="12"/>
      <c r="B2218" s="16"/>
      <c r="C2218" s="13"/>
    </row>
    <row r="2219" spans="1:3">
      <c r="A2219" s="12"/>
      <c r="B2219" s="16"/>
      <c r="C2219" s="13"/>
    </row>
    <row r="2220" spans="1:3">
      <c r="A2220" s="12"/>
      <c r="B2220" s="16"/>
      <c r="C2220" s="13"/>
    </row>
    <row r="2221" spans="1:3">
      <c r="A2221" s="12"/>
      <c r="B2221" s="16"/>
      <c r="C2221" s="13"/>
    </row>
    <row r="2222" spans="1:3">
      <c r="A2222" s="12"/>
      <c r="B2222" s="16"/>
      <c r="C2222" s="13"/>
    </row>
    <row r="2223" spans="1:3">
      <c r="A2223" s="12"/>
      <c r="B2223" s="16"/>
      <c r="C2223" s="13"/>
    </row>
    <row r="2224" spans="1:3">
      <c r="A2224" s="12"/>
      <c r="B2224" s="16"/>
      <c r="C2224" s="13"/>
    </row>
    <row r="2225" spans="1:3">
      <c r="A2225" s="12"/>
      <c r="B2225" s="16"/>
      <c r="C2225" s="13"/>
    </row>
    <row r="2226" spans="1:3">
      <c r="A2226" s="12"/>
      <c r="B2226" s="16"/>
      <c r="C2226" s="13"/>
    </row>
    <row r="2227" spans="1:3">
      <c r="A2227" s="12"/>
      <c r="B2227" s="16"/>
      <c r="C2227" s="13"/>
    </row>
    <row r="2228" spans="1:3">
      <c r="A2228" s="12"/>
      <c r="B2228" s="16"/>
      <c r="C2228" s="13"/>
    </row>
    <row r="2229" spans="1:3">
      <c r="A2229" s="12"/>
      <c r="B2229" s="16"/>
      <c r="C2229" s="13"/>
    </row>
    <row r="2230" spans="1:3">
      <c r="A2230" s="12"/>
      <c r="B2230" s="16"/>
      <c r="C2230" s="13"/>
    </row>
    <row r="2231" spans="1:3">
      <c r="A2231" s="12"/>
      <c r="B2231" s="16"/>
      <c r="C2231" s="13"/>
    </row>
    <row r="2232" spans="1:3">
      <c r="A2232" s="12"/>
      <c r="B2232" s="16"/>
      <c r="C2232" s="13"/>
    </row>
    <row r="2233" spans="1:3">
      <c r="A2233" s="12"/>
      <c r="B2233" s="16"/>
      <c r="C2233" s="13"/>
    </row>
    <row r="2234" spans="1:3">
      <c r="A2234" s="12"/>
      <c r="B2234" s="16"/>
      <c r="C2234" s="13"/>
    </row>
    <row r="2235" spans="1:3">
      <c r="A2235" s="12"/>
      <c r="B2235" s="16"/>
      <c r="C2235" s="13"/>
    </row>
    <row r="2236" spans="1:3">
      <c r="A2236" s="12"/>
      <c r="B2236" s="16"/>
      <c r="C2236" s="13"/>
    </row>
    <row r="2237" spans="1:3">
      <c r="A2237" s="12"/>
      <c r="B2237" s="16"/>
      <c r="C2237" s="13"/>
    </row>
    <row r="2238" spans="1:3">
      <c r="A2238" s="12"/>
      <c r="B2238" s="16"/>
      <c r="C2238" s="13"/>
    </row>
    <row r="2239" spans="1:3">
      <c r="A2239" s="12"/>
      <c r="B2239" s="16"/>
      <c r="C2239" s="13"/>
    </row>
    <row r="2240" spans="1:3">
      <c r="A2240" s="12"/>
      <c r="B2240" s="16"/>
      <c r="C2240" s="13"/>
    </row>
    <row r="2241" spans="1:3">
      <c r="A2241" s="12"/>
      <c r="B2241" s="16"/>
      <c r="C2241" s="13"/>
    </row>
    <row r="2242" spans="1:3">
      <c r="A2242" s="12"/>
      <c r="B2242" s="16"/>
      <c r="C2242" s="13"/>
    </row>
    <row r="2243" spans="1:3">
      <c r="A2243" s="12"/>
      <c r="B2243" s="16"/>
      <c r="C2243" s="13"/>
    </row>
    <row r="2244" spans="1:3">
      <c r="A2244" s="12"/>
      <c r="B2244" s="16"/>
      <c r="C2244" s="13"/>
    </row>
    <row r="2245" spans="1:3">
      <c r="A2245" s="12"/>
      <c r="B2245" s="16"/>
      <c r="C2245" s="13"/>
    </row>
    <row r="2246" spans="1:3">
      <c r="A2246" s="12"/>
      <c r="B2246" s="16"/>
      <c r="C2246" s="13"/>
    </row>
    <row r="2247" spans="1:3">
      <c r="A2247" s="12"/>
      <c r="B2247" s="16"/>
      <c r="C2247" s="13"/>
    </row>
    <row r="2248" spans="1:3">
      <c r="A2248" s="12"/>
      <c r="B2248" s="16"/>
      <c r="C2248" s="13"/>
    </row>
    <row r="2249" spans="1:3">
      <c r="A2249" s="12"/>
      <c r="B2249" s="16"/>
      <c r="C2249" s="13"/>
    </row>
    <row r="2250" spans="1:3">
      <c r="A2250" s="12"/>
      <c r="B2250" s="16"/>
      <c r="C2250" s="13"/>
    </row>
    <row r="2251" spans="1:3">
      <c r="A2251" s="12"/>
      <c r="B2251" s="16"/>
      <c r="C2251" s="13"/>
    </row>
    <row r="2252" spans="1:3">
      <c r="A2252" s="12"/>
      <c r="B2252" s="16"/>
      <c r="C2252" s="13"/>
    </row>
    <row r="2253" spans="1:3">
      <c r="A2253" s="12"/>
      <c r="B2253" s="16"/>
      <c r="C2253" s="13"/>
    </row>
    <row r="2254" spans="1:3">
      <c r="A2254" s="12"/>
      <c r="B2254" s="16"/>
      <c r="C2254" s="13"/>
    </row>
    <row r="2255" spans="1:3">
      <c r="A2255" s="12"/>
      <c r="B2255" s="16"/>
      <c r="C2255" s="13"/>
    </row>
    <row r="2256" spans="1:3">
      <c r="A2256" s="12"/>
      <c r="B2256" s="16"/>
      <c r="C2256" s="13"/>
    </row>
    <row r="2257" spans="1:3">
      <c r="A2257" s="12"/>
      <c r="B2257" s="16"/>
      <c r="C2257" s="13"/>
    </row>
    <row r="2258" spans="1:3">
      <c r="A2258" s="12"/>
      <c r="B2258" s="16"/>
      <c r="C2258" s="13"/>
    </row>
    <row r="2259" spans="1:3">
      <c r="A2259" s="12"/>
      <c r="B2259" s="16"/>
      <c r="C2259" s="13"/>
    </row>
    <row r="2260" spans="1:3">
      <c r="A2260" s="12"/>
      <c r="B2260" s="16"/>
      <c r="C2260" s="13"/>
    </row>
    <row r="2261" spans="1:3">
      <c r="A2261" s="12"/>
      <c r="B2261" s="16"/>
      <c r="C2261" s="13"/>
    </row>
    <row r="2262" spans="1:3">
      <c r="A2262" s="12"/>
      <c r="B2262" s="16"/>
      <c r="C2262" s="13"/>
    </row>
    <row r="2263" spans="1:3">
      <c r="A2263" s="12"/>
      <c r="B2263" s="16"/>
      <c r="C2263" s="13"/>
    </row>
    <row r="2264" spans="1:3">
      <c r="A2264" s="12"/>
      <c r="B2264" s="16"/>
      <c r="C2264" s="13"/>
    </row>
    <row r="2265" spans="1:3">
      <c r="A2265" s="12"/>
      <c r="B2265" s="16"/>
      <c r="C2265" s="13"/>
    </row>
    <row r="2266" spans="1:3">
      <c r="A2266" s="12"/>
      <c r="B2266" s="16"/>
      <c r="C2266" s="13"/>
    </row>
    <row r="2267" spans="1:3">
      <c r="A2267" s="12"/>
      <c r="B2267" s="16"/>
      <c r="C2267" s="13"/>
    </row>
    <row r="2268" spans="1:3">
      <c r="A2268" s="12"/>
      <c r="B2268" s="16"/>
      <c r="C2268" s="13"/>
    </row>
    <row r="2269" spans="1:3">
      <c r="A2269" s="12"/>
      <c r="B2269" s="16"/>
      <c r="C2269" s="13"/>
    </row>
    <row r="2270" spans="1:3">
      <c r="A2270" s="12"/>
      <c r="B2270" s="16"/>
      <c r="C2270" s="13"/>
    </row>
    <row r="2271" spans="1:3">
      <c r="A2271" s="12"/>
      <c r="B2271" s="16"/>
      <c r="C2271" s="13"/>
    </row>
    <row r="2272" spans="1:3">
      <c r="A2272" s="12"/>
      <c r="B2272" s="16"/>
      <c r="C2272" s="13"/>
    </row>
    <row r="2273" spans="1:3">
      <c r="A2273" s="12"/>
      <c r="B2273" s="16"/>
      <c r="C2273" s="13"/>
    </row>
    <row r="2274" spans="1:3">
      <c r="A2274" s="12"/>
      <c r="B2274" s="16"/>
      <c r="C2274" s="13"/>
    </row>
    <row r="2275" spans="1:3">
      <c r="A2275" s="12"/>
      <c r="B2275" s="16"/>
      <c r="C2275" s="13"/>
    </row>
    <row r="2276" spans="1:3">
      <c r="A2276" s="12"/>
      <c r="B2276" s="16"/>
      <c r="C2276" s="13"/>
    </row>
    <row r="2277" spans="1:3">
      <c r="A2277" s="12"/>
      <c r="B2277" s="16"/>
      <c r="C2277" s="13"/>
    </row>
    <row r="2278" spans="1:3">
      <c r="A2278" s="12"/>
      <c r="B2278" s="16"/>
      <c r="C2278" s="13"/>
    </row>
    <row r="2279" spans="1:3">
      <c r="A2279" s="12"/>
      <c r="B2279" s="16"/>
      <c r="C2279" s="13"/>
    </row>
    <row r="2280" spans="1:3">
      <c r="A2280" s="12"/>
      <c r="B2280" s="16"/>
      <c r="C2280" s="13"/>
    </row>
    <row r="2281" spans="1:3">
      <c r="A2281" s="12"/>
      <c r="B2281" s="16"/>
      <c r="C2281" s="13"/>
    </row>
    <row r="2282" spans="1:3">
      <c r="A2282" s="12"/>
      <c r="B2282" s="16"/>
      <c r="C2282" s="13"/>
    </row>
    <row r="2283" spans="1:3">
      <c r="A2283" s="12"/>
      <c r="B2283" s="16"/>
      <c r="C2283" s="13"/>
    </row>
    <row r="2284" spans="1:3">
      <c r="A2284" s="12"/>
      <c r="B2284" s="16"/>
      <c r="C2284" s="13"/>
    </row>
    <row r="2285" spans="1:3">
      <c r="A2285" s="12"/>
      <c r="B2285" s="16"/>
      <c r="C2285" s="13"/>
    </row>
    <row r="2286" spans="1:3">
      <c r="A2286" s="12"/>
      <c r="B2286" s="16"/>
      <c r="C2286" s="13"/>
    </row>
    <row r="2287" spans="1:3">
      <c r="A2287" s="12"/>
      <c r="B2287" s="16"/>
      <c r="C2287" s="13"/>
    </row>
    <row r="2288" spans="1:3">
      <c r="A2288" s="12"/>
      <c r="B2288" s="16"/>
      <c r="C2288" s="13"/>
    </row>
    <row r="2289" spans="1:3">
      <c r="A2289" s="12"/>
      <c r="B2289" s="16"/>
      <c r="C2289" s="13"/>
    </row>
    <row r="2290" spans="1:3">
      <c r="A2290" s="12"/>
      <c r="B2290" s="16"/>
      <c r="C2290" s="13"/>
    </row>
    <row r="2291" spans="1:3">
      <c r="A2291" s="12"/>
      <c r="B2291" s="16"/>
      <c r="C2291" s="13"/>
    </row>
    <row r="2292" spans="1:3">
      <c r="A2292" s="12"/>
      <c r="B2292" s="16"/>
      <c r="C2292" s="13"/>
    </row>
    <row r="2293" spans="1:3">
      <c r="A2293" s="12"/>
      <c r="B2293" s="16"/>
      <c r="C2293" s="13"/>
    </row>
    <row r="2294" spans="1:3">
      <c r="A2294" s="12"/>
      <c r="B2294" s="16"/>
      <c r="C2294" s="13"/>
    </row>
    <row r="2295" spans="1:3">
      <c r="A2295" s="12"/>
      <c r="B2295" s="16"/>
      <c r="C2295" s="13"/>
    </row>
    <row r="2296" spans="1:3">
      <c r="A2296" s="12"/>
      <c r="B2296" s="16"/>
      <c r="C2296" s="13"/>
    </row>
    <row r="2297" spans="1:3">
      <c r="A2297" s="12"/>
      <c r="B2297" s="16"/>
      <c r="C2297" s="13"/>
    </row>
    <row r="2298" spans="1:3">
      <c r="A2298" s="12"/>
      <c r="B2298" s="16"/>
      <c r="C2298" s="13"/>
    </row>
    <row r="2299" spans="1:3">
      <c r="A2299" s="12"/>
      <c r="B2299" s="16"/>
      <c r="C2299" s="13"/>
    </row>
    <row r="2300" spans="1:3">
      <c r="A2300" s="12"/>
      <c r="B2300" s="16"/>
      <c r="C2300" s="13"/>
    </row>
    <row r="2301" spans="1:3">
      <c r="A2301" s="12"/>
      <c r="B2301" s="16"/>
      <c r="C2301" s="13"/>
    </row>
    <row r="2302" spans="1:3">
      <c r="A2302" s="12"/>
      <c r="B2302" s="16"/>
      <c r="C2302" s="13"/>
    </row>
    <row r="2303" spans="1:3">
      <c r="A2303" s="12"/>
      <c r="B2303" s="16"/>
      <c r="C2303" s="13"/>
    </row>
    <row r="2304" spans="1:3">
      <c r="A2304" s="12"/>
      <c r="B2304" s="16"/>
      <c r="C2304" s="13"/>
    </row>
    <row r="2305" spans="1:3">
      <c r="A2305" s="12"/>
      <c r="B2305" s="16"/>
      <c r="C2305" s="13"/>
    </row>
    <row r="2306" spans="1:3">
      <c r="A2306" s="12"/>
      <c r="B2306" s="16"/>
      <c r="C2306" s="13"/>
    </row>
    <row r="2307" spans="1:3">
      <c r="A2307" s="12"/>
      <c r="B2307" s="16"/>
      <c r="C2307" s="13"/>
    </row>
    <row r="2308" spans="1:3">
      <c r="A2308" s="12"/>
      <c r="B2308" s="16"/>
      <c r="C2308" s="13"/>
    </row>
    <row r="2309" spans="1:3">
      <c r="A2309" s="12"/>
      <c r="B2309" s="16"/>
      <c r="C2309" s="13"/>
    </row>
    <row r="2310" spans="1:3">
      <c r="A2310" s="12"/>
      <c r="B2310" s="16"/>
      <c r="C2310" s="13"/>
    </row>
    <row r="2311" spans="1:3">
      <c r="A2311" s="12"/>
      <c r="B2311" s="16"/>
      <c r="C2311" s="13"/>
    </row>
    <row r="2312" spans="1:3">
      <c r="A2312" s="12"/>
      <c r="B2312" s="16"/>
      <c r="C2312" s="13"/>
    </row>
    <row r="2313" spans="1:3">
      <c r="A2313" s="12"/>
      <c r="B2313" s="16"/>
      <c r="C2313" s="13"/>
    </row>
    <row r="2314" spans="1:3">
      <c r="A2314" s="12"/>
      <c r="B2314" s="16"/>
      <c r="C2314" s="13"/>
    </row>
    <row r="2315" spans="1:3">
      <c r="A2315" s="12"/>
      <c r="B2315" s="16"/>
      <c r="C2315" s="13"/>
    </row>
    <row r="2316" spans="1:3">
      <c r="A2316" s="12"/>
      <c r="B2316" s="16"/>
      <c r="C2316" s="13"/>
    </row>
    <row r="2317" spans="1:3">
      <c r="A2317" s="12"/>
      <c r="B2317" s="16"/>
      <c r="C2317" s="13"/>
    </row>
    <row r="2318" spans="1:3">
      <c r="A2318" s="12"/>
      <c r="B2318" s="16"/>
      <c r="C2318" s="13"/>
    </row>
    <row r="2319" spans="1:3">
      <c r="A2319" s="12"/>
      <c r="B2319" s="16"/>
      <c r="C2319" s="13"/>
    </row>
    <row r="2320" spans="1:3">
      <c r="A2320" s="12"/>
      <c r="B2320" s="16"/>
      <c r="C2320" s="13"/>
    </row>
    <row r="2321" spans="1:3">
      <c r="A2321" s="12"/>
      <c r="B2321" s="16"/>
      <c r="C2321" s="13"/>
    </row>
    <row r="2322" spans="1:3">
      <c r="A2322" s="12"/>
      <c r="B2322" s="16"/>
      <c r="C2322" s="13"/>
    </row>
    <row r="2323" spans="1:3">
      <c r="A2323" s="12"/>
      <c r="B2323" s="16"/>
      <c r="C2323" s="13"/>
    </row>
    <row r="2324" spans="1:3">
      <c r="A2324" s="12"/>
      <c r="B2324" s="16"/>
      <c r="C2324" s="13"/>
    </row>
    <row r="2325" spans="1:3">
      <c r="A2325" s="12"/>
      <c r="B2325" s="16"/>
      <c r="C2325" s="13"/>
    </row>
    <row r="2326" spans="1:3">
      <c r="A2326" s="12"/>
      <c r="B2326" s="16"/>
      <c r="C2326" s="13"/>
    </row>
    <row r="2327" spans="1:3">
      <c r="A2327" s="12"/>
      <c r="B2327" s="16"/>
      <c r="C2327" s="13"/>
    </row>
    <row r="2328" spans="1:3">
      <c r="A2328" s="12"/>
      <c r="B2328" s="16"/>
      <c r="C2328" s="13"/>
    </row>
    <row r="2329" spans="1:3">
      <c r="A2329" s="12"/>
      <c r="B2329" s="16"/>
      <c r="C2329" s="13"/>
    </row>
    <row r="2330" spans="1:3">
      <c r="A2330" s="12"/>
      <c r="B2330" s="16"/>
      <c r="C2330" s="13"/>
    </row>
    <row r="2331" spans="1:3">
      <c r="A2331" s="12"/>
      <c r="B2331" s="16"/>
      <c r="C2331" s="13"/>
    </row>
    <row r="2332" spans="1:3">
      <c r="A2332" s="12"/>
      <c r="B2332" s="16"/>
      <c r="C2332" s="13"/>
    </row>
    <row r="2333" spans="1:3">
      <c r="A2333" s="12"/>
      <c r="B2333" s="16"/>
      <c r="C2333" s="13"/>
    </row>
    <row r="2334" spans="1:3">
      <c r="A2334" s="12"/>
      <c r="B2334" s="16"/>
      <c r="C2334" s="13"/>
    </row>
    <row r="2335" spans="1:3">
      <c r="A2335" s="12"/>
      <c r="B2335" s="16"/>
      <c r="C2335" s="13"/>
    </row>
    <row r="2336" spans="1:3">
      <c r="A2336" s="12"/>
      <c r="B2336" s="16"/>
      <c r="C2336" s="13"/>
    </row>
    <row r="2337" spans="1:3">
      <c r="A2337" s="12"/>
      <c r="B2337" s="16"/>
      <c r="C2337" s="13"/>
    </row>
    <row r="2338" spans="1:3">
      <c r="A2338" s="12"/>
      <c r="B2338" s="16"/>
      <c r="C2338" s="13"/>
    </row>
    <row r="2339" spans="1:3">
      <c r="A2339" s="12"/>
      <c r="B2339" s="16"/>
      <c r="C2339" s="13"/>
    </row>
    <row r="2340" spans="1:3">
      <c r="A2340" s="12"/>
      <c r="B2340" s="16"/>
      <c r="C2340" s="13"/>
    </row>
    <row r="2341" spans="1:3">
      <c r="A2341" s="12"/>
      <c r="B2341" s="16"/>
      <c r="C2341" s="13"/>
    </row>
    <row r="2342" spans="1:3">
      <c r="A2342" s="12"/>
      <c r="B2342" s="16"/>
      <c r="C2342" s="13"/>
    </row>
    <row r="2343" spans="1:3">
      <c r="A2343" s="12"/>
      <c r="B2343" s="16"/>
      <c r="C2343" s="13"/>
    </row>
    <row r="2344" spans="1:3">
      <c r="A2344" s="12"/>
      <c r="B2344" s="16"/>
      <c r="C2344" s="13"/>
    </row>
    <row r="2345" spans="1:3">
      <c r="A2345" s="12"/>
      <c r="B2345" s="16"/>
      <c r="C2345" s="13"/>
    </row>
    <row r="2346" spans="1:3">
      <c r="A2346" s="12"/>
      <c r="B2346" s="16"/>
      <c r="C2346" s="13"/>
    </row>
    <row r="2347" spans="1:3">
      <c r="A2347" s="12"/>
      <c r="B2347" s="16"/>
      <c r="C2347" s="13"/>
    </row>
    <row r="2348" spans="1:3">
      <c r="A2348" s="12"/>
      <c r="B2348" s="16"/>
      <c r="C2348" s="13"/>
    </row>
    <row r="2349" spans="1:3">
      <c r="A2349" s="12"/>
      <c r="B2349" s="16"/>
      <c r="C2349" s="13"/>
    </row>
    <row r="2350" spans="1:3">
      <c r="A2350" s="12"/>
      <c r="B2350" s="16"/>
      <c r="C2350" s="13"/>
    </row>
    <row r="2351" spans="1:3">
      <c r="A2351" s="12"/>
      <c r="B2351" s="16"/>
      <c r="C2351" s="13"/>
    </row>
    <row r="2352" spans="1:3">
      <c r="A2352" s="12"/>
      <c r="B2352" s="16"/>
      <c r="C2352" s="13"/>
    </row>
    <row r="2353" spans="1:3">
      <c r="A2353" s="12"/>
      <c r="B2353" s="16"/>
      <c r="C2353" s="13"/>
    </row>
    <row r="2354" spans="1:3">
      <c r="A2354" s="12"/>
      <c r="B2354" s="16"/>
      <c r="C2354" s="13"/>
    </row>
    <row r="2355" spans="1:3">
      <c r="A2355" s="12"/>
      <c r="B2355" s="16"/>
      <c r="C2355" s="13"/>
    </row>
    <row r="2356" spans="1:3">
      <c r="A2356" s="12"/>
      <c r="B2356" s="16"/>
      <c r="C2356" s="13"/>
    </row>
    <row r="2357" spans="1:3">
      <c r="A2357" s="12"/>
      <c r="B2357" s="16"/>
      <c r="C2357" s="13"/>
    </row>
    <row r="2358" spans="1:3">
      <c r="A2358" s="12"/>
      <c r="B2358" s="16"/>
      <c r="C2358" s="13"/>
    </row>
    <row r="2359" spans="1:3">
      <c r="A2359" s="12"/>
      <c r="B2359" s="16"/>
      <c r="C2359" s="13"/>
    </row>
    <row r="2360" spans="1:3">
      <c r="A2360" s="12"/>
      <c r="B2360" s="16"/>
      <c r="C2360" s="13"/>
    </row>
    <row r="2361" spans="1:3">
      <c r="A2361" s="12"/>
      <c r="B2361" s="16"/>
      <c r="C2361" s="13"/>
    </row>
    <row r="2362" spans="1:3">
      <c r="A2362" s="12"/>
      <c r="B2362" s="16"/>
      <c r="C2362" s="13"/>
    </row>
    <row r="2363" spans="1:3">
      <c r="A2363" s="12"/>
      <c r="B2363" s="16"/>
      <c r="C2363" s="13"/>
    </row>
    <row r="2364" spans="1:3">
      <c r="A2364" s="12"/>
      <c r="B2364" s="16"/>
      <c r="C2364" s="13"/>
    </row>
    <row r="2365" spans="1:3">
      <c r="A2365" s="12"/>
      <c r="B2365" s="16"/>
      <c r="C2365" s="13"/>
    </row>
    <row r="2366" spans="1:3">
      <c r="A2366" s="12"/>
      <c r="B2366" s="16"/>
      <c r="C2366" s="13"/>
    </row>
    <row r="2367" spans="1:3">
      <c r="A2367" s="12"/>
      <c r="B2367" s="16"/>
      <c r="C2367" s="13"/>
    </row>
    <row r="2368" spans="1:3">
      <c r="A2368" s="12"/>
      <c r="B2368" s="16"/>
      <c r="C2368" s="13"/>
    </row>
    <row r="2369" spans="1:3">
      <c r="A2369" s="12"/>
      <c r="B2369" s="16"/>
      <c r="C2369" s="13"/>
    </row>
    <row r="2370" spans="1:3">
      <c r="A2370" s="12"/>
      <c r="B2370" s="16"/>
      <c r="C2370" s="13"/>
    </row>
    <row r="2371" spans="1:3">
      <c r="A2371" s="12"/>
      <c r="B2371" s="16"/>
      <c r="C2371" s="13"/>
    </row>
    <row r="2372" spans="1:3">
      <c r="A2372" s="12"/>
      <c r="B2372" s="16"/>
      <c r="C2372" s="13"/>
    </row>
    <row r="2373" spans="1:3">
      <c r="A2373" s="12"/>
      <c r="B2373" s="16"/>
      <c r="C2373" s="13"/>
    </row>
    <row r="2374" spans="1:3">
      <c r="A2374" s="12"/>
      <c r="B2374" s="16"/>
      <c r="C2374" s="13"/>
    </row>
    <row r="2375" spans="1:3">
      <c r="A2375" s="12"/>
      <c r="B2375" s="16"/>
      <c r="C2375" s="13"/>
    </row>
    <row r="2376" spans="1:3">
      <c r="A2376" s="12"/>
      <c r="B2376" s="16"/>
      <c r="C2376" s="13"/>
    </row>
    <row r="2377" spans="1:3">
      <c r="A2377" s="12"/>
      <c r="B2377" s="16"/>
      <c r="C2377" s="13"/>
    </row>
    <row r="2378" spans="1:3">
      <c r="A2378" s="12"/>
      <c r="B2378" s="16"/>
      <c r="C2378" s="13"/>
    </row>
    <row r="2379" spans="1:3">
      <c r="A2379" s="12"/>
      <c r="B2379" s="16"/>
      <c r="C2379" s="13"/>
    </row>
    <row r="2380" spans="1:3">
      <c r="A2380" s="12"/>
      <c r="B2380" s="16"/>
      <c r="C2380" s="13"/>
    </row>
    <row r="2381" spans="1:3">
      <c r="A2381" s="12"/>
      <c r="B2381" s="16"/>
      <c r="C2381" s="13"/>
    </row>
    <row r="2382" spans="1:3">
      <c r="A2382" s="12"/>
      <c r="B2382" s="16"/>
      <c r="C2382" s="13"/>
    </row>
    <row r="2383" spans="1:3">
      <c r="A2383" s="12"/>
      <c r="B2383" s="16"/>
      <c r="C2383" s="13"/>
    </row>
    <row r="2384" spans="1:3">
      <c r="A2384" s="12"/>
      <c r="B2384" s="16"/>
      <c r="C2384" s="13"/>
    </row>
    <row r="2385" spans="1:3">
      <c r="A2385" s="12"/>
      <c r="B2385" s="16"/>
      <c r="C2385" s="13"/>
    </row>
    <row r="2386" spans="1:3">
      <c r="A2386" s="12"/>
      <c r="B2386" s="16"/>
      <c r="C2386" s="13"/>
    </row>
    <row r="2387" spans="1:3">
      <c r="A2387" s="12"/>
      <c r="B2387" s="16"/>
      <c r="C2387" s="13"/>
    </row>
    <row r="2388" spans="1:3">
      <c r="A2388" s="12"/>
      <c r="B2388" s="16"/>
      <c r="C2388" s="13"/>
    </row>
    <row r="2389" spans="1:3">
      <c r="A2389" s="12"/>
      <c r="B2389" s="16"/>
      <c r="C2389" s="13"/>
    </row>
    <row r="2390" spans="1:3">
      <c r="A2390" s="12"/>
      <c r="B2390" s="16"/>
      <c r="C2390" s="13"/>
    </row>
    <row r="2391" spans="1:3">
      <c r="A2391" s="12"/>
      <c r="B2391" s="16"/>
      <c r="C2391" s="13"/>
    </row>
    <row r="2392" spans="1:3">
      <c r="A2392" s="12"/>
      <c r="B2392" s="16"/>
      <c r="C2392" s="13"/>
    </row>
    <row r="2393" spans="1:3">
      <c r="A2393" s="12"/>
      <c r="B2393" s="16"/>
      <c r="C2393" s="13"/>
    </row>
    <row r="2394" spans="1:3">
      <c r="A2394" s="12"/>
      <c r="B2394" s="16"/>
      <c r="C2394" s="13"/>
    </row>
    <row r="2395" spans="1:3">
      <c r="A2395" s="12"/>
      <c r="B2395" s="16"/>
      <c r="C2395" s="13"/>
    </row>
    <row r="2396" spans="1:3">
      <c r="A2396" s="12"/>
      <c r="B2396" s="16"/>
      <c r="C2396" s="13"/>
    </row>
    <row r="2397" spans="1:3">
      <c r="A2397" s="12"/>
      <c r="B2397" s="16"/>
      <c r="C2397" s="13"/>
    </row>
    <row r="2398" spans="1:3">
      <c r="A2398" s="12"/>
      <c r="B2398" s="16"/>
      <c r="C2398" s="13"/>
    </row>
    <row r="2399" spans="1:3">
      <c r="A2399" s="12"/>
      <c r="B2399" s="16"/>
      <c r="C2399" s="13"/>
    </row>
    <row r="2400" spans="1:3">
      <c r="A2400" s="12"/>
      <c r="B2400" s="16"/>
      <c r="C2400" s="13"/>
    </row>
    <row r="2401" spans="1:3">
      <c r="A2401" s="12"/>
      <c r="B2401" s="16"/>
      <c r="C2401" s="13"/>
    </row>
    <row r="2402" spans="1:3">
      <c r="A2402" s="12"/>
      <c r="B2402" s="16"/>
      <c r="C2402" s="13"/>
    </row>
    <row r="2403" spans="1:3">
      <c r="A2403" s="12"/>
      <c r="B2403" s="16"/>
      <c r="C2403" s="13"/>
    </row>
    <row r="2404" spans="1:3">
      <c r="A2404" s="12"/>
      <c r="B2404" s="16"/>
      <c r="C2404" s="13"/>
    </row>
    <row r="2405" spans="1:3">
      <c r="A2405" s="12"/>
      <c r="B2405" s="16"/>
      <c r="C2405" s="13"/>
    </row>
    <row r="2406" spans="1:3">
      <c r="A2406" s="12"/>
      <c r="B2406" s="16"/>
      <c r="C2406" s="13"/>
    </row>
    <row r="2407" spans="1:3">
      <c r="A2407" s="12"/>
      <c r="B2407" s="16"/>
      <c r="C2407" s="13"/>
    </row>
    <row r="2408" spans="1:3">
      <c r="A2408" s="12"/>
      <c r="B2408" s="16"/>
      <c r="C2408" s="13"/>
    </row>
    <row r="2409" spans="1:3">
      <c r="A2409" s="12"/>
      <c r="B2409" s="16"/>
      <c r="C2409" s="13"/>
    </row>
    <row r="2410" spans="1:3">
      <c r="A2410" s="12"/>
      <c r="B2410" s="16"/>
      <c r="C2410" s="13"/>
    </row>
    <row r="2411" spans="1:3">
      <c r="A2411" s="12"/>
      <c r="B2411" s="16"/>
      <c r="C2411" s="13"/>
    </row>
    <row r="2412" spans="1:3">
      <c r="A2412" s="12"/>
      <c r="B2412" s="16"/>
      <c r="C2412" s="13"/>
    </row>
    <row r="2413" spans="1:3">
      <c r="A2413" s="12"/>
      <c r="B2413" s="16"/>
      <c r="C2413" s="13"/>
    </row>
    <row r="2414" spans="1:3">
      <c r="A2414" s="12"/>
      <c r="B2414" s="16"/>
      <c r="C2414" s="13"/>
    </row>
    <row r="2415" spans="1:3">
      <c r="A2415" s="12"/>
      <c r="B2415" s="16"/>
      <c r="C2415" s="13"/>
    </row>
    <row r="2416" spans="1:3">
      <c r="A2416" s="12"/>
      <c r="B2416" s="16"/>
      <c r="C2416" s="13"/>
    </row>
    <row r="2417" spans="1:3">
      <c r="A2417" s="12"/>
      <c r="B2417" s="16"/>
      <c r="C2417" s="13"/>
    </row>
    <row r="2418" spans="1:3">
      <c r="A2418" s="12"/>
      <c r="B2418" s="16"/>
      <c r="C2418" s="13"/>
    </row>
    <row r="2419" spans="1:3">
      <c r="A2419" s="12"/>
      <c r="B2419" s="16"/>
      <c r="C2419" s="13"/>
    </row>
    <row r="2420" spans="1:3">
      <c r="A2420" s="12"/>
      <c r="B2420" s="16"/>
      <c r="C2420" s="13"/>
    </row>
    <row r="2421" spans="1:3">
      <c r="A2421" s="12"/>
      <c r="B2421" s="16"/>
      <c r="C2421" s="13"/>
    </row>
    <row r="2422" spans="1:3">
      <c r="A2422" s="12"/>
      <c r="B2422" s="16"/>
      <c r="C2422" s="13"/>
    </row>
    <row r="2423" spans="1:3">
      <c r="A2423" s="12"/>
      <c r="B2423" s="16"/>
      <c r="C2423" s="13"/>
    </row>
    <row r="2424" spans="1:3">
      <c r="A2424" s="12"/>
      <c r="B2424" s="16"/>
      <c r="C2424" s="13"/>
    </row>
    <row r="2425" spans="1:3">
      <c r="A2425" s="12"/>
      <c r="B2425" s="16"/>
      <c r="C2425" s="13"/>
    </row>
    <row r="2426" spans="1:3">
      <c r="A2426" s="12"/>
      <c r="B2426" s="16"/>
      <c r="C2426" s="13"/>
    </row>
    <row r="2427" spans="1:3">
      <c r="A2427" s="12"/>
      <c r="B2427" s="16"/>
      <c r="C2427" s="13"/>
    </row>
    <row r="2428" spans="1:3">
      <c r="A2428" s="12"/>
      <c r="B2428" s="16"/>
      <c r="C2428" s="13"/>
    </row>
    <row r="2429" spans="1:3">
      <c r="A2429" s="12"/>
      <c r="B2429" s="16"/>
      <c r="C2429" s="13"/>
    </row>
    <row r="2430" spans="1:3">
      <c r="A2430" s="12"/>
      <c r="B2430" s="16"/>
      <c r="C2430" s="13"/>
    </row>
    <row r="2431" spans="1:3">
      <c r="A2431" s="12"/>
      <c r="B2431" s="16"/>
      <c r="C2431" s="13"/>
    </row>
    <row r="2432" spans="1:3">
      <c r="A2432" s="12"/>
      <c r="B2432" s="16"/>
      <c r="C2432" s="13"/>
    </row>
    <row r="2433" spans="1:3">
      <c r="A2433" s="12"/>
      <c r="B2433" s="16"/>
      <c r="C2433" s="13"/>
    </row>
    <row r="2434" spans="1:3">
      <c r="A2434" s="12"/>
      <c r="B2434" s="16"/>
      <c r="C2434" s="13"/>
    </row>
    <row r="2435" spans="1:3">
      <c r="A2435" s="12"/>
      <c r="B2435" s="16"/>
      <c r="C2435" s="13"/>
    </row>
    <row r="2436" spans="1:3">
      <c r="A2436" s="12"/>
      <c r="B2436" s="16"/>
      <c r="C2436" s="13"/>
    </row>
    <row r="2437" spans="1:3">
      <c r="A2437" s="12"/>
      <c r="B2437" s="16"/>
      <c r="C2437" s="13"/>
    </row>
    <row r="2438" spans="1:3">
      <c r="A2438" s="12"/>
      <c r="B2438" s="16"/>
      <c r="C2438" s="13"/>
    </row>
    <row r="2439" spans="1:3">
      <c r="A2439" s="12"/>
      <c r="B2439" s="16"/>
      <c r="C2439" s="13"/>
    </row>
    <row r="2440" spans="1:3">
      <c r="A2440" s="12"/>
      <c r="B2440" s="16"/>
      <c r="C2440" s="13"/>
    </row>
    <row r="2441" spans="1:3">
      <c r="A2441" s="12"/>
      <c r="B2441" s="16"/>
      <c r="C2441" s="13"/>
    </row>
    <row r="2442" spans="1:3">
      <c r="A2442" s="12"/>
      <c r="B2442" s="17"/>
      <c r="C2442" s="13"/>
    </row>
    <row r="2443" spans="1:3">
      <c r="A2443" s="12"/>
      <c r="B2443" s="17"/>
      <c r="C2443" s="13"/>
    </row>
    <row r="2444" spans="1:3">
      <c r="A2444" s="12"/>
      <c r="B2444" s="17"/>
      <c r="C2444" s="13"/>
    </row>
    <row r="2445" spans="1:3">
      <c r="A2445" s="12"/>
      <c r="B2445" s="17"/>
      <c r="C2445" s="13"/>
    </row>
    <row r="2446" spans="1:3">
      <c r="A2446" s="12"/>
      <c r="B2446" s="17"/>
      <c r="C2446" s="13"/>
    </row>
    <row r="2447" spans="1:3">
      <c r="A2447" s="12"/>
      <c r="B2447" s="17"/>
      <c r="C2447" s="13"/>
    </row>
    <row r="2448" spans="1:3">
      <c r="A2448" s="12"/>
      <c r="B2448" s="17"/>
      <c r="C2448" s="13"/>
    </row>
    <row r="2449" spans="1:3">
      <c r="A2449" s="12"/>
      <c r="B2449" s="17"/>
      <c r="C2449" s="13"/>
    </row>
    <row r="2450" spans="1:3">
      <c r="A2450" s="12"/>
      <c r="B2450" s="17"/>
      <c r="C2450" s="13"/>
    </row>
    <row r="2451" spans="1:3">
      <c r="A2451" s="12"/>
      <c r="B2451" s="17"/>
      <c r="C2451" s="13"/>
    </row>
    <row r="2452" spans="1:3">
      <c r="A2452" s="12"/>
      <c r="B2452" s="17"/>
      <c r="C2452" s="13"/>
    </row>
    <row r="2453" spans="1:3">
      <c r="A2453" s="12"/>
      <c r="B2453" s="17"/>
      <c r="C2453" s="13"/>
    </row>
    <row r="2454" spans="1:3">
      <c r="A2454" s="12"/>
      <c r="B2454" s="17"/>
      <c r="C2454" s="13"/>
    </row>
    <row r="2455" spans="1:3">
      <c r="A2455" s="12"/>
      <c r="B2455" s="17"/>
      <c r="C2455" s="13"/>
    </row>
    <row r="2456" spans="1:3">
      <c r="A2456" s="12"/>
      <c r="B2456" s="17"/>
      <c r="C2456" s="13"/>
    </row>
    <row r="2457" spans="1:3">
      <c r="A2457" s="12"/>
      <c r="B2457" s="17"/>
      <c r="C2457" s="13"/>
    </row>
    <row r="2458" spans="1:3">
      <c r="A2458" s="12"/>
      <c r="B2458" s="17"/>
      <c r="C2458" s="13"/>
    </row>
    <row r="2459" spans="1:3">
      <c r="A2459" s="12"/>
      <c r="B2459" s="17"/>
      <c r="C2459" s="13"/>
    </row>
    <row r="2460" spans="1:3">
      <c r="A2460" s="12"/>
      <c r="B2460" s="17"/>
      <c r="C2460" s="13"/>
    </row>
    <row r="2461" spans="1:3">
      <c r="A2461" s="12"/>
      <c r="B2461" s="17"/>
      <c r="C2461" s="13"/>
    </row>
    <row r="2462" spans="1:3">
      <c r="A2462" s="12"/>
      <c r="B2462" s="17"/>
      <c r="C2462" s="13"/>
    </row>
    <row r="2463" spans="1:3">
      <c r="A2463" s="12"/>
      <c r="B2463" s="17"/>
      <c r="C2463" s="13"/>
    </row>
    <row r="2464" spans="1:3">
      <c r="A2464" s="12"/>
      <c r="B2464" s="17"/>
      <c r="C2464" s="13"/>
    </row>
    <row r="2465" spans="1:3">
      <c r="A2465" s="12"/>
      <c r="B2465" s="17"/>
      <c r="C2465" s="13"/>
    </row>
    <row r="2466" spans="1:3">
      <c r="A2466" s="12"/>
      <c r="B2466" s="17"/>
      <c r="C2466" s="13"/>
    </row>
    <row r="2467" spans="1:3">
      <c r="A2467" s="12"/>
      <c r="B2467" s="17"/>
      <c r="C2467" s="13"/>
    </row>
    <row r="2468" spans="1:3">
      <c r="A2468" s="12"/>
      <c r="B2468" s="17"/>
      <c r="C2468" s="13"/>
    </row>
    <row r="2469" spans="1:3">
      <c r="A2469" s="12"/>
      <c r="B2469" s="17"/>
      <c r="C2469" s="13"/>
    </row>
    <row r="2470" spans="1:3">
      <c r="A2470" s="12"/>
      <c r="B2470" s="17"/>
      <c r="C2470" s="13"/>
    </row>
    <row r="2471" spans="1:3">
      <c r="A2471" s="12"/>
      <c r="B2471" s="17"/>
      <c r="C2471" s="13"/>
    </row>
    <row r="2472" spans="1:3">
      <c r="A2472" s="12"/>
      <c r="B2472" s="17"/>
      <c r="C2472" s="13"/>
    </row>
    <row r="2473" spans="1:3">
      <c r="A2473" s="12"/>
      <c r="B2473" s="17"/>
      <c r="C2473" s="13"/>
    </row>
    <row r="2474" spans="1:3">
      <c r="A2474" s="12"/>
      <c r="B2474" s="17"/>
      <c r="C2474" s="13"/>
    </row>
    <row r="2475" spans="1:3">
      <c r="A2475" s="12"/>
      <c r="B2475" s="17"/>
      <c r="C2475" s="13"/>
    </row>
    <row r="2476" spans="1:3">
      <c r="A2476" s="12"/>
      <c r="B2476" s="17"/>
      <c r="C2476" s="13"/>
    </row>
    <row r="2477" spans="1:3">
      <c r="A2477" s="12"/>
      <c r="B2477" s="17"/>
      <c r="C2477" s="13"/>
    </row>
    <row r="2478" spans="1:3">
      <c r="A2478" s="12"/>
      <c r="B2478" s="17"/>
      <c r="C2478" s="13"/>
    </row>
    <row r="2479" spans="1:3">
      <c r="A2479" s="12"/>
      <c r="B2479" s="17"/>
      <c r="C2479" s="13"/>
    </row>
    <row r="2480" spans="1:3">
      <c r="A2480" s="12"/>
      <c r="B2480" s="17"/>
      <c r="C2480" s="13"/>
    </row>
    <row r="2481" spans="1:9">
      <c r="A2481" s="12"/>
      <c r="B2481" s="17"/>
      <c r="C2481" s="13"/>
    </row>
    <row r="2482" spans="1:9">
      <c r="A2482" s="12"/>
      <c r="B2482" s="17"/>
      <c r="C2482" s="13"/>
    </row>
    <row r="2483" spans="1:9">
      <c r="A2483" s="12"/>
      <c r="B2483" s="17"/>
      <c r="C2483" s="13"/>
    </row>
    <row r="2484" spans="1:9">
      <c r="A2484" s="12"/>
      <c r="B2484" s="17"/>
      <c r="C2484" s="13"/>
    </row>
    <row r="2485" spans="1:9">
      <c r="A2485" s="12"/>
      <c r="B2485" s="17"/>
      <c r="C2485" s="13"/>
    </row>
    <row r="2486" spans="1:9">
      <c r="A2486" s="12"/>
      <c r="B2486" s="17"/>
      <c r="C2486" s="13"/>
    </row>
    <row r="2487" spans="1:9">
      <c r="A2487" s="12"/>
      <c r="B2487" s="17"/>
      <c r="C2487" s="13"/>
    </row>
    <row r="2488" spans="1:9">
      <c r="A2488" s="12"/>
      <c r="B2488" s="17"/>
      <c r="C2488" s="13"/>
    </row>
    <row r="2489" spans="1:9">
      <c r="A2489" s="12"/>
      <c r="B2489" s="17"/>
      <c r="C2489" s="13"/>
    </row>
    <row r="2490" spans="1:9">
      <c r="A2490" s="12"/>
      <c r="B2490" s="17"/>
      <c r="C2490" s="13"/>
    </row>
    <row r="2491" spans="1:9">
      <c r="A2491" s="12"/>
      <c r="B2491" s="17"/>
      <c r="C2491" s="13"/>
    </row>
    <row r="2492" spans="1:9" s="14" customFormat="1">
      <c r="A2492" s="12"/>
      <c r="B2492" s="17"/>
      <c r="C2492" s="13"/>
      <c r="D2492" s="2"/>
      <c r="E2492" s="3"/>
      <c r="G2492" s="902"/>
      <c r="I2492" s="902"/>
    </row>
    <row r="2493" spans="1:9" s="14" customFormat="1">
      <c r="A2493" s="12"/>
      <c r="B2493" s="17"/>
      <c r="C2493" s="13"/>
      <c r="D2493" s="2"/>
      <c r="E2493" s="3"/>
      <c r="G2493" s="902"/>
      <c r="I2493" s="902"/>
    </row>
    <row r="2494" spans="1:9">
      <c r="A2494" s="12"/>
      <c r="B2494" s="17"/>
      <c r="C2494" s="13"/>
    </row>
    <row r="2495" spans="1:9">
      <c r="A2495" s="12"/>
      <c r="B2495" s="19"/>
      <c r="C2495" s="13"/>
      <c r="D2495" s="13"/>
    </row>
    <row r="2496" spans="1:9">
      <c r="A2496" s="12"/>
      <c r="B2496" s="19"/>
      <c r="C2496" s="13"/>
      <c r="D2496" s="13"/>
    </row>
    <row r="2497" spans="1:5">
      <c r="A2497" s="1"/>
      <c r="B2497" s="1"/>
      <c r="C2497" s="18"/>
      <c r="D2497" s="1"/>
      <c r="E2497" s="1"/>
    </row>
    <row r="2498" spans="1:5">
      <c r="C2498" s="18"/>
    </row>
    <row r="2499" spans="1:5">
      <c r="C2499" s="1"/>
    </row>
  </sheetData>
  <sheetProtection algorithmName="SHA-512" hashValue="j6x3zyXyGRxE6ong9FCevvFzOXh/7bLUHvLZQ58NtF92JdWuOLI6guTlzR6iXjmLo8AuK6pNZAFuxK5Gk97QPQ==" saltValue="PZ1FLeE8r4L6CIDJeR84Cg==" spinCount="100000" sheet="1" objects="1" scenarios="1" formatColumns="0" formatRows="0" selectLockedCells="1"/>
  <protectedRanges>
    <protectedRange sqref="D1:D39 D55 D47 D63:D65 D109 D116 D123:D124 D131 D71:D72 D78:D79 D85:D86 D92 D190 D201:D202 D239 D266:D267 D250:D255 D287:D289 D282 D275:D276 D295:D300 D313:D317 D306 D323 D343 D335:D337 D345:D352 D358 D370 D361:D364 D373 D455 D381 D414 D427 D419:D421 D384 D440 D445:D449 D460:D461 D467 D472:D501 D507:D508 D514 D432:D434 D622:D629 D586 D724 D635:D638 D641 D656 D673 D690 D703:D712 D718 D757:D758 D730 D764:D765 D771:D775 D787 D840 D802:D803 D830 D878:D883 D852 D858:D859 D865:D866 D1152 D935:D936 D1214:D1219 D606 D1040:D1041 D1191 D1293:D1294 D1184 D1231:D1232 D1391 D1404 D1414 D1424 D1373:D1377 D1350:D1354 D1360:D1365 D1371 D1453 D1456:D1459 D1483:D1485 D1497:D1498 D1503:D1505 D1510:D1512 D1565:D1566 D1553:D1554 D1580 D1573 D1732:D1734 D1587 D1287 D1253 D1243:D1244 D1594:D1595 D1602 D1609 D1616 D530:D538 D1623 D1630 D1637 D1644 D1651 D1658 D1667 D1674 D1681 D1688 D1697 D1704 D1711 D1752:D1756 D1718 D1725 D552 D545:D546 D1843:D1845 D213:D214 D222:D227 D1740 D1745:D1746 D1858:D1862 D1869:D1871 D872:D873 D885:D890 D1877:D1878 D1884 D1891:D1893 D1899 D1970:D1972 D1998 D2018 D2010:D2012 D2031:D2033 D2024:D2025 D2053:D2055 D2064:D2065 D2076:D2077 D2088:D2089 D2095:D2102 D2115:D2116 D564:D565 D554:D558 D1927 D391 D394 D401 D404:D408 D571:D579 D896:D927 D1300:D1302 D1304:D1317 D1517:D1541 D1766:D1767 D1848:D1852 D1906:D1920 D1953:D1964 D1978:D1992 D2104:D2105 D138:D178 D1933:D1946 D2128:D65517" name="Obseg3"/>
    <protectedRange sqref="D54 D62 D137" name="Obseg3_1"/>
    <protectedRange sqref="D41:D45" name="Obseg3_1_1"/>
    <protectedRange sqref="D49:D53 D57:D61 D132:D136 D66:D70 D73:D77 D80:D84 D87:D91 D179:D184 D191:D196 D203:D208 D228:D233 D240:D245 D256:D261 D268:D273 D277:D281 D290:D294 D301:D305 D318:D322 D338:D342 D353:D357 D365:D369 D450:D454 D376:D380 D409:D413 D422:D426 D435:D439 D462:D466 D474:D478 D481:D485 D488:D492 D495:D499 D502:D506 D509:D513 D566:D570 D532:D536 D623:D627 D630:D634 D581:D585 D593:D597 D713:D717 D645:D650 D660:D665 D678:D683 D694:D699 D725:D729 D759:D763 D766:D770 D776:D781 D788:D793 D831:D836 D804:D809 D878:D882 D885:D889 D841:D846 D853:D857 D860:D864 D891:D895 D942:D945 D973:D976 D1023:D1026 D601:D605 D613:D617 D999:D1002 D1042:D1045 D1052:D1055 D1073:D1076 D1101:D1104 D1112:D1115 D1135:D1138 D1146:D1149 D1153:D1156 D1178:D1181 D1166:D1169 D1192:D1195 D1200:D1203 D1220:D1223 D1207:D1210 D1233:D1236 D1295:D1298 D1288:D1291 D1185:D1188 D1378:D1381 D1392:D1395 D1405:D1408 D1415:D1418 D1425:D1428 D1327:D1330 D1342:D1345 D1355:D1358 D1366:D1369 D1438:D1441 D1334:D1337 D1446:D1449 D1463:D1466 D1470:D1473 D1477:D1480 D1486:D1489 D1499:D1502 D1506:D1509 D1542:D1545 D1555:D1558 D1567:D1570 D1574:D1577 D1581:D1584 D1588:D1591 D1124:D1127 D748:D751 D1245:D1248 D1263:D1266 D1281:D1284 D1596:D1599 D1603:D1606 D1610:D1613 D1617:D1620 D539:D542 D1624:D1627 D1631:D1634 D1638:D1641 D1645:D1648 D1652:D1655 D1659:D1662 D1668:D1671 D1675:D1678 D1682:D1685 D1689:D1692 D1698:D1701 D1705:D1708 D1712:D1715 D1719:D1722 D1726:D1729 D547:D551 D1513:D1516 D1777:D1780 D1784:D1787 D215:D220 D1735:D1738 D1747:D1750 D1800:D1803 D1807:D1810 D1815:D1818 D1827:D1830 D1834:D1837 D1853:D1857 D1863:D1868 D1872:D1876 D1879:D1883 D1894:D1898 D1901:D1905 D559:D563 D1947:D1952 D1965:D1969 D1973:D1977 D1928:D1932 D1993:D1997 D2013:D2017 D2026:D2030 D2034:D2039 D2056:D2061 D2066:D2071 D2078:D2083 D2090:D2094 D1272:D1275 D1921:D1926 D386:D390 D396:D400" name="Obseg3_1_1_1"/>
    <protectedRange sqref="D95:D100 D103:D108" name="Obseg3_1_1_2"/>
    <protectedRange sqref="D110:D114 D117:D121 D125:D129" name="Obseg3_1_1_3"/>
    <protectedRange sqref="D374:D375 D385 D395" name="Obseg3_2"/>
    <protectedRange sqref="D874:D877 D884" name="Obseg3_7"/>
    <protectedRange sqref="D874:D877 D884" name="Obseg1_1_1"/>
    <protectedRange sqref="D1003:D1022 D928:D934 D937:D941 D977:D998 D1027:D1039 D1046:D1050 D1057:D1069 D1106:D1110 D1140:D1144 D1159:D1161 D1172:D1175 D1226:D1229 D1239:D1242 D1078:D1096 D1398:D1402 D1411:D1412 D1384:D1389 D1492:D1496 D1548:D1551 D1561:D1564 D946:D972 D1117:D1123 D1128:D1132 D1251 D1269 D1741:D1744 D1846:D1847" name="Obseg3_4"/>
    <protectedRange sqref="D1051 D1056 D1077 D1105 D1116 D1139" name="Obseg3_5"/>
    <protectedRange sqref="D1145 D1150:D1151 D1157:D1158 D1162 D1171 D1212 D1176 D1183 D1197 D1224:D1225 D1230 D1237:D1238 D1249:D1250 D1252 D1270 D1268 D1286 D1277:D1278" name="Obseg3_6"/>
    <protectedRange sqref="D1198:D1199 D1205 D1213" name="Obseg3_8"/>
    <protectedRange sqref="D607:D612 D619:D621" name="Obseg3_9"/>
    <protectedRange sqref="D599:D600" name="Obseg3_10"/>
    <protectedRange sqref="D1070:D1072 D1111 D1097:D1100" name="Obseg3_11"/>
    <protectedRange sqref="D1133:D1134" name="Obseg3_12"/>
    <protectedRange sqref="D1163:D1165 D1177" name="Obseg3_13"/>
    <protectedRange sqref="D1206" name="Obseg3_3"/>
    <protectedRange sqref="D1279:D1280" name="Obseg3_24"/>
    <protectedRange sqref="D1900" name="Obseg3_14"/>
    <protectedRange sqref="D2103" name="Obseg3_15"/>
    <protectedRange sqref="D2110:D2114" name="Obseg3_1_1_4"/>
    <protectedRange sqref="D2106:D2109" name="Obseg3_8_1"/>
    <protectedRange sqref="D2122:D2124" name="Obseg3_1_1_5"/>
    <protectedRange sqref="D2117" name="Obseg3_2_1"/>
    <protectedRange sqref="D2118:D2121" name="Obseg3_8_2"/>
  </protectedRanges>
  <mergeCells count="79">
    <mergeCell ref="C2105:E2105"/>
    <mergeCell ref="C1961:E1961"/>
    <mergeCell ref="F1988:G1988"/>
    <mergeCell ref="H1988:I1988"/>
    <mergeCell ref="C1989:E1989"/>
    <mergeCell ref="F2104:G2104"/>
    <mergeCell ref="H2104:I2104"/>
    <mergeCell ref="C1915:E1915"/>
    <mergeCell ref="F1960:G1960"/>
    <mergeCell ref="H1960:I1960"/>
    <mergeCell ref="F1940:G1940"/>
    <mergeCell ref="H1940:I1940"/>
    <mergeCell ref="C1941:E1941"/>
    <mergeCell ref="B1762:C1762"/>
    <mergeCell ref="B1763:C1763"/>
    <mergeCell ref="C1850:E1850"/>
    <mergeCell ref="F1914:G1914"/>
    <mergeCell ref="H1914:I1914"/>
    <mergeCell ref="F1766:G1766"/>
    <mergeCell ref="H1766:I1766"/>
    <mergeCell ref="C1767:E1767"/>
    <mergeCell ref="F1849:G1849"/>
    <mergeCell ref="H1849:I1849"/>
    <mergeCell ref="B1310:D1310"/>
    <mergeCell ref="B1311:D1311"/>
    <mergeCell ref="B1312:D1312"/>
    <mergeCell ref="B1313:D1313"/>
    <mergeCell ref="B1314:D1314"/>
    <mergeCell ref="F1316:G1316"/>
    <mergeCell ref="H1316:I1316"/>
    <mergeCell ref="C1317:E1317"/>
    <mergeCell ref="F1532:G1532"/>
    <mergeCell ref="H1532:I1532"/>
    <mergeCell ref="F578:G578"/>
    <mergeCell ref="H578:I578"/>
    <mergeCell ref="C579:E579"/>
    <mergeCell ref="F926:G926"/>
    <mergeCell ref="H926:I926"/>
    <mergeCell ref="F172:G172"/>
    <mergeCell ref="H172:I172"/>
    <mergeCell ref="B170:D170"/>
    <mergeCell ref="B163:D163"/>
    <mergeCell ref="B161:D161"/>
    <mergeCell ref="F1:G1"/>
    <mergeCell ref="H1:I1"/>
    <mergeCell ref="F37:G37"/>
    <mergeCell ref="H37:I37"/>
    <mergeCell ref="C38:E38"/>
    <mergeCell ref="B32:D32"/>
    <mergeCell ref="B1760:C1760"/>
    <mergeCell ref="B1761:C1761"/>
    <mergeCell ref="B1526:D1526"/>
    <mergeCell ref="B1527:D1527"/>
    <mergeCell ref="B1528:D1528"/>
    <mergeCell ref="B1529:D1529"/>
    <mergeCell ref="C1533:E1533"/>
    <mergeCell ref="B1309:D1309"/>
    <mergeCell ref="B19:D19"/>
    <mergeCell ref="B21:D21"/>
    <mergeCell ref="B23:D23"/>
    <mergeCell ref="B25:D25"/>
    <mergeCell ref="B168:D168"/>
    <mergeCell ref="C173:E173"/>
    <mergeCell ref="B27:D27"/>
    <mergeCell ref="B146:D146"/>
    <mergeCell ref="B158:D158"/>
    <mergeCell ref="C927:E927"/>
    <mergeCell ref="B154:D154"/>
    <mergeCell ref="B156:D156"/>
    <mergeCell ref="B148:D148"/>
    <mergeCell ref="B30:D30"/>
    <mergeCell ref="B31:D31"/>
    <mergeCell ref="B1308:D1308"/>
    <mergeCell ref="B160:D160"/>
    <mergeCell ref="B150:D150"/>
    <mergeCell ref="B152:D152"/>
    <mergeCell ref="B162:D162"/>
    <mergeCell ref="B165:D165"/>
    <mergeCell ref="B166:D166"/>
  </mergeCells>
  <phoneticPr fontId="21" type="noConversion"/>
  <conditionalFormatting sqref="E1531 E1933 E1998 D35:E37 D54:E55 D47:E47 D63:E65 D109:E109 D116:E116 E123:E124 D131:E131 D71:E72 D78:E79 D85:E86 D190:E190 D223:E226 D138:E138 D251:E255 D266:E267 D275:E276 D287:E289 D282:E282 D345:E348 D295:E300 D313:E317 D336:E337 D461:E461 D407:E408 D420:E421 D473:E473 D480:E480 D486:E487 D493:E494 D500:E501 D507:E508 D565:E565 D572:E573 E629 E622 E636:E638 E705:E712 E718 E724 D757:E758 D764:E765 D771:E775 D787:E787 D802:E803 D840:E840 D858:E859 D865:E866 D872:E872 D896:E898 E1152 E1214:E1219 D852:E852 E1040:E1041 E1300 E1243 E1293:E1294 E1212 E1189:E1191 E1231:E1232 E1376:E1377 E1350:E1354 E1360:E1361 E1371 E1453 E1456:E1459 E1483:E1485 E1497:E1498 E1505 E1565:E1566 E1541 E1553:E1554 E1253 E1287 E1732:E1734 E1740 E1745:E1746 E1752 E1862 E1858:E1860 E1869:E1871 E1877:E1878 E890 E1891:E1893 E1942:E1946 E2010 E2032:E2033 E2054 E2064 E2077 E2095 D39:E39 D174:E178 D139 D575:E577 D574 D899 D140:E171 D1222">
    <cfRule type="cellIs" dxfId="912" priority="737" stopIfTrue="1" operator="equal">
      <formula>0</formula>
    </cfRule>
  </conditionalFormatting>
  <conditionalFormatting sqref="D41:E41 D44:E45">
    <cfRule type="cellIs" dxfId="911" priority="735" stopIfTrue="1" operator="equal">
      <formula>0</formula>
    </cfRule>
  </conditionalFormatting>
  <conditionalFormatting sqref="D42:E42">
    <cfRule type="cellIs" dxfId="910" priority="734" stopIfTrue="1" operator="equal">
      <formula>0</formula>
    </cfRule>
  </conditionalFormatting>
  <conditionalFormatting sqref="D43:E43">
    <cfRule type="cellIs" dxfId="909" priority="733" stopIfTrue="1" operator="equal">
      <formula>0</formula>
    </cfRule>
  </conditionalFormatting>
  <conditionalFormatting sqref="D49:E49 D52:E53">
    <cfRule type="cellIs" dxfId="908" priority="732" stopIfTrue="1" operator="equal">
      <formula>0</formula>
    </cfRule>
  </conditionalFormatting>
  <conditionalFormatting sqref="D50:E50">
    <cfRule type="cellIs" dxfId="907" priority="731" stopIfTrue="1" operator="equal">
      <formula>0</formula>
    </cfRule>
  </conditionalFormatting>
  <conditionalFormatting sqref="D51:E51">
    <cfRule type="cellIs" dxfId="906" priority="730" stopIfTrue="1" operator="equal">
      <formula>0</formula>
    </cfRule>
  </conditionalFormatting>
  <conditionalFormatting sqref="D62:E62">
    <cfRule type="cellIs" dxfId="905" priority="729" stopIfTrue="1" operator="equal">
      <formula>0</formula>
    </cfRule>
  </conditionalFormatting>
  <conditionalFormatting sqref="D57:E57 D60:E61">
    <cfRule type="cellIs" dxfId="904" priority="728" stopIfTrue="1" operator="equal">
      <formula>0</formula>
    </cfRule>
  </conditionalFormatting>
  <conditionalFormatting sqref="D58:E58">
    <cfRule type="cellIs" dxfId="903" priority="727" stopIfTrue="1" operator="equal">
      <formula>0</formula>
    </cfRule>
  </conditionalFormatting>
  <conditionalFormatting sqref="D59:E59">
    <cfRule type="cellIs" dxfId="902" priority="726" stopIfTrue="1" operator="equal">
      <formula>0</formula>
    </cfRule>
  </conditionalFormatting>
  <conditionalFormatting sqref="D95:E95 D98:E100">
    <cfRule type="cellIs" dxfId="901" priority="725" stopIfTrue="1" operator="equal">
      <formula>0</formula>
    </cfRule>
  </conditionalFormatting>
  <conditionalFormatting sqref="D96:E96">
    <cfRule type="cellIs" dxfId="900" priority="724" stopIfTrue="1" operator="equal">
      <formula>0</formula>
    </cfRule>
  </conditionalFormatting>
  <conditionalFormatting sqref="D97:E97">
    <cfRule type="cellIs" dxfId="899" priority="723" stopIfTrue="1" operator="equal">
      <formula>0</formula>
    </cfRule>
  </conditionalFormatting>
  <conditionalFormatting sqref="D110:E110 D113:E114">
    <cfRule type="cellIs" dxfId="898" priority="722" stopIfTrue="1" operator="equal">
      <formula>0</formula>
    </cfRule>
  </conditionalFormatting>
  <conditionalFormatting sqref="D111:E111">
    <cfRule type="cellIs" dxfId="897" priority="721" stopIfTrue="1" operator="equal">
      <formula>0</formula>
    </cfRule>
  </conditionalFormatting>
  <conditionalFormatting sqref="D112:E112">
    <cfRule type="cellIs" dxfId="896" priority="720" stopIfTrue="1" operator="equal">
      <formula>0</formula>
    </cfRule>
  </conditionalFormatting>
  <conditionalFormatting sqref="D117:E117 D120:E121">
    <cfRule type="cellIs" dxfId="895" priority="719" stopIfTrue="1" operator="equal">
      <formula>0</formula>
    </cfRule>
  </conditionalFormatting>
  <conditionalFormatting sqref="D118:E118">
    <cfRule type="cellIs" dxfId="894" priority="718" stopIfTrue="1" operator="equal">
      <formula>0</formula>
    </cfRule>
  </conditionalFormatting>
  <conditionalFormatting sqref="D119:E119">
    <cfRule type="cellIs" dxfId="893" priority="717" stopIfTrue="1" operator="equal">
      <formula>0</formula>
    </cfRule>
  </conditionalFormatting>
  <conditionalFormatting sqref="D125:E125 D128:E129">
    <cfRule type="cellIs" dxfId="892" priority="716" stopIfTrue="1" operator="equal">
      <formula>0</formula>
    </cfRule>
  </conditionalFormatting>
  <conditionalFormatting sqref="D126:E126">
    <cfRule type="cellIs" dxfId="891" priority="715" stopIfTrue="1" operator="equal">
      <formula>0</formula>
    </cfRule>
  </conditionalFormatting>
  <conditionalFormatting sqref="D127:E127">
    <cfRule type="cellIs" dxfId="890" priority="714" stopIfTrue="1" operator="equal">
      <formula>0</formula>
    </cfRule>
  </conditionalFormatting>
  <conditionalFormatting sqref="D137:E137">
    <cfRule type="cellIs" dxfId="889" priority="713" stopIfTrue="1" operator="equal">
      <formula>0</formula>
    </cfRule>
  </conditionalFormatting>
  <conditionalFormatting sqref="D132:E132 D135:E136">
    <cfRule type="cellIs" dxfId="888" priority="712" stopIfTrue="1" operator="equal">
      <formula>0</formula>
    </cfRule>
  </conditionalFormatting>
  <conditionalFormatting sqref="D133:E133">
    <cfRule type="cellIs" dxfId="887" priority="711" stopIfTrue="1" operator="equal">
      <formula>0</formula>
    </cfRule>
  </conditionalFormatting>
  <conditionalFormatting sqref="D134:E134">
    <cfRule type="cellIs" dxfId="886" priority="710" stopIfTrue="1" operator="equal">
      <formula>0</formula>
    </cfRule>
  </conditionalFormatting>
  <conditionalFormatting sqref="D66:E66 D69:E70">
    <cfRule type="cellIs" dxfId="885" priority="709" stopIfTrue="1" operator="equal">
      <formula>0</formula>
    </cfRule>
  </conditionalFormatting>
  <conditionalFormatting sqref="D67:E67">
    <cfRule type="cellIs" dxfId="884" priority="708" stopIfTrue="1" operator="equal">
      <formula>0</formula>
    </cfRule>
  </conditionalFormatting>
  <conditionalFormatting sqref="D68:E68">
    <cfRule type="cellIs" dxfId="883" priority="707" stopIfTrue="1" operator="equal">
      <formula>0</formula>
    </cfRule>
  </conditionalFormatting>
  <conditionalFormatting sqref="D73:E73 D76:E77">
    <cfRule type="cellIs" dxfId="882" priority="706" stopIfTrue="1" operator="equal">
      <formula>0</formula>
    </cfRule>
  </conditionalFormatting>
  <conditionalFormatting sqref="D74:E74">
    <cfRule type="cellIs" dxfId="881" priority="705" stopIfTrue="1" operator="equal">
      <formula>0</formula>
    </cfRule>
  </conditionalFormatting>
  <conditionalFormatting sqref="D75:E75">
    <cfRule type="cellIs" dxfId="880" priority="704" stopIfTrue="1" operator="equal">
      <formula>0</formula>
    </cfRule>
  </conditionalFormatting>
  <conditionalFormatting sqref="D80:E80 D83:E84">
    <cfRule type="cellIs" dxfId="879" priority="703" stopIfTrue="1" operator="equal">
      <formula>0</formula>
    </cfRule>
  </conditionalFormatting>
  <conditionalFormatting sqref="D81:E81">
    <cfRule type="cellIs" dxfId="878" priority="702" stopIfTrue="1" operator="equal">
      <formula>0</formula>
    </cfRule>
  </conditionalFormatting>
  <conditionalFormatting sqref="D82:E82">
    <cfRule type="cellIs" dxfId="877" priority="701" stopIfTrue="1" operator="equal">
      <formula>0</formula>
    </cfRule>
  </conditionalFormatting>
  <conditionalFormatting sqref="D92:E92">
    <cfRule type="cellIs" dxfId="876" priority="700" stopIfTrue="1" operator="equal">
      <formula>0</formula>
    </cfRule>
  </conditionalFormatting>
  <conditionalFormatting sqref="D87:E87 D90:E91">
    <cfRule type="cellIs" dxfId="875" priority="699" stopIfTrue="1" operator="equal">
      <formula>0</formula>
    </cfRule>
  </conditionalFormatting>
  <conditionalFormatting sqref="D88:E88">
    <cfRule type="cellIs" dxfId="874" priority="698" stopIfTrue="1" operator="equal">
      <formula>0</formula>
    </cfRule>
  </conditionalFormatting>
  <conditionalFormatting sqref="D89:E89">
    <cfRule type="cellIs" dxfId="873" priority="697" stopIfTrue="1" operator="equal">
      <formula>0</formula>
    </cfRule>
  </conditionalFormatting>
  <conditionalFormatting sqref="D202:E202">
    <cfRule type="cellIs" dxfId="872" priority="688" stopIfTrue="1" operator="equal">
      <formula>0</formula>
    </cfRule>
  </conditionalFormatting>
  <conditionalFormatting sqref="D179:E179 D182:E184">
    <cfRule type="cellIs" dxfId="871" priority="695" stopIfTrue="1" operator="equal">
      <formula>0</formula>
    </cfRule>
  </conditionalFormatting>
  <conditionalFormatting sqref="D180:E180">
    <cfRule type="cellIs" dxfId="870" priority="694" stopIfTrue="1" operator="equal">
      <formula>0</formula>
    </cfRule>
  </conditionalFormatting>
  <conditionalFormatting sqref="D181:E181">
    <cfRule type="cellIs" dxfId="869" priority="693" stopIfTrue="1" operator="equal">
      <formula>0</formula>
    </cfRule>
  </conditionalFormatting>
  <conditionalFormatting sqref="D201:E201">
    <cfRule type="cellIs" dxfId="868" priority="692" stopIfTrue="1" operator="equal">
      <formula>0</formula>
    </cfRule>
  </conditionalFormatting>
  <conditionalFormatting sqref="D191:E191 D194:E196">
    <cfRule type="cellIs" dxfId="867" priority="691" stopIfTrue="1" operator="equal">
      <formula>0</formula>
    </cfRule>
  </conditionalFormatting>
  <conditionalFormatting sqref="D192:E192">
    <cfRule type="cellIs" dxfId="866" priority="690" stopIfTrue="1" operator="equal">
      <formula>0</formula>
    </cfRule>
  </conditionalFormatting>
  <conditionalFormatting sqref="D193:E193">
    <cfRule type="cellIs" dxfId="865" priority="689" stopIfTrue="1" operator="equal">
      <formula>0</formula>
    </cfRule>
  </conditionalFormatting>
  <conditionalFormatting sqref="D213:E213">
    <cfRule type="cellIs" dxfId="864" priority="687" stopIfTrue="1" operator="equal">
      <formula>0</formula>
    </cfRule>
  </conditionalFormatting>
  <conditionalFormatting sqref="D203:E203 D206:E208">
    <cfRule type="cellIs" dxfId="863" priority="686" stopIfTrue="1" operator="equal">
      <formula>0</formula>
    </cfRule>
  </conditionalFormatting>
  <conditionalFormatting sqref="D204:E204">
    <cfRule type="cellIs" dxfId="862" priority="685" stopIfTrue="1" operator="equal">
      <formula>0</formula>
    </cfRule>
  </conditionalFormatting>
  <conditionalFormatting sqref="D205:E205">
    <cfRule type="cellIs" dxfId="861" priority="684" stopIfTrue="1" operator="equal">
      <formula>0</formula>
    </cfRule>
  </conditionalFormatting>
  <conditionalFormatting sqref="D239:E239 D227:E227">
    <cfRule type="cellIs" dxfId="860" priority="683" stopIfTrue="1" operator="equal">
      <formula>0</formula>
    </cfRule>
  </conditionalFormatting>
  <conditionalFormatting sqref="D228:E228 D231:E233">
    <cfRule type="cellIs" dxfId="859" priority="682" stopIfTrue="1" operator="equal">
      <formula>0</formula>
    </cfRule>
  </conditionalFormatting>
  <conditionalFormatting sqref="D229:E229">
    <cfRule type="cellIs" dxfId="858" priority="681" stopIfTrue="1" operator="equal">
      <formula>0</formula>
    </cfRule>
  </conditionalFormatting>
  <conditionalFormatting sqref="D230:E230">
    <cfRule type="cellIs" dxfId="857" priority="680" stopIfTrue="1" operator="equal">
      <formula>0</formula>
    </cfRule>
  </conditionalFormatting>
  <conditionalFormatting sqref="D250:E250">
    <cfRule type="cellIs" dxfId="856" priority="679" stopIfTrue="1" operator="equal">
      <formula>0</formula>
    </cfRule>
  </conditionalFormatting>
  <conditionalFormatting sqref="D240:E240 D243:E245">
    <cfRule type="cellIs" dxfId="855" priority="678" stopIfTrue="1" operator="equal">
      <formula>0</formula>
    </cfRule>
  </conditionalFormatting>
  <conditionalFormatting sqref="D241:E241">
    <cfRule type="cellIs" dxfId="854" priority="677" stopIfTrue="1" operator="equal">
      <formula>0</formula>
    </cfRule>
  </conditionalFormatting>
  <conditionalFormatting sqref="D242:E242">
    <cfRule type="cellIs" dxfId="853" priority="676" stopIfTrue="1" operator="equal">
      <formula>0</formula>
    </cfRule>
  </conditionalFormatting>
  <conditionalFormatting sqref="D256:E256 D259:E261">
    <cfRule type="cellIs" dxfId="852" priority="675" stopIfTrue="1" operator="equal">
      <formula>0</formula>
    </cfRule>
  </conditionalFormatting>
  <conditionalFormatting sqref="D257:E257">
    <cfRule type="cellIs" dxfId="851" priority="674" stopIfTrue="1" operator="equal">
      <formula>0</formula>
    </cfRule>
  </conditionalFormatting>
  <conditionalFormatting sqref="D258:E258">
    <cfRule type="cellIs" dxfId="850" priority="673" stopIfTrue="1" operator="equal">
      <formula>0</formula>
    </cfRule>
  </conditionalFormatting>
  <conditionalFormatting sqref="D268:E268 D271:E273">
    <cfRule type="cellIs" dxfId="849" priority="672" stopIfTrue="1" operator="equal">
      <formula>0</formula>
    </cfRule>
  </conditionalFormatting>
  <conditionalFormatting sqref="D269:E269">
    <cfRule type="cellIs" dxfId="848" priority="671" stopIfTrue="1" operator="equal">
      <formula>0</formula>
    </cfRule>
  </conditionalFormatting>
  <conditionalFormatting sqref="D270:E270">
    <cfRule type="cellIs" dxfId="847" priority="670" stopIfTrue="1" operator="equal">
      <formula>0</formula>
    </cfRule>
  </conditionalFormatting>
  <conditionalFormatting sqref="D277:E277 D280:E281">
    <cfRule type="cellIs" dxfId="846" priority="669" stopIfTrue="1" operator="equal">
      <formula>0</formula>
    </cfRule>
  </conditionalFormatting>
  <conditionalFormatting sqref="D278:E278">
    <cfRule type="cellIs" dxfId="845" priority="668" stopIfTrue="1" operator="equal">
      <formula>0</formula>
    </cfRule>
  </conditionalFormatting>
  <conditionalFormatting sqref="D279:E279">
    <cfRule type="cellIs" dxfId="844" priority="667" stopIfTrue="1" operator="equal">
      <formula>0</formula>
    </cfRule>
  </conditionalFormatting>
  <conditionalFormatting sqref="D290:E290 D293:E294">
    <cfRule type="cellIs" dxfId="843" priority="666" stopIfTrue="1" operator="equal">
      <formula>0</formula>
    </cfRule>
  </conditionalFormatting>
  <conditionalFormatting sqref="D291:E291">
    <cfRule type="cellIs" dxfId="842" priority="665" stopIfTrue="1" operator="equal">
      <formula>0</formula>
    </cfRule>
  </conditionalFormatting>
  <conditionalFormatting sqref="D292:E292">
    <cfRule type="cellIs" dxfId="841" priority="664" stopIfTrue="1" operator="equal">
      <formula>0</formula>
    </cfRule>
  </conditionalFormatting>
  <conditionalFormatting sqref="D306:E306">
    <cfRule type="cellIs" dxfId="840" priority="663" stopIfTrue="1" operator="equal">
      <formula>0</formula>
    </cfRule>
  </conditionalFormatting>
  <conditionalFormatting sqref="D301:E301 D304:E305">
    <cfRule type="cellIs" dxfId="839" priority="662" stopIfTrue="1" operator="equal">
      <formula>0</formula>
    </cfRule>
  </conditionalFormatting>
  <conditionalFormatting sqref="D302:E302">
    <cfRule type="cellIs" dxfId="838" priority="661" stopIfTrue="1" operator="equal">
      <formula>0</formula>
    </cfRule>
  </conditionalFormatting>
  <conditionalFormatting sqref="D303:E303">
    <cfRule type="cellIs" dxfId="837" priority="660" stopIfTrue="1" operator="equal">
      <formula>0</formula>
    </cfRule>
  </conditionalFormatting>
  <conditionalFormatting sqref="D335:E335">
    <cfRule type="cellIs" dxfId="836" priority="659" stopIfTrue="1" operator="equal">
      <formula>0</formula>
    </cfRule>
  </conditionalFormatting>
  <conditionalFormatting sqref="D323:E323">
    <cfRule type="cellIs" dxfId="835" priority="658" stopIfTrue="1" operator="equal">
      <formula>0</formula>
    </cfRule>
  </conditionalFormatting>
  <conditionalFormatting sqref="D318:E318 D321:E322">
    <cfRule type="cellIs" dxfId="834" priority="657" stopIfTrue="1" operator="equal">
      <formula>0</formula>
    </cfRule>
  </conditionalFormatting>
  <conditionalFormatting sqref="D319:E319">
    <cfRule type="cellIs" dxfId="833" priority="656" stopIfTrue="1" operator="equal">
      <formula>0</formula>
    </cfRule>
  </conditionalFormatting>
  <conditionalFormatting sqref="D320:E320">
    <cfRule type="cellIs" dxfId="832" priority="655" stopIfTrue="1" operator="equal">
      <formula>0</formula>
    </cfRule>
  </conditionalFormatting>
  <conditionalFormatting sqref="D343:E343">
    <cfRule type="cellIs" dxfId="831" priority="654" stopIfTrue="1" operator="equal">
      <formula>0</formula>
    </cfRule>
  </conditionalFormatting>
  <conditionalFormatting sqref="D338:E338 D341:E342">
    <cfRule type="cellIs" dxfId="830" priority="653" stopIfTrue="1" operator="equal">
      <formula>0</formula>
    </cfRule>
  </conditionalFormatting>
  <conditionalFormatting sqref="D339:E339">
    <cfRule type="cellIs" dxfId="829" priority="652" stopIfTrue="1" operator="equal">
      <formula>0</formula>
    </cfRule>
  </conditionalFormatting>
  <conditionalFormatting sqref="D340:E340">
    <cfRule type="cellIs" dxfId="828" priority="651" stopIfTrue="1" operator="equal">
      <formula>0</formula>
    </cfRule>
  </conditionalFormatting>
  <conditionalFormatting sqref="D349:E352 D361:E361">
    <cfRule type="cellIs" dxfId="827" priority="650" stopIfTrue="1" operator="equal">
      <formula>0</formula>
    </cfRule>
  </conditionalFormatting>
  <conditionalFormatting sqref="D358:E358">
    <cfRule type="cellIs" dxfId="826" priority="649" stopIfTrue="1" operator="equal">
      <formula>0</formula>
    </cfRule>
  </conditionalFormatting>
  <conditionalFormatting sqref="D353:E353 D356:E357">
    <cfRule type="cellIs" dxfId="825" priority="648" stopIfTrue="1" operator="equal">
      <formula>0</formula>
    </cfRule>
  </conditionalFormatting>
  <conditionalFormatting sqref="D354:E354">
    <cfRule type="cellIs" dxfId="824" priority="647" stopIfTrue="1" operator="equal">
      <formula>0</formula>
    </cfRule>
  </conditionalFormatting>
  <conditionalFormatting sqref="D355:E355">
    <cfRule type="cellIs" dxfId="823" priority="646" stopIfTrue="1" operator="equal">
      <formula>0</formula>
    </cfRule>
  </conditionalFormatting>
  <conditionalFormatting sqref="D362:E364 D373:E373">
    <cfRule type="cellIs" dxfId="822" priority="645" stopIfTrue="1" operator="equal">
      <formula>0</formula>
    </cfRule>
  </conditionalFormatting>
  <conditionalFormatting sqref="D370:E370">
    <cfRule type="cellIs" dxfId="821" priority="644" stopIfTrue="1" operator="equal">
      <formula>0</formula>
    </cfRule>
  </conditionalFormatting>
  <conditionalFormatting sqref="D365:E365 D368:E369">
    <cfRule type="cellIs" dxfId="820" priority="643" stopIfTrue="1" operator="equal">
      <formula>0</formula>
    </cfRule>
  </conditionalFormatting>
  <conditionalFormatting sqref="D366:E366">
    <cfRule type="cellIs" dxfId="819" priority="642" stopIfTrue="1" operator="equal">
      <formula>0</formula>
    </cfRule>
  </conditionalFormatting>
  <conditionalFormatting sqref="D367:E367">
    <cfRule type="cellIs" dxfId="818" priority="641" stopIfTrue="1" operator="equal">
      <formula>0</formula>
    </cfRule>
  </conditionalFormatting>
  <conditionalFormatting sqref="D405:E406">
    <cfRule type="cellIs" dxfId="817" priority="640" stopIfTrue="1" operator="equal">
      <formula>0</formula>
    </cfRule>
  </conditionalFormatting>
  <conditionalFormatting sqref="D446:E449 D460:E460">
    <cfRule type="cellIs" dxfId="816" priority="639" stopIfTrue="1" operator="equal">
      <formula>0</formula>
    </cfRule>
  </conditionalFormatting>
  <conditionalFormatting sqref="D455:E455">
    <cfRule type="cellIs" dxfId="815" priority="638" stopIfTrue="1" operator="equal">
      <formula>0</formula>
    </cfRule>
  </conditionalFormatting>
  <conditionalFormatting sqref="D450:E450 D453:E454">
    <cfRule type="cellIs" dxfId="814" priority="637" stopIfTrue="1" operator="equal">
      <formula>0</formula>
    </cfRule>
  </conditionalFormatting>
  <conditionalFormatting sqref="D451:E451">
    <cfRule type="cellIs" dxfId="813" priority="636" stopIfTrue="1" operator="equal">
      <formula>0</formula>
    </cfRule>
  </conditionalFormatting>
  <conditionalFormatting sqref="D452:E452">
    <cfRule type="cellIs" dxfId="812" priority="635" stopIfTrue="1" operator="equal">
      <formula>0</formula>
    </cfRule>
  </conditionalFormatting>
  <conditionalFormatting sqref="D374:E375">
    <cfRule type="cellIs" dxfId="811" priority="634" stopIfTrue="1" operator="equal">
      <formula>0</formula>
    </cfRule>
  </conditionalFormatting>
  <conditionalFormatting sqref="D384:E384">
    <cfRule type="cellIs" dxfId="810" priority="633" stopIfTrue="1" operator="equal">
      <formula>0</formula>
    </cfRule>
  </conditionalFormatting>
  <conditionalFormatting sqref="D381:E381">
    <cfRule type="cellIs" dxfId="809" priority="632" stopIfTrue="1" operator="equal">
      <formula>0</formula>
    </cfRule>
  </conditionalFormatting>
  <conditionalFormatting sqref="D376:E376 D379:E380">
    <cfRule type="cellIs" dxfId="808" priority="631" stopIfTrue="1" operator="equal">
      <formula>0</formula>
    </cfRule>
  </conditionalFormatting>
  <conditionalFormatting sqref="D377:E377">
    <cfRule type="cellIs" dxfId="807" priority="630" stopIfTrue="1" operator="equal">
      <formula>0</formula>
    </cfRule>
  </conditionalFormatting>
  <conditionalFormatting sqref="D378:E378">
    <cfRule type="cellIs" dxfId="806" priority="629" stopIfTrue="1" operator="equal">
      <formula>0</formula>
    </cfRule>
  </conditionalFormatting>
  <conditionalFormatting sqref="D419:E419">
    <cfRule type="cellIs" dxfId="805" priority="628" stopIfTrue="1" operator="equal">
      <formula>0</formula>
    </cfRule>
  </conditionalFormatting>
  <conditionalFormatting sqref="D414:E414">
    <cfRule type="cellIs" dxfId="804" priority="627" stopIfTrue="1" operator="equal">
      <formula>0</formula>
    </cfRule>
  </conditionalFormatting>
  <conditionalFormatting sqref="D409:E409 D412:E413">
    <cfRule type="cellIs" dxfId="803" priority="626" stopIfTrue="1" operator="equal">
      <formula>0</formula>
    </cfRule>
  </conditionalFormatting>
  <conditionalFormatting sqref="D410:E410">
    <cfRule type="cellIs" dxfId="802" priority="625" stopIfTrue="1" operator="equal">
      <formula>0</formula>
    </cfRule>
  </conditionalFormatting>
  <conditionalFormatting sqref="D411:E411">
    <cfRule type="cellIs" dxfId="801" priority="624" stopIfTrue="1" operator="equal">
      <formula>0</formula>
    </cfRule>
  </conditionalFormatting>
  <conditionalFormatting sqref="D432:E432">
    <cfRule type="cellIs" dxfId="800" priority="623" stopIfTrue="1" operator="equal">
      <formula>0</formula>
    </cfRule>
  </conditionalFormatting>
  <conditionalFormatting sqref="D427:E427">
    <cfRule type="cellIs" dxfId="799" priority="622" stopIfTrue="1" operator="equal">
      <formula>0</formula>
    </cfRule>
  </conditionalFormatting>
  <conditionalFormatting sqref="D422:E422 D425:E426">
    <cfRule type="cellIs" dxfId="798" priority="621" stopIfTrue="1" operator="equal">
      <formula>0</formula>
    </cfRule>
  </conditionalFormatting>
  <conditionalFormatting sqref="D423:E423">
    <cfRule type="cellIs" dxfId="797" priority="620" stopIfTrue="1" operator="equal">
      <formula>0</formula>
    </cfRule>
  </conditionalFormatting>
  <conditionalFormatting sqref="D424:E424">
    <cfRule type="cellIs" dxfId="796" priority="619" stopIfTrue="1" operator="equal">
      <formula>0</formula>
    </cfRule>
  </conditionalFormatting>
  <conditionalFormatting sqref="D433:E434">
    <cfRule type="cellIs" dxfId="795" priority="618" stopIfTrue="1" operator="equal">
      <formula>0</formula>
    </cfRule>
  </conditionalFormatting>
  <conditionalFormatting sqref="D445:E445">
    <cfRule type="cellIs" dxfId="794" priority="617" stopIfTrue="1" operator="equal">
      <formula>0</formula>
    </cfRule>
  </conditionalFormatting>
  <conditionalFormatting sqref="D440:E440">
    <cfRule type="cellIs" dxfId="793" priority="616" stopIfTrue="1" operator="equal">
      <formula>0</formula>
    </cfRule>
  </conditionalFormatting>
  <conditionalFormatting sqref="D435:E435 D438:E439">
    <cfRule type="cellIs" dxfId="792" priority="615" stopIfTrue="1" operator="equal">
      <formula>0</formula>
    </cfRule>
  </conditionalFormatting>
  <conditionalFormatting sqref="D436:E436">
    <cfRule type="cellIs" dxfId="791" priority="614" stopIfTrue="1" operator="equal">
      <formula>0</formula>
    </cfRule>
  </conditionalFormatting>
  <conditionalFormatting sqref="D437:E437">
    <cfRule type="cellIs" dxfId="790" priority="613" stopIfTrue="1" operator="equal">
      <formula>0</formula>
    </cfRule>
  </conditionalFormatting>
  <conditionalFormatting sqref="D472:E472">
    <cfRule type="cellIs" dxfId="789" priority="612" stopIfTrue="1" operator="equal">
      <formula>0</formula>
    </cfRule>
  </conditionalFormatting>
  <conditionalFormatting sqref="D467:E467">
    <cfRule type="cellIs" dxfId="788" priority="611" stopIfTrue="1" operator="equal">
      <formula>0</formula>
    </cfRule>
  </conditionalFormatting>
  <conditionalFormatting sqref="D462:E462 D465:E466">
    <cfRule type="cellIs" dxfId="787" priority="610" stopIfTrue="1" operator="equal">
      <formula>0</formula>
    </cfRule>
  </conditionalFormatting>
  <conditionalFormatting sqref="D463:E463">
    <cfRule type="cellIs" dxfId="786" priority="609" stopIfTrue="1" operator="equal">
      <formula>0</formula>
    </cfRule>
  </conditionalFormatting>
  <conditionalFormatting sqref="D464:E464">
    <cfRule type="cellIs" dxfId="785" priority="608" stopIfTrue="1" operator="equal">
      <formula>0</formula>
    </cfRule>
  </conditionalFormatting>
  <conditionalFormatting sqref="D479:E479">
    <cfRule type="cellIs" dxfId="784" priority="607" stopIfTrue="1" operator="equal">
      <formula>0</formula>
    </cfRule>
  </conditionalFormatting>
  <conditionalFormatting sqref="D474:E474 D477:E478">
    <cfRule type="cellIs" dxfId="783" priority="606" stopIfTrue="1" operator="equal">
      <formula>0</formula>
    </cfRule>
  </conditionalFormatting>
  <conditionalFormatting sqref="D475:E475">
    <cfRule type="cellIs" dxfId="782" priority="605" stopIfTrue="1" operator="equal">
      <formula>0</formula>
    </cfRule>
  </conditionalFormatting>
  <conditionalFormatting sqref="D476:E476">
    <cfRule type="cellIs" dxfId="781" priority="604" stopIfTrue="1" operator="equal">
      <formula>0</formula>
    </cfRule>
  </conditionalFormatting>
  <conditionalFormatting sqref="D481:E481 D484:E485">
    <cfRule type="cellIs" dxfId="780" priority="603" stopIfTrue="1" operator="equal">
      <formula>0</formula>
    </cfRule>
  </conditionalFormatting>
  <conditionalFormatting sqref="D482:E482">
    <cfRule type="cellIs" dxfId="779" priority="602" stopIfTrue="1" operator="equal">
      <formula>0</formula>
    </cfRule>
  </conditionalFormatting>
  <conditionalFormatting sqref="D483:E483">
    <cfRule type="cellIs" dxfId="778" priority="601" stopIfTrue="1" operator="equal">
      <formula>0</formula>
    </cfRule>
  </conditionalFormatting>
  <conditionalFormatting sqref="D488:E488 D491:E492">
    <cfRule type="cellIs" dxfId="777" priority="600" stopIfTrue="1" operator="equal">
      <formula>0</formula>
    </cfRule>
  </conditionalFormatting>
  <conditionalFormatting sqref="D489:E489">
    <cfRule type="cellIs" dxfId="776" priority="599" stopIfTrue="1" operator="equal">
      <formula>0</formula>
    </cfRule>
  </conditionalFormatting>
  <conditionalFormatting sqref="D490:E490">
    <cfRule type="cellIs" dxfId="775" priority="598" stopIfTrue="1" operator="equal">
      <formula>0</formula>
    </cfRule>
  </conditionalFormatting>
  <conditionalFormatting sqref="D495:E495 D498:E499">
    <cfRule type="cellIs" dxfId="774" priority="597" stopIfTrue="1" operator="equal">
      <formula>0</formula>
    </cfRule>
  </conditionalFormatting>
  <conditionalFormatting sqref="D496:E496">
    <cfRule type="cellIs" dxfId="773" priority="596" stopIfTrue="1" operator="equal">
      <formula>0</formula>
    </cfRule>
  </conditionalFormatting>
  <conditionalFormatting sqref="D497:E497">
    <cfRule type="cellIs" dxfId="772" priority="595" stopIfTrue="1" operator="equal">
      <formula>0</formula>
    </cfRule>
  </conditionalFormatting>
  <conditionalFormatting sqref="D502:E502 D505:E506">
    <cfRule type="cellIs" dxfId="771" priority="594" stopIfTrue="1" operator="equal">
      <formula>0</formula>
    </cfRule>
  </conditionalFormatting>
  <conditionalFormatting sqref="D503:E503">
    <cfRule type="cellIs" dxfId="770" priority="593" stopIfTrue="1" operator="equal">
      <formula>0</formula>
    </cfRule>
  </conditionalFormatting>
  <conditionalFormatting sqref="D504:E504">
    <cfRule type="cellIs" dxfId="769" priority="592" stopIfTrue="1" operator="equal">
      <formula>0</formula>
    </cfRule>
  </conditionalFormatting>
  <conditionalFormatting sqref="D530:E530">
    <cfRule type="cellIs" dxfId="768" priority="591" stopIfTrue="1" operator="equal">
      <formula>0</formula>
    </cfRule>
  </conditionalFormatting>
  <conditionalFormatting sqref="D514:E514">
    <cfRule type="cellIs" dxfId="767" priority="590" stopIfTrue="1" operator="equal">
      <formula>0</formula>
    </cfRule>
  </conditionalFormatting>
  <conditionalFormatting sqref="D509:E509 D512:E513">
    <cfRule type="cellIs" dxfId="766" priority="589" stopIfTrue="1" operator="equal">
      <formula>0</formula>
    </cfRule>
  </conditionalFormatting>
  <conditionalFormatting sqref="D510:E510">
    <cfRule type="cellIs" dxfId="765" priority="588" stopIfTrue="1" operator="equal">
      <formula>0</formula>
    </cfRule>
  </conditionalFormatting>
  <conditionalFormatting sqref="D511:E511">
    <cfRule type="cellIs" dxfId="764" priority="587" stopIfTrue="1" operator="equal">
      <formula>0</formula>
    </cfRule>
  </conditionalFormatting>
  <conditionalFormatting sqref="D571:E571">
    <cfRule type="cellIs" dxfId="763" priority="586" stopIfTrue="1" operator="equal">
      <formula>0</formula>
    </cfRule>
  </conditionalFormatting>
  <conditionalFormatting sqref="D566:E566 D569:E570">
    <cfRule type="cellIs" dxfId="762" priority="585" stopIfTrue="1" operator="equal">
      <formula>0</formula>
    </cfRule>
  </conditionalFormatting>
  <conditionalFormatting sqref="D567:E567">
    <cfRule type="cellIs" dxfId="761" priority="584" stopIfTrue="1" operator="equal">
      <formula>0</formula>
    </cfRule>
  </conditionalFormatting>
  <conditionalFormatting sqref="D568:E568">
    <cfRule type="cellIs" dxfId="760" priority="583" stopIfTrue="1" operator="equal">
      <formula>0</formula>
    </cfRule>
  </conditionalFormatting>
  <conditionalFormatting sqref="D531:E531 D537:E537">
    <cfRule type="cellIs" dxfId="759" priority="581" stopIfTrue="1" operator="equal">
      <formula>0</formula>
    </cfRule>
  </conditionalFormatting>
  <conditionalFormatting sqref="D532:E532 D535:E536">
    <cfRule type="cellIs" dxfId="758" priority="580" stopIfTrue="1" operator="equal">
      <formula>0</formula>
    </cfRule>
  </conditionalFormatting>
  <conditionalFormatting sqref="D533:E533">
    <cfRule type="cellIs" dxfId="757" priority="579" stopIfTrue="1" operator="equal">
      <formula>0</formula>
    </cfRule>
  </conditionalFormatting>
  <conditionalFormatting sqref="D534:E534">
    <cfRule type="cellIs" dxfId="756" priority="578" stopIfTrue="1" operator="equal">
      <formula>0</formula>
    </cfRule>
  </conditionalFormatting>
  <conditionalFormatting sqref="D628:E628">
    <cfRule type="cellIs" dxfId="755" priority="577" stopIfTrue="1" operator="equal">
      <formula>0</formula>
    </cfRule>
  </conditionalFormatting>
  <conditionalFormatting sqref="D623:E623 D626:E627">
    <cfRule type="cellIs" dxfId="754" priority="576" stopIfTrue="1" operator="equal">
      <formula>0</formula>
    </cfRule>
  </conditionalFormatting>
  <conditionalFormatting sqref="D624:E624">
    <cfRule type="cellIs" dxfId="753" priority="575" stopIfTrue="1" operator="equal">
      <formula>0</formula>
    </cfRule>
  </conditionalFormatting>
  <conditionalFormatting sqref="D625:E625">
    <cfRule type="cellIs" dxfId="752" priority="574" stopIfTrue="1" operator="equal">
      <formula>0</formula>
    </cfRule>
  </conditionalFormatting>
  <conditionalFormatting sqref="D635:E635">
    <cfRule type="cellIs" dxfId="751" priority="573" stopIfTrue="1" operator="equal">
      <formula>0</formula>
    </cfRule>
  </conditionalFormatting>
  <conditionalFormatting sqref="D630:E630 D633:E634">
    <cfRule type="cellIs" dxfId="750" priority="572" stopIfTrue="1" operator="equal">
      <formula>0</formula>
    </cfRule>
  </conditionalFormatting>
  <conditionalFormatting sqref="D631:E631">
    <cfRule type="cellIs" dxfId="749" priority="571" stopIfTrue="1" operator="equal">
      <formula>0</formula>
    </cfRule>
  </conditionalFormatting>
  <conditionalFormatting sqref="D632:E632">
    <cfRule type="cellIs" dxfId="748" priority="570" stopIfTrue="1" operator="equal">
      <formula>0</formula>
    </cfRule>
  </conditionalFormatting>
  <conditionalFormatting sqref="D586:E586">
    <cfRule type="cellIs" dxfId="747" priority="568" stopIfTrue="1" operator="equal">
      <formula>0</formula>
    </cfRule>
  </conditionalFormatting>
  <conditionalFormatting sqref="D581:E581 D584:E585">
    <cfRule type="cellIs" dxfId="746" priority="567" stopIfTrue="1" operator="equal">
      <formula>0</formula>
    </cfRule>
  </conditionalFormatting>
  <conditionalFormatting sqref="D582:E582">
    <cfRule type="cellIs" dxfId="745" priority="566" stopIfTrue="1" operator="equal">
      <formula>0</formula>
    </cfRule>
  </conditionalFormatting>
  <conditionalFormatting sqref="D583:E583">
    <cfRule type="cellIs" dxfId="744" priority="565" stopIfTrue="1" operator="equal">
      <formula>0</formula>
    </cfRule>
  </conditionalFormatting>
  <conditionalFormatting sqref="D593:E593 D596:E597">
    <cfRule type="cellIs" dxfId="743" priority="564" stopIfTrue="1" operator="equal">
      <formula>0</formula>
    </cfRule>
  </conditionalFormatting>
  <conditionalFormatting sqref="D594:E594">
    <cfRule type="cellIs" dxfId="742" priority="563" stopIfTrue="1" operator="equal">
      <formula>0</formula>
    </cfRule>
  </conditionalFormatting>
  <conditionalFormatting sqref="D595:E595">
    <cfRule type="cellIs" dxfId="741" priority="562" stopIfTrue="1" operator="equal">
      <formula>0</formula>
    </cfRule>
  </conditionalFormatting>
  <conditionalFormatting sqref="D713:E713 D716:E717">
    <cfRule type="cellIs" dxfId="740" priority="561" stopIfTrue="1" operator="equal">
      <formula>0</formula>
    </cfRule>
  </conditionalFormatting>
  <conditionalFormatting sqref="D714:E714">
    <cfRule type="cellIs" dxfId="739" priority="560" stopIfTrue="1" operator="equal">
      <formula>0</formula>
    </cfRule>
  </conditionalFormatting>
  <conditionalFormatting sqref="D715:E715">
    <cfRule type="cellIs" dxfId="738" priority="559" stopIfTrue="1" operator="equal">
      <formula>0</formula>
    </cfRule>
  </conditionalFormatting>
  <conditionalFormatting sqref="E641">
    <cfRule type="cellIs" dxfId="737" priority="558" stopIfTrue="1" operator="equal">
      <formula>0</formula>
    </cfRule>
  </conditionalFormatting>
  <conditionalFormatting sqref="D645:E645 D648:E650">
    <cfRule type="cellIs" dxfId="736" priority="557" stopIfTrue="1" operator="equal">
      <formula>0</formula>
    </cfRule>
  </conditionalFormatting>
  <conditionalFormatting sqref="D646:E646">
    <cfRule type="cellIs" dxfId="735" priority="556" stopIfTrue="1" operator="equal">
      <formula>0</formula>
    </cfRule>
  </conditionalFormatting>
  <conditionalFormatting sqref="D647:E647">
    <cfRule type="cellIs" dxfId="734" priority="555" stopIfTrue="1" operator="equal">
      <formula>0</formula>
    </cfRule>
  </conditionalFormatting>
  <conditionalFormatting sqref="E656">
    <cfRule type="cellIs" dxfId="733" priority="554" stopIfTrue="1" operator="equal">
      <formula>0</formula>
    </cfRule>
  </conditionalFormatting>
  <conditionalFormatting sqref="D660:E660 D663:E665">
    <cfRule type="cellIs" dxfId="732" priority="553" stopIfTrue="1" operator="equal">
      <formula>0</formula>
    </cfRule>
  </conditionalFormatting>
  <conditionalFormatting sqref="D661:E661">
    <cfRule type="cellIs" dxfId="731" priority="552" stopIfTrue="1" operator="equal">
      <formula>0</formula>
    </cfRule>
  </conditionalFormatting>
  <conditionalFormatting sqref="D662:E662">
    <cfRule type="cellIs" dxfId="730" priority="551" stopIfTrue="1" operator="equal">
      <formula>0</formula>
    </cfRule>
  </conditionalFormatting>
  <conditionalFormatting sqref="E673">
    <cfRule type="cellIs" dxfId="729" priority="550" stopIfTrue="1" operator="equal">
      <formula>0</formula>
    </cfRule>
  </conditionalFormatting>
  <conditionalFormatting sqref="D678:E678 D681:E683">
    <cfRule type="cellIs" dxfId="728" priority="549" stopIfTrue="1" operator="equal">
      <formula>0</formula>
    </cfRule>
  </conditionalFormatting>
  <conditionalFormatting sqref="D679:E679">
    <cfRule type="cellIs" dxfId="727" priority="548" stopIfTrue="1" operator="equal">
      <formula>0</formula>
    </cfRule>
  </conditionalFormatting>
  <conditionalFormatting sqref="D680:E680">
    <cfRule type="cellIs" dxfId="726" priority="547" stopIfTrue="1" operator="equal">
      <formula>0</formula>
    </cfRule>
  </conditionalFormatting>
  <conditionalFormatting sqref="E690">
    <cfRule type="cellIs" dxfId="725" priority="546" stopIfTrue="1" operator="equal">
      <formula>0</formula>
    </cfRule>
  </conditionalFormatting>
  <conditionalFormatting sqref="D694:E694 D697:E699">
    <cfRule type="cellIs" dxfId="724" priority="545" stopIfTrue="1" operator="equal">
      <formula>0</formula>
    </cfRule>
  </conditionalFormatting>
  <conditionalFormatting sqref="D695:E695">
    <cfRule type="cellIs" dxfId="723" priority="544" stopIfTrue="1" operator="equal">
      <formula>0</formula>
    </cfRule>
  </conditionalFormatting>
  <conditionalFormatting sqref="D696:E696">
    <cfRule type="cellIs" dxfId="722" priority="543" stopIfTrue="1" operator="equal">
      <formula>0</formula>
    </cfRule>
  </conditionalFormatting>
  <conditionalFormatting sqref="E703:E704">
    <cfRule type="cellIs" dxfId="721" priority="542" stopIfTrue="1" operator="equal">
      <formula>0</formula>
    </cfRule>
  </conditionalFormatting>
  <conditionalFormatting sqref="E730">
    <cfRule type="cellIs" dxfId="720" priority="537" stopIfTrue="1" operator="equal">
      <formula>0</formula>
    </cfRule>
  </conditionalFormatting>
  <conditionalFormatting sqref="D725:E725 D728:E729">
    <cfRule type="cellIs" dxfId="719" priority="536" stopIfTrue="1" operator="equal">
      <formula>0</formula>
    </cfRule>
  </conditionalFormatting>
  <conditionalFormatting sqref="D726:E726">
    <cfRule type="cellIs" dxfId="718" priority="535" stopIfTrue="1" operator="equal">
      <formula>0</formula>
    </cfRule>
  </conditionalFormatting>
  <conditionalFormatting sqref="D727:E727">
    <cfRule type="cellIs" dxfId="717" priority="534" stopIfTrue="1" operator="equal">
      <formula>0</formula>
    </cfRule>
  </conditionalFormatting>
  <conditionalFormatting sqref="D759:E759 D762:E763">
    <cfRule type="cellIs" dxfId="716" priority="533" stopIfTrue="1" operator="equal">
      <formula>0</formula>
    </cfRule>
  </conditionalFormatting>
  <conditionalFormatting sqref="D760:E760">
    <cfRule type="cellIs" dxfId="715" priority="532" stopIfTrue="1" operator="equal">
      <formula>0</formula>
    </cfRule>
  </conditionalFormatting>
  <conditionalFormatting sqref="D761:E761">
    <cfRule type="cellIs" dxfId="714" priority="531" stopIfTrue="1" operator="equal">
      <formula>0</formula>
    </cfRule>
  </conditionalFormatting>
  <conditionalFormatting sqref="D766:E766 D769:E770">
    <cfRule type="cellIs" dxfId="713" priority="530" stopIfTrue="1" operator="equal">
      <formula>0</formula>
    </cfRule>
  </conditionalFormatting>
  <conditionalFormatting sqref="D767:E767">
    <cfRule type="cellIs" dxfId="712" priority="529" stopIfTrue="1" operator="equal">
      <formula>0</formula>
    </cfRule>
  </conditionalFormatting>
  <conditionalFormatting sqref="D768:E768">
    <cfRule type="cellIs" dxfId="711" priority="528" stopIfTrue="1" operator="equal">
      <formula>0</formula>
    </cfRule>
  </conditionalFormatting>
  <conditionalFormatting sqref="D776:E776 D779:E781">
    <cfRule type="cellIs" dxfId="710" priority="527" stopIfTrue="1" operator="equal">
      <formula>0</formula>
    </cfRule>
  </conditionalFormatting>
  <conditionalFormatting sqref="D777:E777">
    <cfRule type="cellIs" dxfId="709" priority="526" stopIfTrue="1" operator="equal">
      <formula>0</formula>
    </cfRule>
  </conditionalFormatting>
  <conditionalFormatting sqref="D778:E778">
    <cfRule type="cellIs" dxfId="708" priority="525" stopIfTrue="1" operator="equal">
      <formula>0</formula>
    </cfRule>
  </conditionalFormatting>
  <conditionalFormatting sqref="D788:E788 D791:E793">
    <cfRule type="cellIs" dxfId="707" priority="524" stopIfTrue="1" operator="equal">
      <formula>0</formula>
    </cfRule>
  </conditionalFormatting>
  <conditionalFormatting sqref="D789:E789">
    <cfRule type="cellIs" dxfId="706" priority="523" stopIfTrue="1" operator="equal">
      <formula>0</formula>
    </cfRule>
  </conditionalFormatting>
  <conditionalFormatting sqref="D790:E790">
    <cfRule type="cellIs" dxfId="705" priority="522" stopIfTrue="1" operator="equal">
      <formula>0</formula>
    </cfRule>
  </conditionalFormatting>
  <conditionalFormatting sqref="D830:E830">
    <cfRule type="cellIs" dxfId="704" priority="521" stopIfTrue="1" operator="equal">
      <formula>0</formula>
    </cfRule>
  </conditionalFormatting>
  <conditionalFormatting sqref="D831:E831 D834:E836">
    <cfRule type="cellIs" dxfId="703" priority="520" stopIfTrue="1" operator="equal">
      <formula>0</formula>
    </cfRule>
  </conditionalFormatting>
  <conditionalFormatting sqref="D832:E832">
    <cfRule type="cellIs" dxfId="702" priority="519" stopIfTrue="1" operator="equal">
      <formula>0</formula>
    </cfRule>
  </conditionalFormatting>
  <conditionalFormatting sqref="D833:E833">
    <cfRule type="cellIs" dxfId="701" priority="518" stopIfTrue="1" operator="equal">
      <formula>0</formula>
    </cfRule>
  </conditionalFormatting>
  <conditionalFormatting sqref="D804:E804 D807:E809">
    <cfRule type="cellIs" dxfId="700" priority="517" stopIfTrue="1" operator="equal">
      <formula>0</formula>
    </cfRule>
  </conditionalFormatting>
  <conditionalFormatting sqref="D805:E805">
    <cfRule type="cellIs" dxfId="699" priority="516" stopIfTrue="1" operator="equal">
      <formula>0</formula>
    </cfRule>
  </conditionalFormatting>
  <conditionalFormatting sqref="D806:E806">
    <cfRule type="cellIs" dxfId="698" priority="515" stopIfTrue="1" operator="equal">
      <formula>0</formula>
    </cfRule>
  </conditionalFormatting>
  <conditionalFormatting sqref="D883:E883">
    <cfRule type="cellIs" dxfId="697" priority="514" stopIfTrue="1" operator="equal">
      <formula>0</formula>
    </cfRule>
  </conditionalFormatting>
  <conditionalFormatting sqref="D878:E878 D881:E882">
    <cfRule type="cellIs" dxfId="696" priority="513" stopIfTrue="1" operator="equal">
      <formula>0</formula>
    </cfRule>
  </conditionalFormatting>
  <conditionalFormatting sqref="D879:E879">
    <cfRule type="cellIs" dxfId="695" priority="512" stopIfTrue="1" operator="equal">
      <formula>0</formula>
    </cfRule>
  </conditionalFormatting>
  <conditionalFormatting sqref="D880:E880">
    <cfRule type="cellIs" dxfId="694" priority="511" stopIfTrue="1" operator="equal">
      <formula>0</formula>
    </cfRule>
  </conditionalFormatting>
  <conditionalFormatting sqref="D885:E885 D888:E889">
    <cfRule type="cellIs" dxfId="693" priority="509" stopIfTrue="1" operator="equal">
      <formula>0</formula>
    </cfRule>
  </conditionalFormatting>
  <conditionalFormatting sqref="D886:E886">
    <cfRule type="cellIs" dxfId="692" priority="508" stopIfTrue="1" operator="equal">
      <formula>0</formula>
    </cfRule>
  </conditionalFormatting>
  <conditionalFormatting sqref="D887:E887">
    <cfRule type="cellIs" dxfId="691" priority="507" stopIfTrue="1" operator="equal">
      <formula>0</formula>
    </cfRule>
  </conditionalFormatting>
  <conditionalFormatting sqref="D841:E841 D844:E846">
    <cfRule type="cellIs" dxfId="690" priority="506" stopIfTrue="1" operator="equal">
      <formula>0</formula>
    </cfRule>
  </conditionalFormatting>
  <conditionalFormatting sqref="D842:E842">
    <cfRule type="cellIs" dxfId="689" priority="505" stopIfTrue="1" operator="equal">
      <formula>0</formula>
    </cfRule>
  </conditionalFormatting>
  <conditionalFormatting sqref="D843:E843">
    <cfRule type="cellIs" dxfId="688" priority="504" stopIfTrue="1" operator="equal">
      <formula>0</formula>
    </cfRule>
  </conditionalFormatting>
  <conditionalFormatting sqref="D853:E853 D856:E857">
    <cfRule type="cellIs" dxfId="687" priority="503" stopIfTrue="1" operator="equal">
      <formula>0</formula>
    </cfRule>
  </conditionalFormatting>
  <conditionalFormatting sqref="D854:E854">
    <cfRule type="cellIs" dxfId="686" priority="502" stopIfTrue="1" operator="equal">
      <formula>0</formula>
    </cfRule>
  </conditionalFormatting>
  <conditionalFormatting sqref="D855:E855">
    <cfRule type="cellIs" dxfId="685" priority="501" stopIfTrue="1" operator="equal">
      <formula>0</formula>
    </cfRule>
  </conditionalFormatting>
  <conditionalFormatting sqref="D860:E860 D863:E864">
    <cfRule type="cellIs" dxfId="684" priority="500" stopIfTrue="1" operator="equal">
      <formula>0</formula>
    </cfRule>
  </conditionalFormatting>
  <conditionalFormatting sqref="D861:E861">
    <cfRule type="cellIs" dxfId="683" priority="499" stopIfTrue="1" operator="equal">
      <formula>0</formula>
    </cfRule>
  </conditionalFormatting>
  <conditionalFormatting sqref="D862:E862">
    <cfRule type="cellIs" dxfId="682" priority="498" stopIfTrue="1" operator="equal">
      <formula>0</formula>
    </cfRule>
  </conditionalFormatting>
  <conditionalFormatting sqref="D891:E891 D894:E895">
    <cfRule type="cellIs" dxfId="681" priority="497" stopIfTrue="1" operator="equal">
      <formula>0</formula>
    </cfRule>
  </conditionalFormatting>
  <conditionalFormatting sqref="D892:E892">
    <cfRule type="cellIs" dxfId="680" priority="496" stopIfTrue="1" operator="equal">
      <formula>0</formula>
    </cfRule>
  </conditionalFormatting>
  <conditionalFormatting sqref="D893:E893">
    <cfRule type="cellIs" dxfId="679" priority="495" stopIfTrue="1" operator="equal">
      <formula>0</formula>
    </cfRule>
  </conditionalFormatting>
  <conditionalFormatting sqref="D942:E942 D945:E945 E946">
    <cfRule type="cellIs" dxfId="678" priority="493" stopIfTrue="1" operator="equal">
      <formula>0</formula>
    </cfRule>
  </conditionalFormatting>
  <conditionalFormatting sqref="D943:E943">
    <cfRule type="cellIs" dxfId="677" priority="492" stopIfTrue="1" operator="equal">
      <formula>0</formula>
    </cfRule>
  </conditionalFormatting>
  <conditionalFormatting sqref="D944:E944">
    <cfRule type="cellIs" dxfId="676" priority="491" stopIfTrue="1" operator="equal">
      <formula>0</formula>
    </cfRule>
  </conditionalFormatting>
  <conditionalFormatting sqref="D973:E973 D976:E976 E977">
    <cfRule type="cellIs" dxfId="675" priority="490" stopIfTrue="1" operator="equal">
      <formula>0</formula>
    </cfRule>
  </conditionalFormatting>
  <conditionalFormatting sqref="D974:E974">
    <cfRule type="cellIs" dxfId="674" priority="489" stopIfTrue="1" operator="equal">
      <formula>0</formula>
    </cfRule>
  </conditionalFormatting>
  <conditionalFormatting sqref="D975:E975">
    <cfRule type="cellIs" dxfId="673" priority="488" stopIfTrue="1" operator="equal">
      <formula>0</formula>
    </cfRule>
  </conditionalFormatting>
  <conditionalFormatting sqref="D1023:E1023 D1026:E1026 E1027">
    <cfRule type="cellIs" dxfId="672" priority="487" stopIfTrue="1" operator="equal">
      <formula>0</formula>
    </cfRule>
  </conditionalFormatting>
  <conditionalFormatting sqref="D1024:E1024">
    <cfRule type="cellIs" dxfId="671" priority="486" stopIfTrue="1" operator="equal">
      <formula>0</formula>
    </cfRule>
  </conditionalFormatting>
  <conditionalFormatting sqref="D1025:E1025">
    <cfRule type="cellIs" dxfId="670" priority="485" stopIfTrue="1" operator="equal">
      <formula>0</formula>
    </cfRule>
  </conditionalFormatting>
  <conditionalFormatting sqref="D599:E600">
    <cfRule type="cellIs" dxfId="669" priority="484" stopIfTrue="1" operator="equal">
      <formula>0</formula>
    </cfRule>
  </conditionalFormatting>
  <conditionalFormatting sqref="D606:E606">
    <cfRule type="cellIs" dxfId="668" priority="483" stopIfTrue="1" operator="equal">
      <formula>0</formula>
    </cfRule>
  </conditionalFormatting>
  <conditionalFormatting sqref="D601:E601 D604:E605">
    <cfRule type="cellIs" dxfId="667" priority="482" stopIfTrue="1" operator="equal">
      <formula>0</formula>
    </cfRule>
  </conditionalFormatting>
  <conditionalFormatting sqref="D602:E602">
    <cfRule type="cellIs" dxfId="666" priority="481" stopIfTrue="1" operator="equal">
      <formula>0</formula>
    </cfRule>
  </conditionalFormatting>
  <conditionalFormatting sqref="D603:E603">
    <cfRule type="cellIs" dxfId="665" priority="480" stopIfTrue="1" operator="equal">
      <formula>0</formula>
    </cfRule>
  </conditionalFormatting>
  <conditionalFormatting sqref="D613:E613 D616:E617">
    <cfRule type="cellIs" dxfId="664" priority="479" stopIfTrue="1" operator="equal">
      <formula>0</formula>
    </cfRule>
  </conditionalFormatting>
  <conditionalFormatting sqref="D614:E614">
    <cfRule type="cellIs" dxfId="663" priority="478" stopIfTrue="1" operator="equal">
      <formula>0</formula>
    </cfRule>
  </conditionalFormatting>
  <conditionalFormatting sqref="D615:E615">
    <cfRule type="cellIs" dxfId="662" priority="477" stopIfTrue="1" operator="equal">
      <formula>0</formula>
    </cfRule>
  </conditionalFormatting>
  <conditionalFormatting sqref="D999:E999 D1002:E1002 E1003">
    <cfRule type="cellIs" dxfId="661" priority="476" stopIfTrue="1" operator="equal">
      <formula>0</formula>
    </cfRule>
  </conditionalFormatting>
  <conditionalFormatting sqref="D1000:E1000">
    <cfRule type="cellIs" dxfId="660" priority="475" stopIfTrue="1" operator="equal">
      <formula>0</formula>
    </cfRule>
  </conditionalFormatting>
  <conditionalFormatting sqref="D1001:E1001">
    <cfRule type="cellIs" dxfId="659" priority="474" stopIfTrue="1" operator="equal">
      <formula>0</formula>
    </cfRule>
  </conditionalFormatting>
  <conditionalFormatting sqref="D1042:E1042 D1045:E1045 E1046">
    <cfRule type="cellIs" dxfId="658" priority="473" stopIfTrue="1" operator="equal">
      <formula>0</formula>
    </cfRule>
  </conditionalFormatting>
  <conditionalFormatting sqref="D1043:E1043">
    <cfRule type="cellIs" dxfId="657" priority="472" stopIfTrue="1" operator="equal">
      <formula>0</formula>
    </cfRule>
  </conditionalFormatting>
  <conditionalFormatting sqref="D1044:E1044">
    <cfRule type="cellIs" dxfId="656" priority="471" stopIfTrue="1" operator="equal">
      <formula>0</formula>
    </cfRule>
  </conditionalFormatting>
  <conditionalFormatting sqref="D1052:E1052 D1055:E1055 E1056">
    <cfRule type="cellIs" dxfId="655" priority="470" stopIfTrue="1" operator="equal">
      <formula>0</formula>
    </cfRule>
  </conditionalFormatting>
  <conditionalFormatting sqref="D1053:E1053">
    <cfRule type="cellIs" dxfId="654" priority="469" stopIfTrue="1" operator="equal">
      <formula>0</formula>
    </cfRule>
  </conditionalFormatting>
  <conditionalFormatting sqref="D1054:E1054">
    <cfRule type="cellIs" dxfId="653" priority="468" stopIfTrue="1" operator="equal">
      <formula>0</formula>
    </cfRule>
  </conditionalFormatting>
  <conditionalFormatting sqref="D1073:E1073 D1076:E1076 E1077">
    <cfRule type="cellIs" dxfId="652" priority="467" stopIfTrue="1" operator="equal">
      <formula>0</formula>
    </cfRule>
  </conditionalFormatting>
  <conditionalFormatting sqref="D1074:E1074">
    <cfRule type="cellIs" dxfId="651" priority="466" stopIfTrue="1" operator="equal">
      <formula>0</formula>
    </cfRule>
  </conditionalFormatting>
  <conditionalFormatting sqref="D1075:E1075">
    <cfRule type="cellIs" dxfId="650" priority="465" stopIfTrue="1" operator="equal">
      <formula>0</formula>
    </cfRule>
  </conditionalFormatting>
  <conditionalFormatting sqref="E1133:E1134">
    <cfRule type="cellIs" dxfId="649" priority="464" stopIfTrue="1" operator="equal">
      <formula>0</formula>
    </cfRule>
  </conditionalFormatting>
  <conditionalFormatting sqref="D1101:E1101 D1104:E1104 E1105">
    <cfRule type="cellIs" dxfId="648" priority="463" stopIfTrue="1" operator="equal">
      <formula>0</formula>
    </cfRule>
  </conditionalFormatting>
  <conditionalFormatting sqref="D1102:E1102">
    <cfRule type="cellIs" dxfId="647" priority="462" stopIfTrue="1" operator="equal">
      <formula>0</formula>
    </cfRule>
  </conditionalFormatting>
  <conditionalFormatting sqref="D1103:E1103">
    <cfRule type="cellIs" dxfId="646" priority="461" stopIfTrue="1" operator="equal">
      <formula>0</formula>
    </cfRule>
  </conditionalFormatting>
  <conditionalFormatting sqref="D1112:E1112 D1115:E1115 E1116">
    <cfRule type="cellIs" dxfId="645" priority="460" stopIfTrue="1" operator="equal">
      <formula>0</formula>
    </cfRule>
  </conditionalFormatting>
  <conditionalFormatting sqref="D1113:E1113">
    <cfRule type="cellIs" dxfId="644" priority="459" stopIfTrue="1" operator="equal">
      <formula>0</formula>
    </cfRule>
  </conditionalFormatting>
  <conditionalFormatting sqref="D1114:E1114">
    <cfRule type="cellIs" dxfId="643" priority="458" stopIfTrue="1" operator="equal">
      <formula>0</formula>
    </cfRule>
  </conditionalFormatting>
  <conditionalFormatting sqref="D1135:E1135 D1138:E1138 E1139">
    <cfRule type="cellIs" dxfId="642" priority="457" stopIfTrue="1" operator="equal">
      <formula>0</formula>
    </cfRule>
  </conditionalFormatting>
  <conditionalFormatting sqref="D1136:E1136">
    <cfRule type="cellIs" dxfId="641" priority="456" stopIfTrue="1" operator="equal">
      <formula>0</formula>
    </cfRule>
  </conditionalFormatting>
  <conditionalFormatting sqref="D1137:E1137">
    <cfRule type="cellIs" dxfId="640" priority="455" stopIfTrue="1" operator="equal">
      <formula>0</formula>
    </cfRule>
  </conditionalFormatting>
  <conditionalFormatting sqref="D1146:E1146 D1149 E1150">
    <cfRule type="cellIs" dxfId="639" priority="454" stopIfTrue="1" operator="equal">
      <formula>0</formula>
    </cfRule>
  </conditionalFormatting>
  <conditionalFormatting sqref="D1147:E1147">
    <cfRule type="cellIs" dxfId="638" priority="453" stopIfTrue="1" operator="equal">
      <formula>0</formula>
    </cfRule>
  </conditionalFormatting>
  <conditionalFormatting sqref="D1148:E1148">
    <cfRule type="cellIs" dxfId="637" priority="452" stopIfTrue="1" operator="equal">
      <formula>0</formula>
    </cfRule>
  </conditionalFormatting>
  <conditionalFormatting sqref="D1153:E1153 D1156 E1157:E1158">
    <cfRule type="cellIs" dxfId="636" priority="451" stopIfTrue="1" operator="equal">
      <formula>0</formula>
    </cfRule>
  </conditionalFormatting>
  <conditionalFormatting sqref="D1154:E1154">
    <cfRule type="cellIs" dxfId="635" priority="450" stopIfTrue="1" operator="equal">
      <formula>0</formula>
    </cfRule>
  </conditionalFormatting>
  <conditionalFormatting sqref="D1155:E1155">
    <cfRule type="cellIs" dxfId="634" priority="449" stopIfTrue="1" operator="equal">
      <formula>0</formula>
    </cfRule>
  </conditionalFormatting>
  <conditionalFormatting sqref="D1178:E1178 D1181 E1182:E1183">
    <cfRule type="cellIs" dxfId="633" priority="448" stopIfTrue="1" operator="equal">
      <formula>0</formula>
    </cfRule>
  </conditionalFormatting>
  <conditionalFormatting sqref="D1179:E1179">
    <cfRule type="cellIs" dxfId="632" priority="447" stopIfTrue="1" operator="equal">
      <formula>0</formula>
    </cfRule>
  </conditionalFormatting>
  <conditionalFormatting sqref="D1180:E1180">
    <cfRule type="cellIs" dxfId="631" priority="446" stopIfTrue="1" operator="equal">
      <formula>0</formula>
    </cfRule>
  </conditionalFormatting>
  <conditionalFormatting sqref="D1166:E1166 D1169 E1170:E1171">
    <cfRule type="cellIs" dxfId="630" priority="445" stopIfTrue="1" operator="equal">
      <formula>0</formula>
    </cfRule>
  </conditionalFormatting>
  <conditionalFormatting sqref="D1167:E1167">
    <cfRule type="cellIs" dxfId="629" priority="444" stopIfTrue="1" operator="equal">
      <formula>0</formula>
    </cfRule>
  </conditionalFormatting>
  <conditionalFormatting sqref="D1168:E1168">
    <cfRule type="cellIs" dxfId="628" priority="443" stopIfTrue="1" operator="equal">
      <formula>0</formula>
    </cfRule>
  </conditionalFormatting>
  <conditionalFormatting sqref="D1192:E1192 D1195 E1196:E1197">
    <cfRule type="cellIs" dxfId="627" priority="442" stopIfTrue="1" operator="equal">
      <formula>0</formula>
    </cfRule>
  </conditionalFormatting>
  <conditionalFormatting sqref="D1193:E1193">
    <cfRule type="cellIs" dxfId="626" priority="441" stopIfTrue="1" operator="equal">
      <formula>0</formula>
    </cfRule>
  </conditionalFormatting>
  <conditionalFormatting sqref="D1194:E1194">
    <cfRule type="cellIs" dxfId="625" priority="440" stopIfTrue="1" operator="equal">
      <formula>0</formula>
    </cfRule>
  </conditionalFormatting>
  <conditionalFormatting sqref="D1200:E1200 D1203 E1204">
    <cfRule type="cellIs" dxfId="624" priority="439" stopIfTrue="1" operator="equal">
      <formula>0</formula>
    </cfRule>
  </conditionalFormatting>
  <conditionalFormatting sqref="D1201:E1201">
    <cfRule type="cellIs" dxfId="623" priority="438" stopIfTrue="1" operator="equal">
      <formula>0</formula>
    </cfRule>
  </conditionalFormatting>
  <conditionalFormatting sqref="D1202:E1202">
    <cfRule type="cellIs" dxfId="622" priority="437" stopIfTrue="1" operator="equal">
      <formula>0</formula>
    </cfRule>
  </conditionalFormatting>
  <conditionalFormatting sqref="D1220:E1220 D1223 E1224:E1225">
    <cfRule type="cellIs" dxfId="621" priority="436" stopIfTrue="1" operator="equal">
      <formula>0</formula>
    </cfRule>
  </conditionalFormatting>
  <conditionalFormatting sqref="D1221:E1221 E1222">
    <cfRule type="cellIs" dxfId="620" priority="435" stopIfTrue="1" operator="equal">
      <formula>0</formula>
    </cfRule>
  </conditionalFormatting>
  <conditionalFormatting sqref="D1233:E1233 D1236 E1237">
    <cfRule type="cellIs" dxfId="619" priority="430" stopIfTrue="1" operator="equal">
      <formula>0</formula>
    </cfRule>
  </conditionalFormatting>
  <conditionalFormatting sqref="D1234:E1234">
    <cfRule type="cellIs" dxfId="618" priority="429" stopIfTrue="1" operator="equal">
      <formula>0</formula>
    </cfRule>
  </conditionalFormatting>
  <conditionalFormatting sqref="D1235:E1235">
    <cfRule type="cellIs" dxfId="617" priority="428" stopIfTrue="1" operator="equal">
      <formula>0</formula>
    </cfRule>
  </conditionalFormatting>
  <conditionalFormatting sqref="D1295:E1295 D1298 E1299">
    <cfRule type="cellIs" dxfId="616" priority="427" stopIfTrue="1" operator="equal">
      <formula>0</formula>
    </cfRule>
  </conditionalFormatting>
  <conditionalFormatting sqref="D1296:E1296">
    <cfRule type="cellIs" dxfId="615" priority="426" stopIfTrue="1" operator="equal">
      <formula>0</formula>
    </cfRule>
  </conditionalFormatting>
  <conditionalFormatting sqref="D1297:E1297">
    <cfRule type="cellIs" dxfId="614" priority="425" stopIfTrue="1" operator="equal">
      <formula>0</formula>
    </cfRule>
  </conditionalFormatting>
  <conditionalFormatting sqref="D1288:E1288 D1291 E1292">
    <cfRule type="cellIs" dxfId="613" priority="424" stopIfTrue="1" operator="equal">
      <formula>0</formula>
    </cfRule>
  </conditionalFormatting>
  <conditionalFormatting sqref="D1289:E1289">
    <cfRule type="cellIs" dxfId="612" priority="423" stopIfTrue="1" operator="equal">
      <formula>0</formula>
    </cfRule>
  </conditionalFormatting>
  <conditionalFormatting sqref="D1290:E1290">
    <cfRule type="cellIs" dxfId="611" priority="422" stopIfTrue="1" operator="equal">
      <formula>0</formula>
    </cfRule>
  </conditionalFormatting>
  <conditionalFormatting sqref="E1184">
    <cfRule type="cellIs" dxfId="610" priority="421" stopIfTrue="1" operator="equal">
      <formula>0</formula>
    </cfRule>
  </conditionalFormatting>
  <conditionalFormatting sqref="D1185:E1185 D1188">
    <cfRule type="cellIs" dxfId="609" priority="420" stopIfTrue="1" operator="equal">
      <formula>0</formula>
    </cfRule>
  </conditionalFormatting>
  <conditionalFormatting sqref="D1186:E1186">
    <cfRule type="cellIs" dxfId="608" priority="419" stopIfTrue="1" operator="equal">
      <formula>0</formula>
    </cfRule>
  </conditionalFormatting>
  <conditionalFormatting sqref="D1187:E1187">
    <cfRule type="cellIs" dxfId="607" priority="418" stopIfTrue="1" operator="equal">
      <formula>0</formula>
    </cfRule>
  </conditionalFormatting>
  <conditionalFormatting sqref="D1207:E1207 D1210 E1211">
    <cfRule type="cellIs" dxfId="606" priority="417" stopIfTrue="1" operator="equal">
      <formula>0</formula>
    </cfRule>
  </conditionalFormatting>
  <conditionalFormatting sqref="D1208:E1208">
    <cfRule type="cellIs" dxfId="605" priority="416" stopIfTrue="1" operator="equal">
      <formula>0</formula>
    </cfRule>
  </conditionalFormatting>
  <conditionalFormatting sqref="D1209:E1209">
    <cfRule type="cellIs" dxfId="604" priority="415" stopIfTrue="1" operator="equal">
      <formula>0</formula>
    </cfRule>
  </conditionalFormatting>
  <conditionalFormatting sqref="D1378:E1378 D1381 E1382:E1383 E1390">
    <cfRule type="cellIs" dxfId="603" priority="414" stopIfTrue="1" operator="equal">
      <formula>0</formula>
    </cfRule>
  </conditionalFormatting>
  <conditionalFormatting sqref="D1379:E1379">
    <cfRule type="cellIs" dxfId="602" priority="413" stopIfTrue="1" operator="equal">
      <formula>0</formula>
    </cfRule>
  </conditionalFormatting>
  <conditionalFormatting sqref="D1380:E1380">
    <cfRule type="cellIs" dxfId="601" priority="412" stopIfTrue="1" operator="equal">
      <formula>0</formula>
    </cfRule>
  </conditionalFormatting>
  <conditionalFormatting sqref="E1391">
    <cfRule type="cellIs" dxfId="600" priority="411" stopIfTrue="1" operator="equal">
      <formula>0</formula>
    </cfRule>
  </conditionalFormatting>
  <conditionalFormatting sqref="D1392:E1392 D1395 E1396:E1397 E1403">
    <cfRule type="cellIs" dxfId="599" priority="410" stopIfTrue="1" operator="equal">
      <formula>0</formula>
    </cfRule>
  </conditionalFormatting>
  <conditionalFormatting sqref="D1393:E1393">
    <cfRule type="cellIs" dxfId="598" priority="409" stopIfTrue="1" operator="equal">
      <formula>0</formula>
    </cfRule>
  </conditionalFormatting>
  <conditionalFormatting sqref="D1394:E1394">
    <cfRule type="cellIs" dxfId="597" priority="408" stopIfTrue="1" operator="equal">
      <formula>0</formula>
    </cfRule>
  </conditionalFormatting>
  <conditionalFormatting sqref="E1404">
    <cfRule type="cellIs" dxfId="596" priority="407" stopIfTrue="1" operator="equal">
      <formula>0</formula>
    </cfRule>
  </conditionalFormatting>
  <conditionalFormatting sqref="D1405:E1405 D1408 E1409:E1410 E1413">
    <cfRule type="cellIs" dxfId="595" priority="406" stopIfTrue="1" operator="equal">
      <formula>0</formula>
    </cfRule>
  </conditionalFormatting>
  <conditionalFormatting sqref="D1406:E1406">
    <cfRule type="cellIs" dxfId="594" priority="405" stopIfTrue="1" operator="equal">
      <formula>0</formula>
    </cfRule>
  </conditionalFormatting>
  <conditionalFormatting sqref="D1407:E1407">
    <cfRule type="cellIs" dxfId="593" priority="404" stopIfTrue="1" operator="equal">
      <formula>0</formula>
    </cfRule>
  </conditionalFormatting>
  <conditionalFormatting sqref="E1414">
    <cfRule type="cellIs" dxfId="592" priority="403" stopIfTrue="1" operator="equal">
      <formula>0</formula>
    </cfRule>
  </conditionalFormatting>
  <conditionalFormatting sqref="D1415:E1415 D1418 E1419:E1423">
    <cfRule type="cellIs" dxfId="591" priority="402" stopIfTrue="1" operator="equal">
      <formula>0</formula>
    </cfRule>
  </conditionalFormatting>
  <conditionalFormatting sqref="D1416:E1416">
    <cfRule type="cellIs" dxfId="590" priority="401" stopIfTrue="1" operator="equal">
      <formula>0</formula>
    </cfRule>
  </conditionalFormatting>
  <conditionalFormatting sqref="D1417:E1417">
    <cfRule type="cellIs" dxfId="589" priority="400" stopIfTrue="1" operator="equal">
      <formula>0</formula>
    </cfRule>
  </conditionalFormatting>
  <conditionalFormatting sqref="E1424">
    <cfRule type="cellIs" dxfId="588" priority="399" stopIfTrue="1" operator="equal">
      <formula>0</formula>
    </cfRule>
  </conditionalFormatting>
  <conditionalFormatting sqref="D1425:E1425 D1428 E1429:E1430">
    <cfRule type="cellIs" dxfId="587" priority="398" stopIfTrue="1" operator="equal">
      <formula>0</formula>
    </cfRule>
  </conditionalFormatting>
  <conditionalFormatting sqref="D1426:E1426">
    <cfRule type="cellIs" dxfId="586" priority="397" stopIfTrue="1" operator="equal">
      <formula>0</formula>
    </cfRule>
  </conditionalFormatting>
  <conditionalFormatting sqref="D1427:E1427">
    <cfRule type="cellIs" dxfId="585" priority="396" stopIfTrue="1" operator="equal">
      <formula>0</formula>
    </cfRule>
  </conditionalFormatting>
  <conditionalFormatting sqref="E1348:E1349">
    <cfRule type="cellIs" dxfId="584" priority="395" stopIfTrue="1" operator="equal">
      <formula>0</formula>
    </cfRule>
  </conditionalFormatting>
  <conditionalFormatting sqref="D1327:E1327 D1330 E1331:E1332">
    <cfRule type="cellIs" dxfId="583" priority="394" stopIfTrue="1" operator="equal">
      <formula>0</formula>
    </cfRule>
  </conditionalFormatting>
  <conditionalFormatting sqref="D1328:E1328">
    <cfRule type="cellIs" dxfId="582" priority="393" stopIfTrue="1" operator="equal">
      <formula>0</formula>
    </cfRule>
  </conditionalFormatting>
  <conditionalFormatting sqref="D1329:E1329">
    <cfRule type="cellIs" dxfId="581" priority="392" stopIfTrue="1" operator="equal">
      <formula>0</formula>
    </cfRule>
  </conditionalFormatting>
  <conditionalFormatting sqref="D1342:E1342 D1345 E1346">
    <cfRule type="cellIs" dxfId="580" priority="391" stopIfTrue="1" operator="equal">
      <formula>0</formula>
    </cfRule>
  </conditionalFormatting>
  <conditionalFormatting sqref="D1343:E1343">
    <cfRule type="cellIs" dxfId="579" priority="390" stopIfTrue="1" operator="equal">
      <formula>0</formula>
    </cfRule>
  </conditionalFormatting>
  <conditionalFormatting sqref="D1344:E1344">
    <cfRule type="cellIs" dxfId="578" priority="389" stopIfTrue="1" operator="equal">
      <formula>0</formula>
    </cfRule>
  </conditionalFormatting>
  <conditionalFormatting sqref="E1362:E1365">
    <cfRule type="cellIs" dxfId="577" priority="388" stopIfTrue="1" operator="equal">
      <formula>0</formula>
    </cfRule>
  </conditionalFormatting>
  <conditionalFormatting sqref="D1355:E1355 D1358 E1359">
    <cfRule type="cellIs" dxfId="576" priority="387" stopIfTrue="1" operator="equal">
      <formula>0</formula>
    </cfRule>
  </conditionalFormatting>
  <conditionalFormatting sqref="D1356:E1356">
    <cfRule type="cellIs" dxfId="575" priority="386" stopIfTrue="1" operator="equal">
      <formula>0</formula>
    </cfRule>
  </conditionalFormatting>
  <conditionalFormatting sqref="D1357:E1357">
    <cfRule type="cellIs" dxfId="574" priority="385" stopIfTrue="1" operator="equal">
      <formula>0</formula>
    </cfRule>
  </conditionalFormatting>
  <conditionalFormatting sqref="D1366:E1366 D1369 E1370">
    <cfRule type="cellIs" dxfId="573" priority="384" stopIfTrue="1" operator="equal">
      <formula>0</formula>
    </cfRule>
  </conditionalFormatting>
  <conditionalFormatting sqref="D1367:E1367">
    <cfRule type="cellIs" dxfId="572" priority="383" stopIfTrue="1" operator="equal">
      <formula>0</formula>
    </cfRule>
  </conditionalFormatting>
  <conditionalFormatting sqref="D1368:E1368">
    <cfRule type="cellIs" dxfId="571" priority="382" stopIfTrue="1" operator="equal">
      <formula>0</formula>
    </cfRule>
  </conditionalFormatting>
  <conditionalFormatting sqref="D1438:E1438 D1441 E1442">
    <cfRule type="cellIs" dxfId="570" priority="381" stopIfTrue="1" operator="equal">
      <formula>0</formula>
    </cfRule>
  </conditionalFormatting>
  <conditionalFormatting sqref="D1439:E1439">
    <cfRule type="cellIs" dxfId="569" priority="380" stopIfTrue="1" operator="equal">
      <formula>0</formula>
    </cfRule>
  </conditionalFormatting>
  <conditionalFormatting sqref="D1440:E1440">
    <cfRule type="cellIs" dxfId="568" priority="379" stopIfTrue="1" operator="equal">
      <formula>0</formula>
    </cfRule>
  </conditionalFormatting>
  <conditionalFormatting sqref="D1336:E1336">
    <cfRule type="cellIs" dxfId="567" priority="375" stopIfTrue="1" operator="equal">
      <formula>0</formula>
    </cfRule>
  </conditionalFormatting>
  <conditionalFormatting sqref="D1334:E1334 D1337 E1338">
    <cfRule type="cellIs" dxfId="566" priority="377" stopIfTrue="1" operator="equal">
      <formula>0</formula>
    </cfRule>
  </conditionalFormatting>
  <conditionalFormatting sqref="D1335:E1335">
    <cfRule type="cellIs" dxfId="565" priority="376" stopIfTrue="1" operator="equal">
      <formula>0</formula>
    </cfRule>
  </conditionalFormatting>
  <conditionalFormatting sqref="D1446:E1446 D1449 E1450">
    <cfRule type="cellIs" dxfId="564" priority="374" stopIfTrue="1" operator="equal">
      <formula>0</formula>
    </cfRule>
  </conditionalFormatting>
  <conditionalFormatting sqref="D1447:E1447">
    <cfRule type="cellIs" dxfId="563" priority="373" stopIfTrue="1" operator="equal">
      <formula>0</formula>
    </cfRule>
  </conditionalFormatting>
  <conditionalFormatting sqref="D1448:E1448">
    <cfRule type="cellIs" dxfId="562" priority="372" stopIfTrue="1" operator="equal">
      <formula>0</formula>
    </cfRule>
  </conditionalFormatting>
  <conditionalFormatting sqref="D1463:E1463 D1466 E1467">
    <cfRule type="cellIs" dxfId="561" priority="371" stopIfTrue="1" operator="equal">
      <formula>0</formula>
    </cfRule>
  </conditionalFormatting>
  <conditionalFormatting sqref="D1464:E1464">
    <cfRule type="cellIs" dxfId="560" priority="370" stopIfTrue="1" operator="equal">
      <formula>0</formula>
    </cfRule>
  </conditionalFormatting>
  <conditionalFormatting sqref="D1465:E1465">
    <cfRule type="cellIs" dxfId="559" priority="369" stopIfTrue="1" operator="equal">
      <formula>0</formula>
    </cfRule>
  </conditionalFormatting>
  <conditionalFormatting sqref="D1470:E1470 D1473 E1474">
    <cfRule type="cellIs" dxfId="558" priority="368" stopIfTrue="1" operator="equal">
      <formula>0</formula>
    </cfRule>
  </conditionalFormatting>
  <conditionalFormatting sqref="D1471:E1471">
    <cfRule type="cellIs" dxfId="557" priority="367" stopIfTrue="1" operator="equal">
      <formula>0</formula>
    </cfRule>
  </conditionalFormatting>
  <conditionalFormatting sqref="D1472:E1472">
    <cfRule type="cellIs" dxfId="556" priority="366" stopIfTrue="1" operator="equal">
      <formula>0</formula>
    </cfRule>
  </conditionalFormatting>
  <conditionalFormatting sqref="D1477:E1477 D1480 E1481">
    <cfRule type="cellIs" dxfId="555" priority="365" stopIfTrue="1" operator="equal">
      <formula>0</formula>
    </cfRule>
  </conditionalFormatting>
  <conditionalFormatting sqref="D1478:E1478">
    <cfRule type="cellIs" dxfId="554" priority="364" stopIfTrue="1" operator="equal">
      <formula>0</formula>
    </cfRule>
  </conditionalFormatting>
  <conditionalFormatting sqref="D1479:E1479">
    <cfRule type="cellIs" dxfId="553" priority="363" stopIfTrue="1" operator="equal">
      <formula>0</formula>
    </cfRule>
  </conditionalFormatting>
  <conditionalFormatting sqref="D1486:E1486 D1489 E1490:E1491">
    <cfRule type="cellIs" dxfId="552" priority="362" stopIfTrue="1" operator="equal">
      <formula>0</formula>
    </cfRule>
  </conditionalFormatting>
  <conditionalFormatting sqref="D1487:E1487">
    <cfRule type="cellIs" dxfId="551" priority="361" stopIfTrue="1" operator="equal">
      <formula>0</formula>
    </cfRule>
  </conditionalFormatting>
  <conditionalFormatting sqref="D1488:E1488">
    <cfRule type="cellIs" dxfId="550" priority="360" stopIfTrue="1" operator="equal">
      <formula>0</formula>
    </cfRule>
  </conditionalFormatting>
  <conditionalFormatting sqref="E1504">
    <cfRule type="cellIs" dxfId="549" priority="359" stopIfTrue="1" operator="equal">
      <formula>0</formula>
    </cfRule>
  </conditionalFormatting>
  <conditionalFormatting sqref="D1499:E1499 D1502 E1503">
    <cfRule type="cellIs" dxfId="548" priority="358" stopIfTrue="1" operator="equal">
      <formula>0</formula>
    </cfRule>
  </conditionalFormatting>
  <conditionalFormatting sqref="D1500:E1500">
    <cfRule type="cellIs" dxfId="547" priority="357" stopIfTrue="1" operator="equal">
      <formula>0</formula>
    </cfRule>
  </conditionalFormatting>
  <conditionalFormatting sqref="D1501:E1501">
    <cfRule type="cellIs" dxfId="546" priority="356" stopIfTrue="1" operator="equal">
      <formula>0</formula>
    </cfRule>
  </conditionalFormatting>
  <conditionalFormatting sqref="E1512">
    <cfRule type="cellIs" dxfId="545" priority="355" stopIfTrue="1" operator="equal">
      <formula>0</formula>
    </cfRule>
  </conditionalFormatting>
  <conditionalFormatting sqref="D1506:E1506 D1509 E1510:E1511">
    <cfRule type="cellIs" dxfId="544" priority="354" stopIfTrue="1" operator="equal">
      <formula>0</formula>
    </cfRule>
  </conditionalFormatting>
  <conditionalFormatting sqref="D1507:E1507">
    <cfRule type="cellIs" dxfId="543" priority="353" stopIfTrue="1" operator="equal">
      <formula>0</formula>
    </cfRule>
  </conditionalFormatting>
  <conditionalFormatting sqref="D1508:E1508">
    <cfRule type="cellIs" dxfId="542" priority="352" stopIfTrue="1" operator="equal">
      <formula>0</formula>
    </cfRule>
  </conditionalFormatting>
  <conditionalFormatting sqref="D1542:E1542 D1545 E1546:E1547">
    <cfRule type="cellIs" dxfId="541" priority="351" stopIfTrue="1" operator="equal">
      <formula>0</formula>
    </cfRule>
  </conditionalFormatting>
  <conditionalFormatting sqref="D1543:E1543">
    <cfRule type="cellIs" dxfId="540" priority="350" stopIfTrue="1" operator="equal">
      <formula>0</formula>
    </cfRule>
  </conditionalFormatting>
  <conditionalFormatting sqref="D1544:E1544">
    <cfRule type="cellIs" dxfId="539" priority="349" stopIfTrue="1" operator="equal">
      <formula>0</formula>
    </cfRule>
  </conditionalFormatting>
  <conditionalFormatting sqref="D1555:E1555 D1558 E1559:E1560">
    <cfRule type="cellIs" dxfId="538" priority="348" stopIfTrue="1" operator="equal">
      <formula>0</formula>
    </cfRule>
  </conditionalFormatting>
  <conditionalFormatting sqref="D1556:E1556">
    <cfRule type="cellIs" dxfId="537" priority="347" stopIfTrue="1" operator="equal">
      <formula>0</formula>
    </cfRule>
  </conditionalFormatting>
  <conditionalFormatting sqref="D1557:E1557">
    <cfRule type="cellIs" dxfId="536" priority="346" stopIfTrue="1" operator="equal">
      <formula>0</formula>
    </cfRule>
  </conditionalFormatting>
  <conditionalFormatting sqref="D1567:E1567 D1570 E1571:E1572 E1586 E1665:E1666 E1695:E1696 E1710">
    <cfRule type="cellIs" dxfId="535" priority="345" stopIfTrue="1" operator="equal">
      <formula>0</formula>
    </cfRule>
  </conditionalFormatting>
  <conditionalFormatting sqref="D1568:E1568">
    <cfRule type="cellIs" dxfId="534" priority="344" stopIfTrue="1" operator="equal">
      <formula>0</formula>
    </cfRule>
  </conditionalFormatting>
  <conditionalFormatting sqref="D1569:E1569">
    <cfRule type="cellIs" dxfId="533" priority="343" stopIfTrue="1" operator="equal">
      <formula>0</formula>
    </cfRule>
  </conditionalFormatting>
  <conditionalFormatting sqref="E1573">
    <cfRule type="cellIs" dxfId="532" priority="342" stopIfTrue="1" operator="equal">
      <formula>0</formula>
    </cfRule>
  </conditionalFormatting>
  <conditionalFormatting sqref="D1574:E1574 D1577 E1578:E1579">
    <cfRule type="cellIs" dxfId="531" priority="341" stopIfTrue="1" operator="equal">
      <formula>0</formula>
    </cfRule>
  </conditionalFormatting>
  <conditionalFormatting sqref="D1575:E1575">
    <cfRule type="cellIs" dxfId="530" priority="340" stopIfTrue="1" operator="equal">
      <formula>0</formula>
    </cfRule>
  </conditionalFormatting>
  <conditionalFormatting sqref="D1576:E1576">
    <cfRule type="cellIs" dxfId="529" priority="339" stopIfTrue="1" operator="equal">
      <formula>0</formula>
    </cfRule>
  </conditionalFormatting>
  <conditionalFormatting sqref="D1581:E1581 D1584 E1585">
    <cfRule type="cellIs" dxfId="528" priority="338" stopIfTrue="1" operator="equal">
      <formula>0</formula>
    </cfRule>
  </conditionalFormatting>
  <conditionalFormatting sqref="D1582:E1582">
    <cfRule type="cellIs" dxfId="527" priority="337" stopIfTrue="1" operator="equal">
      <formula>0</formula>
    </cfRule>
  </conditionalFormatting>
  <conditionalFormatting sqref="D1583:E1583">
    <cfRule type="cellIs" dxfId="526" priority="336" stopIfTrue="1" operator="equal">
      <formula>0</formula>
    </cfRule>
  </conditionalFormatting>
  <conditionalFormatting sqref="E1593">
    <cfRule type="cellIs" dxfId="525" priority="335" stopIfTrue="1" operator="equal">
      <formula>0</formula>
    </cfRule>
  </conditionalFormatting>
  <conditionalFormatting sqref="D1588:E1588 D1591 E1592">
    <cfRule type="cellIs" dxfId="524" priority="334" stopIfTrue="1" operator="equal">
      <formula>0</formula>
    </cfRule>
  </conditionalFormatting>
  <conditionalFormatting sqref="D1589:E1589">
    <cfRule type="cellIs" dxfId="523" priority="333" stopIfTrue="1" operator="equal">
      <formula>0</formula>
    </cfRule>
  </conditionalFormatting>
  <conditionalFormatting sqref="D1590:E1590">
    <cfRule type="cellIs" dxfId="522" priority="332" stopIfTrue="1" operator="equal">
      <formula>0</formula>
    </cfRule>
  </conditionalFormatting>
  <conditionalFormatting sqref="D1124:E1124 D1127:E1127 E1128:E1129">
    <cfRule type="cellIs" dxfId="521" priority="331" stopIfTrue="1" operator="equal">
      <formula>0</formula>
    </cfRule>
  </conditionalFormatting>
  <conditionalFormatting sqref="D1125:E1125">
    <cfRule type="cellIs" dxfId="520" priority="330" stopIfTrue="1" operator="equal">
      <formula>0</formula>
    </cfRule>
  </conditionalFormatting>
  <conditionalFormatting sqref="D1126:E1126">
    <cfRule type="cellIs" dxfId="519" priority="329" stopIfTrue="1" operator="equal">
      <formula>0</formula>
    </cfRule>
  </conditionalFormatting>
  <conditionalFormatting sqref="D748:E748 D751 E752:E753">
    <cfRule type="cellIs" dxfId="518" priority="328" stopIfTrue="1" operator="equal">
      <formula>0</formula>
    </cfRule>
  </conditionalFormatting>
  <conditionalFormatting sqref="D749:E749">
    <cfRule type="cellIs" dxfId="517" priority="327" stopIfTrue="1" operator="equal">
      <formula>0</formula>
    </cfRule>
  </conditionalFormatting>
  <conditionalFormatting sqref="D750:E750">
    <cfRule type="cellIs" dxfId="516" priority="326" stopIfTrue="1" operator="equal">
      <formula>0</formula>
    </cfRule>
  </conditionalFormatting>
  <conditionalFormatting sqref="E1244">
    <cfRule type="cellIs" dxfId="515" priority="325" stopIfTrue="1" operator="equal">
      <formula>0</formula>
    </cfRule>
  </conditionalFormatting>
  <conditionalFormatting sqref="D1245:E1245 D1248 E1249:E1250">
    <cfRule type="cellIs" dxfId="514" priority="324" stopIfTrue="1" operator="equal">
      <formula>0</formula>
    </cfRule>
  </conditionalFormatting>
  <conditionalFormatting sqref="D1246:E1246">
    <cfRule type="cellIs" dxfId="513" priority="323" stopIfTrue="1" operator="equal">
      <formula>0</formula>
    </cfRule>
  </conditionalFormatting>
  <conditionalFormatting sqref="D1247:E1247">
    <cfRule type="cellIs" dxfId="512" priority="322" stopIfTrue="1" operator="equal">
      <formula>0</formula>
    </cfRule>
  </conditionalFormatting>
  <conditionalFormatting sqref="E1279:E1280">
    <cfRule type="cellIs" dxfId="511" priority="320" stopIfTrue="1" operator="equal">
      <formula>0</formula>
    </cfRule>
  </conditionalFormatting>
  <conditionalFormatting sqref="D1263:E1263 D1266 E1267:E1268">
    <cfRule type="cellIs" dxfId="510" priority="319" stopIfTrue="1" operator="equal">
      <formula>0</formula>
    </cfRule>
  </conditionalFormatting>
  <conditionalFormatting sqref="D1264:E1264">
    <cfRule type="cellIs" dxfId="509" priority="318" stopIfTrue="1" operator="equal">
      <formula>0</formula>
    </cfRule>
  </conditionalFormatting>
  <conditionalFormatting sqref="D1265:E1265">
    <cfRule type="cellIs" dxfId="508" priority="317" stopIfTrue="1" operator="equal">
      <formula>0</formula>
    </cfRule>
  </conditionalFormatting>
  <conditionalFormatting sqref="D1281:E1281 D1284 E1285:E1286">
    <cfRule type="cellIs" dxfId="507" priority="316" stopIfTrue="1" operator="equal">
      <formula>0</formula>
    </cfRule>
  </conditionalFormatting>
  <conditionalFormatting sqref="D1282:E1282">
    <cfRule type="cellIs" dxfId="506" priority="315" stopIfTrue="1" operator="equal">
      <formula>0</formula>
    </cfRule>
  </conditionalFormatting>
  <conditionalFormatting sqref="D1283:E1283">
    <cfRule type="cellIs" dxfId="505" priority="314" stopIfTrue="1" operator="equal">
      <formula>0</formula>
    </cfRule>
  </conditionalFormatting>
  <conditionalFormatting sqref="E1601">
    <cfRule type="cellIs" dxfId="504" priority="313" stopIfTrue="1" operator="equal">
      <formula>0</formula>
    </cfRule>
  </conditionalFormatting>
  <conditionalFormatting sqref="D1596:E1596 D1599 E1600">
    <cfRule type="cellIs" dxfId="503" priority="312" stopIfTrue="1" operator="equal">
      <formula>0</formula>
    </cfRule>
  </conditionalFormatting>
  <conditionalFormatting sqref="D1597:E1597">
    <cfRule type="cellIs" dxfId="502" priority="311" stopIfTrue="1" operator="equal">
      <formula>0</formula>
    </cfRule>
  </conditionalFormatting>
  <conditionalFormatting sqref="D1598:E1598">
    <cfRule type="cellIs" dxfId="501" priority="310" stopIfTrue="1" operator="equal">
      <formula>0</formula>
    </cfRule>
  </conditionalFormatting>
  <conditionalFormatting sqref="E1608">
    <cfRule type="cellIs" dxfId="500" priority="309" stopIfTrue="1" operator="equal">
      <formula>0</formula>
    </cfRule>
  </conditionalFormatting>
  <conditionalFormatting sqref="D1603:E1603 D1606 E1607">
    <cfRule type="cellIs" dxfId="499" priority="308" stopIfTrue="1" operator="equal">
      <formula>0</formula>
    </cfRule>
  </conditionalFormatting>
  <conditionalFormatting sqref="D1604:E1604">
    <cfRule type="cellIs" dxfId="498" priority="307" stopIfTrue="1" operator="equal">
      <formula>0</formula>
    </cfRule>
  </conditionalFormatting>
  <conditionalFormatting sqref="D1605:E1605">
    <cfRule type="cellIs" dxfId="497" priority="306" stopIfTrue="1" operator="equal">
      <formula>0</formula>
    </cfRule>
  </conditionalFormatting>
  <conditionalFormatting sqref="E1615">
    <cfRule type="cellIs" dxfId="496" priority="305" stopIfTrue="1" operator="equal">
      <formula>0</formula>
    </cfRule>
  </conditionalFormatting>
  <conditionalFormatting sqref="D1610:E1610 D1613 E1614">
    <cfRule type="cellIs" dxfId="495" priority="304" stopIfTrue="1" operator="equal">
      <formula>0</formula>
    </cfRule>
  </conditionalFormatting>
  <conditionalFormatting sqref="D1611:E1611">
    <cfRule type="cellIs" dxfId="494" priority="303" stopIfTrue="1" operator="equal">
      <formula>0</formula>
    </cfRule>
  </conditionalFormatting>
  <conditionalFormatting sqref="D1612:E1612">
    <cfRule type="cellIs" dxfId="493" priority="302" stopIfTrue="1" operator="equal">
      <formula>0</formula>
    </cfRule>
  </conditionalFormatting>
  <conditionalFormatting sqref="E1622">
    <cfRule type="cellIs" dxfId="492" priority="301" stopIfTrue="1" operator="equal">
      <formula>0</formula>
    </cfRule>
  </conditionalFormatting>
  <conditionalFormatting sqref="D1617:E1617 D1620 E1621">
    <cfRule type="cellIs" dxfId="491" priority="300" stopIfTrue="1" operator="equal">
      <formula>0</formula>
    </cfRule>
  </conditionalFormatting>
  <conditionalFormatting sqref="D1618:E1618">
    <cfRule type="cellIs" dxfId="490" priority="299" stopIfTrue="1" operator="equal">
      <formula>0</formula>
    </cfRule>
  </conditionalFormatting>
  <conditionalFormatting sqref="D1619:E1619">
    <cfRule type="cellIs" dxfId="489" priority="298" stopIfTrue="1" operator="equal">
      <formula>0</formula>
    </cfRule>
  </conditionalFormatting>
  <conditionalFormatting sqref="D541:E541">
    <cfRule type="cellIs" dxfId="488" priority="294" stopIfTrue="1" operator="equal">
      <formula>0</formula>
    </cfRule>
  </conditionalFormatting>
  <conditionalFormatting sqref="D539:E539 D542 E543:E544">
    <cfRule type="cellIs" dxfId="487" priority="296" stopIfTrue="1" operator="equal">
      <formula>0</formula>
    </cfRule>
  </conditionalFormatting>
  <conditionalFormatting sqref="D540:E540">
    <cfRule type="cellIs" dxfId="486" priority="295" stopIfTrue="1" operator="equal">
      <formula>0</formula>
    </cfRule>
  </conditionalFormatting>
  <conditionalFormatting sqref="E1629">
    <cfRule type="cellIs" dxfId="485" priority="293" stopIfTrue="1" operator="equal">
      <formula>0</formula>
    </cfRule>
  </conditionalFormatting>
  <conditionalFormatting sqref="D1624:E1624 D1627 E1628">
    <cfRule type="cellIs" dxfId="484" priority="292" stopIfTrue="1" operator="equal">
      <formula>0</formula>
    </cfRule>
  </conditionalFormatting>
  <conditionalFormatting sqref="D1625:E1625">
    <cfRule type="cellIs" dxfId="483" priority="291" stopIfTrue="1" operator="equal">
      <formula>0</formula>
    </cfRule>
  </conditionalFormatting>
  <conditionalFormatting sqref="D1626:E1626">
    <cfRule type="cellIs" dxfId="482" priority="290" stopIfTrue="1" operator="equal">
      <formula>0</formula>
    </cfRule>
  </conditionalFormatting>
  <conditionalFormatting sqref="E1636">
    <cfRule type="cellIs" dxfId="481" priority="289" stopIfTrue="1" operator="equal">
      <formula>0</formula>
    </cfRule>
  </conditionalFormatting>
  <conditionalFormatting sqref="D1631:E1631 D1634 E1635">
    <cfRule type="cellIs" dxfId="480" priority="288" stopIfTrue="1" operator="equal">
      <formula>0</formula>
    </cfRule>
  </conditionalFormatting>
  <conditionalFormatting sqref="D1632:E1632">
    <cfRule type="cellIs" dxfId="479" priority="287" stopIfTrue="1" operator="equal">
      <formula>0</formula>
    </cfRule>
  </conditionalFormatting>
  <conditionalFormatting sqref="D1633:E1633">
    <cfRule type="cellIs" dxfId="478" priority="286" stopIfTrue="1" operator="equal">
      <formula>0</formula>
    </cfRule>
  </conditionalFormatting>
  <conditionalFormatting sqref="E1643">
    <cfRule type="cellIs" dxfId="477" priority="285" stopIfTrue="1" operator="equal">
      <formula>0</formula>
    </cfRule>
  </conditionalFormatting>
  <conditionalFormatting sqref="D1638:E1638 D1641">
    <cfRule type="cellIs" dxfId="476" priority="284" stopIfTrue="1" operator="equal">
      <formula>0</formula>
    </cfRule>
  </conditionalFormatting>
  <conditionalFormatting sqref="D1639:E1639">
    <cfRule type="cellIs" dxfId="475" priority="283" stopIfTrue="1" operator="equal">
      <formula>0</formula>
    </cfRule>
  </conditionalFormatting>
  <conditionalFormatting sqref="D1640:E1640 E1642">
    <cfRule type="cellIs" dxfId="474" priority="282" stopIfTrue="1" operator="equal">
      <formula>0</formula>
    </cfRule>
  </conditionalFormatting>
  <conditionalFormatting sqref="E1650">
    <cfRule type="cellIs" dxfId="473" priority="281" stopIfTrue="1" operator="equal">
      <formula>0</formula>
    </cfRule>
  </conditionalFormatting>
  <conditionalFormatting sqref="D1645:E1645 D1648 E1649">
    <cfRule type="cellIs" dxfId="472" priority="280" stopIfTrue="1" operator="equal">
      <formula>0</formula>
    </cfRule>
  </conditionalFormatting>
  <conditionalFormatting sqref="D1646:E1646">
    <cfRule type="cellIs" dxfId="471" priority="279" stopIfTrue="1" operator="equal">
      <formula>0</formula>
    </cfRule>
  </conditionalFormatting>
  <conditionalFormatting sqref="D1647:E1647">
    <cfRule type="cellIs" dxfId="470" priority="278" stopIfTrue="1" operator="equal">
      <formula>0</formula>
    </cfRule>
  </conditionalFormatting>
  <conditionalFormatting sqref="E1657">
    <cfRule type="cellIs" dxfId="469" priority="277" stopIfTrue="1" operator="equal">
      <formula>0</formula>
    </cfRule>
  </conditionalFormatting>
  <conditionalFormatting sqref="D1652:E1652 D1655 E1656">
    <cfRule type="cellIs" dxfId="468" priority="276" stopIfTrue="1" operator="equal">
      <formula>0</formula>
    </cfRule>
  </conditionalFormatting>
  <conditionalFormatting sqref="D1653:E1653">
    <cfRule type="cellIs" dxfId="467" priority="275" stopIfTrue="1" operator="equal">
      <formula>0</formula>
    </cfRule>
  </conditionalFormatting>
  <conditionalFormatting sqref="D1654:E1654">
    <cfRule type="cellIs" dxfId="466" priority="274" stopIfTrue="1" operator="equal">
      <formula>0</formula>
    </cfRule>
  </conditionalFormatting>
  <conditionalFormatting sqref="E1664">
    <cfRule type="cellIs" dxfId="465" priority="273" stopIfTrue="1" operator="equal">
      <formula>0</formula>
    </cfRule>
  </conditionalFormatting>
  <conditionalFormatting sqref="D1659:E1659 D1662 E1663">
    <cfRule type="cellIs" dxfId="464" priority="272" stopIfTrue="1" operator="equal">
      <formula>0</formula>
    </cfRule>
  </conditionalFormatting>
  <conditionalFormatting sqref="D1660:E1660">
    <cfRule type="cellIs" dxfId="463" priority="271" stopIfTrue="1" operator="equal">
      <formula>0</formula>
    </cfRule>
  </conditionalFormatting>
  <conditionalFormatting sqref="D1661:E1661">
    <cfRule type="cellIs" dxfId="462" priority="270" stopIfTrue="1" operator="equal">
      <formula>0</formula>
    </cfRule>
  </conditionalFormatting>
  <conditionalFormatting sqref="E1673">
    <cfRule type="cellIs" dxfId="461" priority="269" stopIfTrue="1" operator="equal">
      <formula>0</formula>
    </cfRule>
  </conditionalFormatting>
  <conditionalFormatting sqref="D1668:E1668 D1671 E1672">
    <cfRule type="cellIs" dxfId="460" priority="268" stopIfTrue="1" operator="equal">
      <formula>0</formula>
    </cfRule>
  </conditionalFormatting>
  <conditionalFormatting sqref="D1669:E1669">
    <cfRule type="cellIs" dxfId="459" priority="267" stopIfTrue="1" operator="equal">
      <formula>0</formula>
    </cfRule>
  </conditionalFormatting>
  <conditionalFormatting sqref="D1670:E1670">
    <cfRule type="cellIs" dxfId="458" priority="266" stopIfTrue="1" operator="equal">
      <formula>0</formula>
    </cfRule>
  </conditionalFormatting>
  <conditionalFormatting sqref="E1680">
    <cfRule type="cellIs" dxfId="457" priority="265" stopIfTrue="1" operator="equal">
      <formula>0</formula>
    </cfRule>
  </conditionalFormatting>
  <conditionalFormatting sqref="D1675:E1675 D1678 E1679">
    <cfRule type="cellIs" dxfId="456" priority="264" stopIfTrue="1" operator="equal">
      <formula>0</formula>
    </cfRule>
  </conditionalFormatting>
  <conditionalFormatting sqref="D1676:E1676">
    <cfRule type="cellIs" dxfId="455" priority="263" stopIfTrue="1" operator="equal">
      <formula>0</formula>
    </cfRule>
  </conditionalFormatting>
  <conditionalFormatting sqref="D1677:E1677">
    <cfRule type="cellIs" dxfId="454" priority="262" stopIfTrue="1" operator="equal">
      <formula>0</formula>
    </cfRule>
  </conditionalFormatting>
  <conditionalFormatting sqref="E1687">
    <cfRule type="cellIs" dxfId="453" priority="261" stopIfTrue="1" operator="equal">
      <formula>0</formula>
    </cfRule>
  </conditionalFormatting>
  <conditionalFormatting sqref="D1682:E1682 D1685 E1686">
    <cfRule type="cellIs" dxfId="452" priority="260" stopIfTrue="1" operator="equal">
      <formula>0</formula>
    </cfRule>
  </conditionalFormatting>
  <conditionalFormatting sqref="D1683:E1683">
    <cfRule type="cellIs" dxfId="451" priority="259" stopIfTrue="1" operator="equal">
      <formula>0</formula>
    </cfRule>
  </conditionalFormatting>
  <conditionalFormatting sqref="D1684:E1684">
    <cfRule type="cellIs" dxfId="450" priority="258" stopIfTrue="1" operator="equal">
      <formula>0</formula>
    </cfRule>
  </conditionalFormatting>
  <conditionalFormatting sqref="E1694">
    <cfRule type="cellIs" dxfId="449" priority="257" stopIfTrue="1" operator="equal">
      <formula>0</formula>
    </cfRule>
  </conditionalFormatting>
  <conditionalFormatting sqref="D1689:E1689 D1692 E1693">
    <cfRule type="cellIs" dxfId="448" priority="256" stopIfTrue="1" operator="equal">
      <formula>0</formula>
    </cfRule>
  </conditionalFormatting>
  <conditionalFormatting sqref="D1690:E1690">
    <cfRule type="cellIs" dxfId="447" priority="255" stopIfTrue="1" operator="equal">
      <formula>0</formula>
    </cfRule>
  </conditionalFormatting>
  <conditionalFormatting sqref="D1691:E1691">
    <cfRule type="cellIs" dxfId="446" priority="254" stopIfTrue="1" operator="equal">
      <formula>0</formula>
    </cfRule>
  </conditionalFormatting>
  <conditionalFormatting sqref="E1703">
    <cfRule type="cellIs" dxfId="445" priority="253" stopIfTrue="1" operator="equal">
      <formula>0</formula>
    </cfRule>
  </conditionalFormatting>
  <conditionalFormatting sqref="D1698:E1698 D1701 E1702">
    <cfRule type="cellIs" dxfId="444" priority="252" stopIfTrue="1" operator="equal">
      <formula>0</formula>
    </cfRule>
  </conditionalFormatting>
  <conditionalFormatting sqref="D1699:E1699">
    <cfRule type="cellIs" dxfId="443" priority="251" stopIfTrue="1" operator="equal">
      <formula>0</formula>
    </cfRule>
  </conditionalFormatting>
  <conditionalFormatting sqref="D1700:E1700">
    <cfRule type="cellIs" dxfId="442" priority="250" stopIfTrue="1" operator="equal">
      <formula>0</formula>
    </cfRule>
  </conditionalFormatting>
  <conditionalFormatting sqref="D1705:E1705 D1708 E1709">
    <cfRule type="cellIs" dxfId="441" priority="249" stopIfTrue="1" operator="equal">
      <formula>0</formula>
    </cfRule>
  </conditionalFormatting>
  <conditionalFormatting sqref="D1706:E1706">
    <cfRule type="cellIs" dxfId="440" priority="248" stopIfTrue="1" operator="equal">
      <formula>0</formula>
    </cfRule>
  </conditionalFormatting>
  <conditionalFormatting sqref="D1707:E1707">
    <cfRule type="cellIs" dxfId="439" priority="247" stopIfTrue="1" operator="equal">
      <formula>0</formula>
    </cfRule>
  </conditionalFormatting>
  <conditionalFormatting sqref="E1717">
    <cfRule type="cellIs" dxfId="438" priority="246" stopIfTrue="1" operator="equal">
      <formula>0</formula>
    </cfRule>
  </conditionalFormatting>
  <conditionalFormatting sqref="D1712:E1712 D1715 E1716">
    <cfRule type="cellIs" dxfId="437" priority="245" stopIfTrue="1" operator="equal">
      <formula>0</formula>
    </cfRule>
  </conditionalFormatting>
  <conditionalFormatting sqref="D1713:E1713">
    <cfRule type="cellIs" dxfId="436" priority="244" stopIfTrue="1" operator="equal">
      <formula>0</formula>
    </cfRule>
  </conditionalFormatting>
  <conditionalFormatting sqref="D1714:E1714">
    <cfRule type="cellIs" dxfId="435" priority="243" stopIfTrue="1" operator="equal">
      <formula>0</formula>
    </cfRule>
  </conditionalFormatting>
  <conditionalFormatting sqref="E1724">
    <cfRule type="cellIs" dxfId="434" priority="242" stopIfTrue="1" operator="equal">
      <formula>0</formula>
    </cfRule>
  </conditionalFormatting>
  <conditionalFormatting sqref="D1719:E1719 D1722 E1723">
    <cfRule type="cellIs" dxfId="433" priority="241" stopIfTrue="1" operator="equal">
      <formula>0</formula>
    </cfRule>
  </conditionalFormatting>
  <conditionalFormatting sqref="D1720:E1720">
    <cfRule type="cellIs" dxfId="432" priority="240" stopIfTrue="1" operator="equal">
      <formula>0</formula>
    </cfRule>
  </conditionalFormatting>
  <conditionalFormatting sqref="D1721:E1721">
    <cfRule type="cellIs" dxfId="431" priority="239" stopIfTrue="1" operator="equal">
      <formula>0</formula>
    </cfRule>
  </conditionalFormatting>
  <conditionalFormatting sqref="E1731">
    <cfRule type="cellIs" dxfId="430" priority="238" stopIfTrue="1" operator="equal">
      <formula>0</formula>
    </cfRule>
  </conditionalFormatting>
  <conditionalFormatting sqref="D1726:E1726 D1729 E1730">
    <cfRule type="cellIs" dxfId="429" priority="237" stopIfTrue="1" operator="equal">
      <formula>0</formula>
    </cfRule>
  </conditionalFormatting>
  <conditionalFormatting sqref="D1727:E1727">
    <cfRule type="cellIs" dxfId="428" priority="236" stopIfTrue="1" operator="equal">
      <formula>0</formula>
    </cfRule>
  </conditionalFormatting>
  <conditionalFormatting sqref="D1728:E1728">
    <cfRule type="cellIs" dxfId="427" priority="235" stopIfTrue="1" operator="equal">
      <formula>0</formula>
    </cfRule>
  </conditionalFormatting>
  <conditionalFormatting sqref="D554:E554 D545:E546">
    <cfRule type="cellIs" dxfId="426" priority="234" stopIfTrue="1" operator="equal">
      <formula>0</formula>
    </cfRule>
  </conditionalFormatting>
  <conditionalFormatting sqref="D552:E552">
    <cfRule type="cellIs" dxfId="425" priority="233" stopIfTrue="1" operator="equal">
      <formula>0</formula>
    </cfRule>
  </conditionalFormatting>
  <conditionalFormatting sqref="D547:E547 D550:E551">
    <cfRule type="cellIs" dxfId="424" priority="232" stopIfTrue="1" operator="equal">
      <formula>0</formula>
    </cfRule>
  </conditionalFormatting>
  <conditionalFormatting sqref="D548:E548">
    <cfRule type="cellIs" dxfId="423" priority="231" stopIfTrue="1" operator="equal">
      <formula>0</formula>
    </cfRule>
  </conditionalFormatting>
  <conditionalFormatting sqref="D549:E549">
    <cfRule type="cellIs" dxfId="422" priority="230" stopIfTrue="1" operator="equal">
      <formula>0</formula>
    </cfRule>
  </conditionalFormatting>
  <conditionalFormatting sqref="D1513:E1513 D1516 E1517:E1518">
    <cfRule type="cellIs" dxfId="421" priority="229" stopIfTrue="1" operator="equal">
      <formula>0</formula>
    </cfRule>
  </conditionalFormatting>
  <conditionalFormatting sqref="D1514:E1514">
    <cfRule type="cellIs" dxfId="420" priority="228" stopIfTrue="1" operator="equal">
      <formula>0</formula>
    </cfRule>
  </conditionalFormatting>
  <conditionalFormatting sqref="D1515:E1515">
    <cfRule type="cellIs" dxfId="419" priority="227" stopIfTrue="1" operator="equal">
      <formula>0</formula>
    </cfRule>
  </conditionalFormatting>
  <conditionalFormatting sqref="D1777:E1777 D1780 E1781">
    <cfRule type="cellIs" dxfId="418" priority="226" stopIfTrue="1" operator="equal">
      <formula>0</formula>
    </cfRule>
  </conditionalFormatting>
  <conditionalFormatting sqref="D1778:E1778">
    <cfRule type="cellIs" dxfId="417" priority="225" stopIfTrue="1" operator="equal">
      <formula>0</formula>
    </cfRule>
  </conditionalFormatting>
  <conditionalFormatting sqref="D1779:E1779">
    <cfRule type="cellIs" dxfId="416" priority="224" stopIfTrue="1" operator="equal">
      <formula>0</formula>
    </cfRule>
  </conditionalFormatting>
  <conditionalFormatting sqref="D1784:E1784 D1787 E1788">
    <cfRule type="cellIs" dxfId="415" priority="223" stopIfTrue="1" operator="equal">
      <formula>0</formula>
    </cfRule>
  </conditionalFormatting>
  <conditionalFormatting sqref="D1785:E1785">
    <cfRule type="cellIs" dxfId="414" priority="222" stopIfTrue="1" operator="equal">
      <formula>0</formula>
    </cfRule>
  </conditionalFormatting>
  <conditionalFormatting sqref="D1786:E1786">
    <cfRule type="cellIs" dxfId="413" priority="221" stopIfTrue="1" operator="equal">
      <formula>0</formula>
    </cfRule>
  </conditionalFormatting>
  <conditionalFormatting sqref="D214:E214">
    <cfRule type="cellIs" dxfId="412" priority="220" stopIfTrue="1" operator="equal">
      <formula>0</formula>
    </cfRule>
  </conditionalFormatting>
  <conditionalFormatting sqref="D222:E222">
    <cfRule type="cellIs" dxfId="411" priority="219" stopIfTrue="1" operator="equal">
      <formula>0</formula>
    </cfRule>
  </conditionalFormatting>
  <conditionalFormatting sqref="D215:E215 D218:E220">
    <cfRule type="cellIs" dxfId="410" priority="218" stopIfTrue="1" operator="equal">
      <formula>0</formula>
    </cfRule>
  </conditionalFormatting>
  <conditionalFormatting sqref="D216:E216">
    <cfRule type="cellIs" dxfId="409" priority="217" stopIfTrue="1" operator="equal">
      <formula>0</formula>
    </cfRule>
  </conditionalFormatting>
  <conditionalFormatting sqref="D217:E217">
    <cfRule type="cellIs" dxfId="408" priority="216" stopIfTrue="1" operator="equal">
      <formula>0</formula>
    </cfRule>
  </conditionalFormatting>
  <conditionalFormatting sqref="D1735:E1735 D1738 E1739">
    <cfRule type="cellIs" dxfId="407" priority="215" stopIfTrue="1" operator="equal">
      <formula>0</formula>
    </cfRule>
  </conditionalFormatting>
  <conditionalFormatting sqref="D1736:E1736">
    <cfRule type="cellIs" dxfId="406" priority="214" stopIfTrue="1" operator="equal">
      <formula>0</formula>
    </cfRule>
  </conditionalFormatting>
  <conditionalFormatting sqref="D1737:E1737">
    <cfRule type="cellIs" dxfId="405" priority="213" stopIfTrue="1" operator="equal">
      <formula>0</formula>
    </cfRule>
  </conditionalFormatting>
  <conditionalFormatting sqref="D1747:E1747 D1750 E1751">
    <cfRule type="cellIs" dxfId="404" priority="212" stopIfTrue="1" operator="equal">
      <formula>0</formula>
    </cfRule>
  </conditionalFormatting>
  <conditionalFormatting sqref="D1748:E1748">
    <cfRule type="cellIs" dxfId="403" priority="211" stopIfTrue="1" operator="equal">
      <formula>0</formula>
    </cfRule>
  </conditionalFormatting>
  <conditionalFormatting sqref="D1749:E1749">
    <cfRule type="cellIs" dxfId="402" priority="210" stopIfTrue="1" operator="equal">
      <formula>0</formula>
    </cfRule>
  </conditionalFormatting>
  <conditionalFormatting sqref="D1800:E1800 D1803 E1804">
    <cfRule type="cellIs" dxfId="401" priority="209" stopIfTrue="1" operator="equal">
      <formula>0</formula>
    </cfRule>
  </conditionalFormatting>
  <conditionalFormatting sqref="D1801:E1801">
    <cfRule type="cellIs" dxfId="400" priority="208" stopIfTrue="1" operator="equal">
      <formula>0</formula>
    </cfRule>
  </conditionalFormatting>
  <conditionalFormatting sqref="D1802:E1802">
    <cfRule type="cellIs" dxfId="399" priority="207" stopIfTrue="1" operator="equal">
      <formula>0</formula>
    </cfRule>
  </conditionalFormatting>
  <conditionalFormatting sqref="D1807:E1807 D1810 E1811">
    <cfRule type="cellIs" dxfId="398" priority="206" stopIfTrue="1" operator="equal">
      <formula>0</formula>
    </cfRule>
  </conditionalFormatting>
  <conditionalFormatting sqref="D1808:E1808">
    <cfRule type="cellIs" dxfId="397" priority="205" stopIfTrue="1" operator="equal">
      <formula>0</formula>
    </cfRule>
  </conditionalFormatting>
  <conditionalFormatting sqref="D1809:E1809">
    <cfRule type="cellIs" dxfId="396" priority="204" stopIfTrue="1" operator="equal">
      <formula>0</formula>
    </cfRule>
  </conditionalFormatting>
  <conditionalFormatting sqref="D1815:E1815 D1818 E1819">
    <cfRule type="cellIs" dxfId="395" priority="203" stopIfTrue="1" operator="equal">
      <formula>0</formula>
    </cfRule>
  </conditionalFormatting>
  <conditionalFormatting sqref="D1816:E1816">
    <cfRule type="cellIs" dxfId="394" priority="202" stopIfTrue="1" operator="equal">
      <formula>0</formula>
    </cfRule>
  </conditionalFormatting>
  <conditionalFormatting sqref="D1817:E1817">
    <cfRule type="cellIs" dxfId="393" priority="201" stopIfTrue="1" operator="equal">
      <formula>0</formula>
    </cfRule>
  </conditionalFormatting>
  <conditionalFormatting sqref="D1827:E1827 D1830 E1831:E1832">
    <cfRule type="cellIs" dxfId="392" priority="200" stopIfTrue="1" operator="equal">
      <formula>0</formula>
    </cfRule>
  </conditionalFormatting>
  <conditionalFormatting sqref="D1828:E1828">
    <cfRule type="cellIs" dxfId="391" priority="199" stopIfTrue="1" operator="equal">
      <formula>0</formula>
    </cfRule>
  </conditionalFormatting>
  <conditionalFormatting sqref="D1829:E1829">
    <cfRule type="cellIs" dxfId="390" priority="198" stopIfTrue="1" operator="equal">
      <formula>0</formula>
    </cfRule>
  </conditionalFormatting>
  <conditionalFormatting sqref="D1834:E1834 D1837 E1838">
    <cfRule type="cellIs" dxfId="389" priority="197" stopIfTrue="1" operator="equal">
      <formula>0</formula>
    </cfRule>
  </conditionalFormatting>
  <conditionalFormatting sqref="D1835:E1835">
    <cfRule type="cellIs" dxfId="388" priority="196" stopIfTrue="1" operator="equal">
      <formula>0</formula>
    </cfRule>
  </conditionalFormatting>
  <conditionalFormatting sqref="D1836:E1836">
    <cfRule type="cellIs" dxfId="387" priority="195" stopIfTrue="1" operator="equal">
      <formula>0</formula>
    </cfRule>
  </conditionalFormatting>
  <conditionalFormatting sqref="D1853:E1853 D1856:E1857">
    <cfRule type="cellIs" dxfId="386" priority="194" stopIfTrue="1" operator="equal">
      <formula>0</formula>
    </cfRule>
  </conditionalFormatting>
  <conditionalFormatting sqref="D1854:E1854">
    <cfRule type="cellIs" dxfId="385" priority="193" stopIfTrue="1" operator="equal">
      <formula>0</formula>
    </cfRule>
  </conditionalFormatting>
  <conditionalFormatting sqref="D1855:E1855">
    <cfRule type="cellIs" dxfId="384" priority="192" stopIfTrue="1" operator="equal">
      <formula>0</formula>
    </cfRule>
  </conditionalFormatting>
  <conditionalFormatting sqref="D1863:E1863 D1866:E1868">
    <cfRule type="cellIs" dxfId="383" priority="191" stopIfTrue="1" operator="equal">
      <formula>0</formula>
    </cfRule>
  </conditionalFormatting>
  <conditionalFormatting sqref="D1864:E1864">
    <cfRule type="cellIs" dxfId="382" priority="190" stopIfTrue="1" operator="equal">
      <formula>0</formula>
    </cfRule>
  </conditionalFormatting>
  <conditionalFormatting sqref="D1865:E1865">
    <cfRule type="cellIs" dxfId="381" priority="189" stopIfTrue="1" operator="equal">
      <formula>0</formula>
    </cfRule>
  </conditionalFormatting>
  <conditionalFormatting sqref="D1872:E1872 D1875:E1876">
    <cfRule type="cellIs" dxfId="380" priority="188" stopIfTrue="1" operator="equal">
      <formula>0</formula>
    </cfRule>
  </conditionalFormatting>
  <conditionalFormatting sqref="D1873:E1873">
    <cfRule type="cellIs" dxfId="379" priority="187" stopIfTrue="1" operator="equal">
      <formula>0</formula>
    </cfRule>
  </conditionalFormatting>
  <conditionalFormatting sqref="D1874:E1874">
    <cfRule type="cellIs" dxfId="378" priority="186" stopIfTrue="1" operator="equal">
      <formula>0</formula>
    </cfRule>
  </conditionalFormatting>
  <conditionalFormatting sqref="E1884">
    <cfRule type="cellIs" dxfId="377" priority="184" stopIfTrue="1" operator="equal">
      <formula>0</formula>
    </cfRule>
  </conditionalFormatting>
  <conditionalFormatting sqref="D1881:E1881">
    <cfRule type="cellIs" dxfId="376" priority="181" stopIfTrue="1" operator="equal">
      <formula>0</formula>
    </cfRule>
  </conditionalFormatting>
  <conditionalFormatting sqref="D1879:E1879 D1882:E1883">
    <cfRule type="cellIs" dxfId="375" priority="183" stopIfTrue="1" operator="equal">
      <formula>0</formula>
    </cfRule>
  </conditionalFormatting>
  <conditionalFormatting sqref="D1880:E1880">
    <cfRule type="cellIs" dxfId="374" priority="182" stopIfTrue="1" operator="equal">
      <formula>0</formula>
    </cfRule>
  </conditionalFormatting>
  <conditionalFormatting sqref="D1895:E1895">
    <cfRule type="cellIs" dxfId="373" priority="178" stopIfTrue="1" operator="equal">
      <formula>0</formula>
    </cfRule>
  </conditionalFormatting>
  <conditionalFormatting sqref="E1899">
    <cfRule type="cellIs" dxfId="372" priority="180" stopIfTrue="1" operator="equal">
      <formula>0</formula>
    </cfRule>
  </conditionalFormatting>
  <conditionalFormatting sqref="D1894:E1894 D1897:E1898">
    <cfRule type="cellIs" dxfId="371" priority="179" stopIfTrue="1" operator="equal">
      <formula>0</formula>
    </cfRule>
  </conditionalFormatting>
  <conditionalFormatting sqref="D1896:E1896">
    <cfRule type="cellIs" dxfId="370" priority="177" stopIfTrue="1" operator="equal">
      <formula>0</formula>
    </cfRule>
  </conditionalFormatting>
  <conditionalFormatting sqref="E1900">
    <cfRule type="cellIs" dxfId="369" priority="176" stopIfTrue="1" operator="equal">
      <formula>0</formula>
    </cfRule>
  </conditionalFormatting>
  <conditionalFormatting sqref="D1901:E1901 D1904:E1905">
    <cfRule type="cellIs" dxfId="368" priority="175" stopIfTrue="1" operator="equal">
      <formula>0</formula>
    </cfRule>
  </conditionalFormatting>
  <conditionalFormatting sqref="D1902:E1902">
    <cfRule type="cellIs" dxfId="367" priority="174" stopIfTrue="1" operator="equal">
      <formula>0</formula>
    </cfRule>
  </conditionalFormatting>
  <conditionalFormatting sqref="D1903:E1903">
    <cfRule type="cellIs" dxfId="366" priority="173" stopIfTrue="1" operator="equal">
      <formula>0</formula>
    </cfRule>
  </conditionalFormatting>
  <conditionalFormatting sqref="D1921:E1921 D1924:E1926">
    <cfRule type="cellIs" dxfId="365" priority="172" stopIfTrue="1" operator="equal">
      <formula>0</formula>
    </cfRule>
  </conditionalFormatting>
  <conditionalFormatting sqref="D1922:E1922">
    <cfRule type="cellIs" dxfId="364" priority="171" stopIfTrue="1" operator="equal">
      <formula>0</formula>
    </cfRule>
  </conditionalFormatting>
  <conditionalFormatting sqref="D1923:E1923">
    <cfRule type="cellIs" dxfId="363" priority="170" stopIfTrue="1" operator="equal">
      <formula>0</formula>
    </cfRule>
  </conditionalFormatting>
  <conditionalFormatting sqref="D1948:E1948">
    <cfRule type="cellIs" dxfId="362" priority="168" stopIfTrue="1" operator="equal">
      <formula>0</formula>
    </cfRule>
  </conditionalFormatting>
  <conditionalFormatting sqref="D1947:E1947 D1950:E1952">
    <cfRule type="cellIs" dxfId="361" priority="169" stopIfTrue="1" operator="equal">
      <formula>0</formula>
    </cfRule>
  </conditionalFormatting>
  <conditionalFormatting sqref="D1949:E1949">
    <cfRule type="cellIs" dxfId="360" priority="167" stopIfTrue="1" operator="equal">
      <formula>0</formula>
    </cfRule>
  </conditionalFormatting>
  <conditionalFormatting sqref="D1966:E1966">
    <cfRule type="cellIs" dxfId="359" priority="165" stopIfTrue="1" operator="equal">
      <formula>0</formula>
    </cfRule>
  </conditionalFormatting>
  <conditionalFormatting sqref="D1965:E1965 D1968:E1969">
    <cfRule type="cellIs" dxfId="358" priority="166" stopIfTrue="1" operator="equal">
      <formula>0</formula>
    </cfRule>
  </conditionalFormatting>
  <conditionalFormatting sqref="D1967:E1967">
    <cfRule type="cellIs" dxfId="357" priority="164" stopIfTrue="1" operator="equal">
      <formula>0</formula>
    </cfRule>
  </conditionalFormatting>
  <conditionalFormatting sqref="D1974:E1974">
    <cfRule type="cellIs" dxfId="356" priority="162" stopIfTrue="1" operator="equal">
      <formula>0</formula>
    </cfRule>
  </conditionalFormatting>
  <conditionalFormatting sqref="D1973:E1973 D1976:E1977">
    <cfRule type="cellIs" dxfId="355" priority="163" stopIfTrue="1" operator="equal">
      <formula>0</formula>
    </cfRule>
  </conditionalFormatting>
  <conditionalFormatting sqref="D1975:E1975">
    <cfRule type="cellIs" dxfId="354" priority="161" stopIfTrue="1" operator="equal">
      <formula>0</formula>
    </cfRule>
  </conditionalFormatting>
  <conditionalFormatting sqref="D1928:E1928 D1931:E1932">
    <cfRule type="cellIs" dxfId="353" priority="160" stopIfTrue="1" operator="equal">
      <formula>0</formula>
    </cfRule>
  </conditionalFormatting>
  <conditionalFormatting sqref="D1929:E1929">
    <cfRule type="cellIs" dxfId="352" priority="159" stopIfTrue="1" operator="equal">
      <formula>0</formula>
    </cfRule>
  </conditionalFormatting>
  <conditionalFormatting sqref="D1930:E1930">
    <cfRule type="cellIs" dxfId="351" priority="158" stopIfTrue="1" operator="equal">
      <formula>0</formula>
    </cfRule>
  </conditionalFormatting>
  <conditionalFormatting sqref="D1994:E1994">
    <cfRule type="cellIs" dxfId="350" priority="155" stopIfTrue="1" operator="equal">
      <formula>0</formula>
    </cfRule>
  </conditionalFormatting>
  <conditionalFormatting sqref="D1993:E1993 D1996:E1997">
    <cfRule type="cellIs" dxfId="349" priority="156" stopIfTrue="1" operator="equal">
      <formula>0</formula>
    </cfRule>
  </conditionalFormatting>
  <conditionalFormatting sqref="D1995:E1995">
    <cfRule type="cellIs" dxfId="348" priority="154" stopIfTrue="1" operator="equal">
      <formula>0</formula>
    </cfRule>
  </conditionalFormatting>
  <conditionalFormatting sqref="E2018 E2024">
    <cfRule type="cellIs" dxfId="347" priority="153" stopIfTrue="1" operator="equal">
      <formula>0</formula>
    </cfRule>
  </conditionalFormatting>
  <conditionalFormatting sqref="D2014:E2014">
    <cfRule type="cellIs" dxfId="346" priority="151" stopIfTrue="1" operator="equal">
      <formula>0</formula>
    </cfRule>
  </conditionalFormatting>
  <conditionalFormatting sqref="D2013:E2013 D2016:E2017">
    <cfRule type="cellIs" dxfId="345" priority="152" stopIfTrue="1" operator="equal">
      <formula>0</formula>
    </cfRule>
  </conditionalFormatting>
  <conditionalFormatting sqref="D2015:E2015">
    <cfRule type="cellIs" dxfId="344" priority="150" stopIfTrue="1" operator="equal">
      <formula>0</formula>
    </cfRule>
  </conditionalFormatting>
  <conditionalFormatting sqref="E2031">
    <cfRule type="cellIs" dxfId="343" priority="149" stopIfTrue="1" operator="equal">
      <formula>0</formula>
    </cfRule>
  </conditionalFormatting>
  <conditionalFormatting sqref="D2027:E2027">
    <cfRule type="cellIs" dxfId="342" priority="147" stopIfTrue="1" operator="equal">
      <formula>0</formula>
    </cfRule>
  </conditionalFormatting>
  <conditionalFormatting sqref="D2026:E2026 D2029:E2030">
    <cfRule type="cellIs" dxfId="341" priority="148" stopIfTrue="1" operator="equal">
      <formula>0</formula>
    </cfRule>
  </conditionalFormatting>
  <conditionalFormatting sqref="D2028:E2028">
    <cfRule type="cellIs" dxfId="340" priority="146" stopIfTrue="1" operator="equal">
      <formula>0</formula>
    </cfRule>
  </conditionalFormatting>
  <conditionalFormatting sqref="E2053">
    <cfRule type="cellIs" dxfId="339" priority="145" stopIfTrue="1" operator="equal">
      <formula>0</formula>
    </cfRule>
  </conditionalFormatting>
  <conditionalFormatting sqref="D2035:E2035">
    <cfRule type="cellIs" dxfId="338" priority="143" stopIfTrue="1" operator="equal">
      <formula>0</formula>
    </cfRule>
  </conditionalFormatting>
  <conditionalFormatting sqref="D2034:E2034 D2037:E2039">
    <cfRule type="cellIs" dxfId="337" priority="144" stopIfTrue="1" operator="equal">
      <formula>0</formula>
    </cfRule>
  </conditionalFormatting>
  <conditionalFormatting sqref="D2036:E2036">
    <cfRule type="cellIs" dxfId="336" priority="142" stopIfTrue="1" operator="equal">
      <formula>0</formula>
    </cfRule>
  </conditionalFormatting>
  <conditionalFormatting sqref="D2057:E2057">
    <cfRule type="cellIs" dxfId="335" priority="140" stopIfTrue="1" operator="equal">
      <formula>0</formula>
    </cfRule>
  </conditionalFormatting>
  <conditionalFormatting sqref="D2056:E2056 D2059:E2061">
    <cfRule type="cellIs" dxfId="334" priority="141" stopIfTrue="1" operator="equal">
      <formula>0</formula>
    </cfRule>
  </conditionalFormatting>
  <conditionalFormatting sqref="D2058:E2058">
    <cfRule type="cellIs" dxfId="333" priority="139" stopIfTrue="1" operator="equal">
      <formula>0</formula>
    </cfRule>
  </conditionalFormatting>
  <conditionalFormatting sqref="E2065 E2076">
    <cfRule type="cellIs" dxfId="332" priority="138" stopIfTrue="1" operator="equal">
      <formula>0</formula>
    </cfRule>
  </conditionalFormatting>
  <conditionalFormatting sqref="D2067:E2067">
    <cfRule type="cellIs" dxfId="331" priority="136" stopIfTrue="1" operator="equal">
      <formula>0</formula>
    </cfRule>
  </conditionalFormatting>
  <conditionalFormatting sqref="D2066:E2066 D2069:E2071">
    <cfRule type="cellIs" dxfId="330" priority="137" stopIfTrue="1" operator="equal">
      <formula>0</formula>
    </cfRule>
  </conditionalFormatting>
  <conditionalFormatting sqref="D2068:E2068">
    <cfRule type="cellIs" dxfId="329" priority="135" stopIfTrue="1" operator="equal">
      <formula>0</formula>
    </cfRule>
  </conditionalFormatting>
  <conditionalFormatting sqref="E2088">
    <cfRule type="cellIs" dxfId="328" priority="134" stopIfTrue="1" operator="equal">
      <formula>0</formula>
    </cfRule>
  </conditionalFormatting>
  <conditionalFormatting sqref="D2079:E2079">
    <cfRule type="cellIs" dxfId="327" priority="132" stopIfTrue="1" operator="equal">
      <formula>0</formula>
    </cfRule>
  </conditionalFormatting>
  <conditionalFormatting sqref="D2078:E2078 D2081:E2083">
    <cfRule type="cellIs" dxfId="326" priority="133" stopIfTrue="1" operator="equal">
      <formula>0</formula>
    </cfRule>
  </conditionalFormatting>
  <conditionalFormatting sqref="D2080:E2080">
    <cfRule type="cellIs" dxfId="325" priority="131" stopIfTrue="1" operator="equal">
      <formula>0</formula>
    </cfRule>
  </conditionalFormatting>
  <conditionalFormatting sqref="D2091:E2091">
    <cfRule type="cellIs" dxfId="324" priority="129" stopIfTrue="1" operator="equal">
      <formula>0</formula>
    </cfRule>
  </conditionalFormatting>
  <conditionalFormatting sqref="D2090:E2090 D2093:E2094">
    <cfRule type="cellIs" dxfId="323" priority="130" stopIfTrue="1" operator="equal">
      <formula>0</formula>
    </cfRule>
  </conditionalFormatting>
  <conditionalFormatting sqref="D2092:E2092">
    <cfRule type="cellIs" dxfId="322" priority="128" stopIfTrue="1" operator="equal">
      <formula>0</formula>
    </cfRule>
  </conditionalFormatting>
  <conditionalFormatting sqref="D1272:E1272 D1275 E1276:E1277">
    <cfRule type="cellIs" dxfId="321" priority="127" stopIfTrue="1" operator="equal">
      <formula>0</formula>
    </cfRule>
  </conditionalFormatting>
  <conditionalFormatting sqref="D1273:E1273">
    <cfRule type="cellIs" dxfId="320" priority="126" stopIfTrue="1" operator="equal">
      <formula>0</formula>
    </cfRule>
  </conditionalFormatting>
  <conditionalFormatting sqref="D1274:E1274">
    <cfRule type="cellIs" dxfId="319" priority="125" stopIfTrue="1" operator="equal">
      <formula>0</formula>
    </cfRule>
  </conditionalFormatting>
  <conditionalFormatting sqref="E2103">
    <cfRule type="cellIs" dxfId="318" priority="124" stopIfTrue="1" operator="equal">
      <formula>0</formula>
    </cfRule>
  </conditionalFormatting>
  <conditionalFormatting sqref="D2110:E2110 D2113:E2114">
    <cfRule type="cellIs" dxfId="317" priority="123" stopIfTrue="1" operator="equal">
      <formula>0</formula>
    </cfRule>
  </conditionalFormatting>
  <conditionalFormatting sqref="D2111:E2111">
    <cfRule type="cellIs" dxfId="316" priority="122" stopIfTrue="1" operator="equal">
      <formula>0</formula>
    </cfRule>
  </conditionalFormatting>
  <conditionalFormatting sqref="D2112:E2112">
    <cfRule type="cellIs" dxfId="315" priority="121" stopIfTrue="1" operator="equal">
      <formula>0</formula>
    </cfRule>
  </conditionalFormatting>
  <conditionalFormatting sqref="D2124">
    <cfRule type="cellIs" dxfId="314" priority="120" stopIfTrue="1" operator="equal">
      <formula>0</formula>
    </cfRule>
  </conditionalFormatting>
  <conditionalFormatting sqref="E2117">
    <cfRule type="cellIs" dxfId="313" priority="119" stopIfTrue="1" operator="equal">
      <formula>0</formula>
    </cfRule>
  </conditionalFormatting>
  <conditionalFormatting sqref="D2122:E2123 E2124">
    <cfRule type="cellIs" dxfId="312" priority="118" stopIfTrue="1" operator="equal">
      <formula>0</formula>
    </cfRule>
  </conditionalFormatting>
  <conditionalFormatting sqref="D555:E555">
    <cfRule type="cellIs" dxfId="311" priority="117" stopIfTrue="1" operator="equal">
      <formula>0</formula>
    </cfRule>
  </conditionalFormatting>
  <conditionalFormatting sqref="D556:E558">
    <cfRule type="cellIs" dxfId="310" priority="116" stopIfTrue="1" operator="equal">
      <formula>0</formula>
    </cfRule>
  </conditionalFormatting>
  <conditionalFormatting sqref="D564:E564">
    <cfRule type="cellIs" dxfId="309" priority="115" stopIfTrue="1" operator="equal">
      <formula>0</formula>
    </cfRule>
  </conditionalFormatting>
  <conditionalFormatting sqref="D559:E559 D562:E563">
    <cfRule type="cellIs" dxfId="308" priority="114" stopIfTrue="1" operator="equal">
      <formula>0</formula>
    </cfRule>
  </conditionalFormatting>
  <conditionalFormatting sqref="D560:E560">
    <cfRule type="cellIs" dxfId="307" priority="113" stopIfTrue="1" operator="equal">
      <formula>0</formula>
    </cfRule>
  </conditionalFormatting>
  <conditionalFormatting sqref="D561:E561">
    <cfRule type="cellIs" dxfId="306" priority="112" stopIfTrue="1" operator="equal">
      <formula>0</formula>
    </cfRule>
  </conditionalFormatting>
  <conditionalFormatting sqref="D103:E103 D106:E108">
    <cfRule type="cellIs" dxfId="305" priority="111" stopIfTrue="1" operator="equal">
      <formula>0</formula>
    </cfRule>
  </conditionalFormatting>
  <conditionalFormatting sqref="D104:E104">
    <cfRule type="cellIs" dxfId="304" priority="110" stopIfTrue="1" operator="equal">
      <formula>0</formula>
    </cfRule>
  </conditionalFormatting>
  <conditionalFormatting sqref="D105:E105">
    <cfRule type="cellIs" dxfId="303" priority="109" stopIfTrue="1" operator="equal">
      <formula>0</formula>
    </cfRule>
  </conditionalFormatting>
  <conditionalFormatting sqref="D385:E385">
    <cfRule type="cellIs" dxfId="302" priority="108" stopIfTrue="1" operator="equal">
      <formula>0</formula>
    </cfRule>
  </conditionalFormatting>
  <conditionalFormatting sqref="D394:E394">
    <cfRule type="cellIs" dxfId="301" priority="107" stopIfTrue="1" operator="equal">
      <formula>0</formula>
    </cfRule>
  </conditionalFormatting>
  <conditionalFormatting sqref="D391:E391">
    <cfRule type="cellIs" dxfId="300" priority="106" stopIfTrue="1" operator="equal">
      <formula>0</formula>
    </cfRule>
  </conditionalFormatting>
  <conditionalFormatting sqref="D386:E386 D389:E390">
    <cfRule type="cellIs" dxfId="299" priority="105" stopIfTrue="1" operator="equal">
      <formula>0</formula>
    </cfRule>
  </conditionalFormatting>
  <conditionalFormatting sqref="D387:E387">
    <cfRule type="cellIs" dxfId="298" priority="104" stopIfTrue="1" operator="equal">
      <formula>0</formula>
    </cfRule>
  </conditionalFormatting>
  <conditionalFormatting sqref="D388:E388">
    <cfRule type="cellIs" dxfId="297" priority="103" stopIfTrue="1" operator="equal">
      <formula>0</formula>
    </cfRule>
  </conditionalFormatting>
  <conditionalFormatting sqref="D395:E395">
    <cfRule type="cellIs" dxfId="296" priority="102" stopIfTrue="1" operator="equal">
      <formula>0</formula>
    </cfRule>
  </conditionalFormatting>
  <conditionalFormatting sqref="D404:E404">
    <cfRule type="cellIs" dxfId="295" priority="101" stopIfTrue="1" operator="equal">
      <formula>0</formula>
    </cfRule>
  </conditionalFormatting>
  <conditionalFormatting sqref="D401:E401">
    <cfRule type="cellIs" dxfId="294" priority="100" stopIfTrue="1" operator="equal">
      <formula>0</formula>
    </cfRule>
  </conditionalFormatting>
  <conditionalFormatting sqref="D396:E396 D399:E400">
    <cfRule type="cellIs" dxfId="293" priority="99" stopIfTrue="1" operator="equal">
      <formula>0</formula>
    </cfRule>
  </conditionalFormatting>
  <conditionalFormatting sqref="D397:E397">
    <cfRule type="cellIs" dxfId="292" priority="98" stopIfTrue="1" operator="equal">
      <formula>0</formula>
    </cfRule>
  </conditionalFormatting>
  <conditionalFormatting sqref="D398:E398">
    <cfRule type="cellIs" dxfId="291" priority="97" stopIfTrue="1" operator="equal">
      <formula>0</formula>
    </cfRule>
  </conditionalFormatting>
  <conditionalFormatting sqref="D172:E172">
    <cfRule type="cellIs" dxfId="290" priority="96" stopIfTrue="1" operator="equal">
      <formula>0</formula>
    </cfRule>
  </conditionalFormatting>
  <conditionalFormatting sqref="D578:E578">
    <cfRule type="cellIs" dxfId="289" priority="95" stopIfTrue="1" operator="equal">
      <formula>0</formula>
    </cfRule>
  </conditionalFormatting>
  <conditionalFormatting sqref="D926:E926">
    <cfRule type="cellIs" dxfId="288" priority="94" stopIfTrue="1" operator="equal">
      <formula>0</formula>
    </cfRule>
  </conditionalFormatting>
  <conditionalFormatting sqref="D1316:E1316">
    <cfRule type="cellIs" dxfId="287" priority="93" stopIfTrue="1" operator="equal">
      <formula>0</formula>
    </cfRule>
  </conditionalFormatting>
  <conditionalFormatting sqref="D1532:E1532">
    <cfRule type="cellIs" dxfId="286" priority="92" stopIfTrue="1" operator="equal">
      <formula>0</formula>
    </cfRule>
  </conditionalFormatting>
  <conditionalFormatting sqref="D1766:E1766">
    <cfRule type="cellIs" dxfId="285" priority="91" stopIfTrue="1" operator="equal">
      <formula>0</formula>
    </cfRule>
  </conditionalFormatting>
  <conditionalFormatting sqref="D1849:E1849">
    <cfRule type="cellIs" dxfId="284" priority="90" stopIfTrue="1" operator="equal">
      <formula>0</formula>
    </cfRule>
  </conditionalFormatting>
  <conditionalFormatting sqref="D1914:E1914">
    <cfRule type="cellIs" dxfId="283" priority="89" stopIfTrue="1" operator="equal">
      <formula>0</formula>
    </cfRule>
  </conditionalFormatting>
  <conditionalFormatting sqref="D1960:E1960">
    <cfRule type="cellIs" dxfId="282" priority="88" stopIfTrue="1" operator="equal">
      <formula>0</formula>
    </cfRule>
  </conditionalFormatting>
  <conditionalFormatting sqref="D1988:E1988">
    <cfRule type="cellIs" dxfId="281" priority="87" stopIfTrue="1" operator="equal">
      <formula>0</formula>
    </cfRule>
  </conditionalFormatting>
  <conditionalFormatting sqref="D2104:E2104">
    <cfRule type="cellIs" dxfId="280" priority="86" stopIfTrue="1" operator="equal">
      <formula>0</formula>
    </cfRule>
  </conditionalFormatting>
  <conditionalFormatting sqref="G140">
    <cfRule type="cellIs" dxfId="279" priority="85" stopIfTrue="1" operator="equal">
      <formula>0</formula>
    </cfRule>
  </conditionalFormatting>
  <conditionalFormatting sqref="I140">
    <cfRule type="cellIs" dxfId="278" priority="84" stopIfTrue="1" operator="equal">
      <formula>0</formula>
    </cfRule>
  </conditionalFormatting>
  <conditionalFormatting sqref="G575">
    <cfRule type="cellIs" dxfId="277" priority="83" stopIfTrue="1" operator="equal">
      <formula>0</formula>
    </cfRule>
  </conditionalFormatting>
  <conditionalFormatting sqref="I575">
    <cfRule type="cellIs" dxfId="276" priority="82" stopIfTrue="1" operator="equal">
      <formula>0</formula>
    </cfRule>
  </conditionalFormatting>
  <conditionalFormatting sqref="D1940:E1940">
    <cfRule type="cellIs" dxfId="275" priority="78" stopIfTrue="1" operator="equal">
      <formula>0</formula>
    </cfRule>
  </conditionalFormatting>
  <conditionalFormatting sqref="E542">
    <cfRule type="cellIs" dxfId="274" priority="76" stopIfTrue="1" operator="equal">
      <formula>0</formula>
    </cfRule>
  </conditionalFormatting>
  <conditionalFormatting sqref="E751">
    <cfRule type="cellIs" dxfId="273" priority="75" stopIfTrue="1" operator="equal">
      <formula>0</formula>
    </cfRule>
  </conditionalFormatting>
  <conditionalFormatting sqref="E1149">
    <cfRule type="cellIs" dxfId="272" priority="74" stopIfTrue="1" operator="equal">
      <formula>0</formula>
    </cfRule>
  </conditionalFormatting>
  <conditionalFormatting sqref="E1156">
    <cfRule type="cellIs" dxfId="271" priority="73" stopIfTrue="1" operator="equal">
      <formula>0</formula>
    </cfRule>
  </conditionalFormatting>
  <conditionalFormatting sqref="E1169">
    <cfRule type="cellIs" dxfId="270" priority="72" stopIfTrue="1" operator="equal">
      <formula>0</formula>
    </cfRule>
  </conditionalFormatting>
  <conditionalFormatting sqref="E1181">
    <cfRule type="cellIs" dxfId="269" priority="71" stopIfTrue="1" operator="equal">
      <formula>0</formula>
    </cfRule>
  </conditionalFormatting>
  <conditionalFormatting sqref="E1210">
    <cfRule type="cellIs" dxfId="268" priority="66" stopIfTrue="1" operator="equal">
      <formula>0</formula>
    </cfRule>
  </conditionalFormatting>
  <conditionalFormatting sqref="E1188">
    <cfRule type="cellIs" dxfId="267" priority="69" stopIfTrue="1" operator="equal">
      <formula>0</formula>
    </cfRule>
  </conditionalFormatting>
  <conditionalFormatting sqref="E1195">
    <cfRule type="cellIs" dxfId="266" priority="68" stopIfTrue="1" operator="equal">
      <formula>0</formula>
    </cfRule>
  </conditionalFormatting>
  <conditionalFormatting sqref="E1203">
    <cfRule type="cellIs" dxfId="265" priority="67" stopIfTrue="1" operator="equal">
      <formula>0</formula>
    </cfRule>
  </conditionalFormatting>
  <conditionalFormatting sqref="E1223">
    <cfRule type="cellIs" dxfId="264" priority="65" stopIfTrue="1" operator="equal">
      <formula>0</formula>
    </cfRule>
  </conditionalFormatting>
  <conditionalFormatting sqref="E1236">
    <cfRule type="cellIs" dxfId="263" priority="64" stopIfTrue="1" operator="equal">
      <formula>0</formula>
    </cfRule>
  </conditionalFormatting>
  <conditionalFormatting sqref="E1248">
    <cfRule type="cellIs" dxfId="262" priority="63" stopIfTrue="1" operator="equal">
      <formula>0</formula>
    </cfRule>
  </conditionalFormatting>
  <conditionalFormatting sqref="E1266">
    <cfRule type="cellIs" dxfId="261" priority="62" stopIfTrue="1" operator="equal">
      <formula>0</formula>
    </cfRule>
  </conditionalFormatting>
  <conditionalFormatting sqref="E1275">
    <cfRule type="cellIs" dxfId="260" priority="61" stopIfTrue="1" operator="equal">
      <formula>0</formula>
    </cfRule>
  </conditionalFormatting>
  <conditionalFormatting sqref="E1284">
    <cfRule type="cellIs" dxfId="259" priority="60" stopIfTrue="1" operator="equal">
      <formula>0</formula>
    </cfRule>
  </conditionalFormatting>
  <conditionalFormatting sqref="E1291">
    <cfRule type="cellIs" dxfId="258" priority="59" stopIfTrue="1" operator="equal">
      <formula>0</formula>
    </cfRule>
  </conditionalFormatting>
  <conditionalFormatting sqref="E1298">
    <cfRule type="cellIs" dxfId="257" priority="58" stopIfTrue="1" operator="equal">
      <formula>0</formula>
    </cfRule>
  </conditionalFormatting>
  <conditionalFormatting sqref="E1330">
    <cfRule type="cellIs" dxfId="256" priority="57" stopIfTrue="1" operator="equal">
      <formula>0</formula>
    </cfRule>
  </conditionalFormatting>
  <conditionalFormatting sqref="E1337">
    <cfRule type="cellIs" dxfId="255" priority="56" stopIfTrue="1" operator="equal">
      <formula>0</formula>
    </cfRule>
  </conditionalFormatting>
  <conditionalFormatting sqref="E1345">
    <cfRule type="cellIs" dxfId="254" priority="55" stopIfTrue="1" operator="equal">
      <formula>0</formula>
    </cfRule>
  </conditionalFormatting>
  <conditionalFormatting sqref="E1358">
    <cfRule type="cellIs" dxfId="253" priority="53" stopIfTrue="1" operator="equal">
      <formula>0</formula>
    </cfRule>
  </conditionalFormatting>
  <conditionalFormatting sqref="E1369">
    <cfRule type="cellIs" dxfId="252" priority="52" stopIfTrue="1" operator="equal">
      <formula>0</formula>
    </cfRule>
  </conditionalFormatting>
  <conditionalFormatting sqref="E1381">
    <cfRule type="cellIs" dxfId="251" priority="51" stopIfTrue="1" operator="equal">
      <formula>0</formula>
    </cfRule>
  </conditionalFormatting>
  <conditionalFormatting sqref="E1395">
    <cfRule type="cellIs" dxfId="250" priority="50" stopIfTrue="1" operator="equal">
      <formula>0</formula>
    </cfRule>
  </conditionalFormatting>
  <conditionalFormatting sqref="E1408">
    <cfRule type="cellIs" dxfId="249" priority="49" stopIfTrue="1" operator="equal">
      <formula>0</formula>
    </cfRule>
  </conditionalFormatting>
  <conditionalFormatting sqref="E1418">
    <cfRule type="cellIs" dxfId="248" priority="48" stopIfTrue="1" operator="equal">
      <formula>0</formula>
    </cfRule>
  </conditionalFormatting>
  <conditionalFormatting sqref="E1428">
    <cfRule type="cellIs" dxfId="247" priority="47" stopIfTrue="1" operator="equal">
      <formula>0</formula>
    </cfRule>
  </conditionalFormatting>
  <conditionalFormatting sqref="E1441">
    <cfRule type="cellIs" dxfId="246" priority="46" stopIfTrue="1" operator="equal">
      <formula>0</formula>
    </cfRule>
  </conditionalFormatting>
  <conditionalFormatting sqref="E1449">
    <cfRule type="cellIs" dxfId="245" priority="45" stopIfTrue="1" operator="equal">
      <formula>0</formula>
    </cfRule>
  </conditionalFormatting>
  <conditionalFormatting sqref="E1466">
    <cfRule type="cellIs" dxfId="244" priority="44" stopIfTrue="1" operator="equal">
      <formula>0</formula>
    </cfRule>
  </conditionalFormatting>
  <conditionalFormatting sqref="E1473">
    <cfRule type="cellIs" dxfId="243" priority="43" stopIfTrue="1" operator="equal">
      <formula>0</formula>
    </cfRule>
  </conditionalFormatting>
  <conditionalFormatting sqref="E1480">
    <cfRule type="cellIs" dxfId="242" priority="42" stopIfTrue="1" operator="equal">
      <formula>0</formula>
    </cfRule>
  </conditionalFormatting>
  <conditionalFormatting sqref="E1489">
    <cfRule type="cellIs" dxfId="241" priority="41" stopIfTrue="1" operator="equal">
      <formula>0</formula>
    </cfRule>
  </conditionalFormatting>
  <conditionalFormatting sqref="E1502">
    <cfRule type="cellIs" dxfId="240" priority="40" stopIfTrue="1" operator="equal">
      <formula>0</formula>
    </cfRule>
  </conditionalFormatting>
  <conditionalFormatting sqref="E1509">
    <cfRule type="cellIs" dxfId="239" priority="39" stopIfTrue="1" operator="equal">
      <formula>0</formula>
    </cfRule>
  </conditionalFormatting>
  <conditionalFormatting sqref="E1516">
    <cfRule type="cellIs" dxfId="238" priority="38" stopIfTrue="1" operator="equal">
      <formula>0</formula>
    </cfRule>
  </conditionalFormatting>
  <conditionalFormatting sqref="E1545">
    <cfRule type="cellIs" dxfId="237" priority="37" stopIfTrue="1" operator="equal">
      <formula>0</formula>
    </cfRule>
  </conditionalFormatting>
  <conditionalFormatting sqref="E1558">
    <cfRule type="cellIs" dxfId="236" priority="36" stopIfTrue="1" operator="equal">
      <formula>0</formula>
    </cfRule>
  </conditionalFormatting>
  <conditionalFormatting sqref="E1570">
    <cfRule type="cellIs" dxfId="235" priority="35" stopIfTrue="1" operator="equal">
      <formula>0</formula>
    </cfRule>
  </conditionalFormatting>
  <conditionalFormatting sqref="E1577">
    <cfRule type="cellIs" dxfId="234" priority="34" stopIfTrue="1" operator="equal">
      <formula>0</formula>
    </cfRule>
  </conditionalFormatting>
  <conditionalFormatting sqref="E1584">
    <cfRule type="cellIs" dxfId="233" priority="33" stopIfTrue="1" operator="equal">
      <formula>0</formula>
    </cfRule>
  </conditionalFormatting>
  <conditionalFormatting sqref="E1591">
    <cfRule type="cellIs" dxfId="232" priority="32" stopIfTrue="1" operator="equal">
      <formula>0</formula>
    </cfRule>
  </conditionalFormatting>
  <conditionalFormatting sqref="E1599">
    <cfRule type="cellIs" dxfId="231" priority="31" stopIfTrue="1" operator="equal">
      <formula>0</formula>
    </cfRule>
  </conditionalFormatting>
  <conditionalFormatting sqref="E1606">
    <cfRule type="cellIs" dxfId="230" priority="30" stopIfTrue="1" operator="equal">
      <formula>0</formula>
    </cfRule>
  </conditionalFormatting>
  <conditionalFormatting sqref="E1613">
    <cfRule type="cellIs" dxfId="229" priority="29" stopIfTrue="1" operator="equal">
      <formula>0</formula>
    </cfRule>
  </conditionalFormatting>
  <conditionalFormatting sqref="E1620">
    <cfRule type="cellIs" dxfId="228" priority="28" stopIfTrue="1" operator="equal">
      <formula>0</formula>
    </cfRule>
  </conditionalFormatting>
  <conditionalFormatting sqref="E1627">
    <cfRule type="cellIs" dxfId="227" priority="27" stopIfTrue="1" operator="equal">
      <formula>0</formula>
    </cfRule>
  </conditionalFormatting>
  <conditionalFormatting sqref="E1634">
    <cfRule type="cellIs" dxfId="226" priority="26" stopIfTrue="1" operator="equal">
      <formula>0</formula>
    </cfRule>
  </conditionalFormatting>
  <conditionalFormatting sqref="E1641">
    <cfRule type="cellIs" dxfId="225" priority="25" stopIfTrue="1" operator="equal">
      <formula>0</formula>
    </cfRule>
  </conditionalFormatting>
  <conditionalFormatting sqref="E1648">
    <cfRule type="cellIs" dxfId="224" priority="24" stopIfTrue="1" operator="equal">
      <formula>0</formula>
    </cfRule>
  </conditionalFormatting>
  <conditionalFormatting sqref="E1655">
    <cfRule type="cellIs" dxfId="223" priority="23" stopIfTrue="1" operator="equal">
      <formula>0</formula>
    </cfRule>
  </conditionalFormatting>
  <conditionalFormatting sqref="E1662">
    <cfRule type="cellIs" dxfId="222" priority="22" stopIfTrue="1" operator="equal">
      <formula>0</formula>
    </cfRule>
  </conditionalFormatting>
  <conditionalFormatting sqref="E1671">
    <cfRule type="cellIs" dxfId="221" priority="21" stopIfTrue="1" operator="equal">
      <formula>0</formula>
    </cfRule>
  </conditionalFormatting>
  <conditionalFormatting sqref="E1678">
    <cfRule type="cellIs" dxfId="220" priority="20" stopIfTrue="1" operator="equal">
      <formula>0</formula>
    </cfRule>
  </conditionalFormatting>
  <conditionalFormatting sqref="E1685">
    <cfRule type="cellIs" dxfId="219" priority="19" stopIfTrue="1" operator="equal">
      <formula>0</formula>
    </cfRule>
  </conditionalFormatting>
  <conditionalFormatting sqref="E1692">
    <cfRule type="cellIs" dxfId="218" priority="18" stopIfTrue="1" operator="equal">
      <formula>0</formula>
    </cfRule>
  </conditionalFormatting>
  <conditionalFormatting sqref="E1701">
    <cfRule type="cellIs" dxfId="217" priority="17" stopIfTrue="1" operator="equal">
      <formula>0</formula>
    </cfRule>
  </conditionalFormatting>
  <conditionalFormatting sqref="E1708">
    <cfRule type="cellIs" dxfId="216" priority="16" stopIfTrue="1" operator="equal">
      <formula>0</formula>
    </cfRule>
  </conditionalFormatting>
  <conditionalFormatting sqref="E1715">
    <cfRule type="cellIs" dxfId="215" priority="15" stopIfTrue="1" operator="equal">
      <formula>0</formula>
    </cfRule>
  </conditionalFormatting>
  <conditionalFormatting sqref="E1722">
    <cfRule type="cellIs" dxfId="214" priority="14" stopIfTrue="1" operator="equal">
      <formula>0</formula>
    </cfRule>
  </conditionalFormatting>
  <conditionalFormatting sqref="E1729">
    <cfRule type="cellIs" dxfId="213" priority="13" stopIfTrue="1" operator="equal">
      <formula>0</formula>
    </cfRule>
  </conditionalFormatting>
  <conditionalFormatting sqref="E1738">
    <cfRule type="cellIs" dxfId="212" priority="12" stopIfTrue="1" operator="equal">
      <formula>0</formula>
    </cfRule>
  </conditionalFormatting>
  <conditionalFormatting sqref="E1750">
    <cfRule type="cellIs" dxfId="211" priority="11" stopIfTrue="1" operator="equal">
      <formula>0</formula>
    </cfRule>
  </conditionalFormatting>
  <conditionalFormatting sqref="E1780">
    <cfRule type="cellIs" dxfId="210" priority="10" stopIfTrue="1" operator="equal">
      <formula>0</formula>
    </cfRule>
  </conditionalFormatting>
  <conditionalFormatting sqref="E1787">
    <cfRule type="cellIs" dxfId="209" priority="9" stopIfTrue="1" operator="equal">
      <formula>0</formula>
    </cfRule>
  </conditionalFormatting>
  <conditionalFormatting sqref="E1803">
    <cfRule type="cellIs" dxfId="208" priority="8" stopIfTrue="1" operator="equal">
      <formula>0</formula>
    </cfRule>
  </conditionalFormatting>
  <conditionalFormatting sqref="E1810">
    <cfRule type="cellIs" dxfId="207" priority="7" stopIfTrue="1" operator="equal">
      <formula>0</formula>
    </cfRule>
  </conditionalFormatting>
  <conditionalFormatting sqref="E1818">
    <cfRule type="cellIs" dxfId="206" priority="6" stopIfTrue="1" operator="equal">
      <formula>0</formula>
    </cfRule>
  </conditionalFormatting>
  <conditionalFormatting sqref="E1830">
    <cfRule type="cellIs" dxfId="205" priority="5" stopIfTrue="1" operator="equal">
      <formula>0</formula>
    </cfRule>
  </conditionalFormatting>
  <conditionalFormatting sqref="E1837">
    <cfRule type="cellIs" dxfId="204" priority="4" stopIfTrue="1" operator="equal">
      <formula>0</formula>
    </cfRule>
  </conditionalFormatting>
  <pageMargins left="0.98425196850393704" right="0.39370078740157483" top="0.35433070866141736" bottom="0.78740157480314965" header="0.19685039370078741" footer="0.47244094488188981"/>
  <pageSetup paperSize="9" scale="70" fitToHeight="0" orientation="landscape" horizontalDpi="4294967293" r:id="rId1"/>
  <headerFooter alignWithMargins="0">
    <oddHeader>&amp;L        &amp;9 "D S O" - BOKALCI&amp;C&amp;9 4.-PREUREDITEV  PROSTOROV DEPANDANS&amp;R&amp;9KVINTA doo</oddHeader>
    <oddFooter>&amp;L&amp;8              November  2016&amp;C&amp;P/138&amp;R&amp;8 gradbena dela
obrtniška dela</oddFooter>
  </headerFooter>
  <rowBreaks count="65" manualBreakCount="65">
    <brk id="22" max="8" man="1"/>
    <brk id="33" max="8" man="1"/>
    <brk id="54" max="8" man="1"/>
    <brk id="78" max="8" man="1"/>
    <brk id="108" max="8" man="1"/>
    <brk id="123" max="8" man="1"/>
    <brk id="140" max="16383" man="1"/>
    <brk id="175" max="8" man="1"/>
    <brk id="254" max="8" man="1"/>
    <brk id="335" max="8" man="1"/>
    <brk id="345" max="8" man="1"/>
    <brk id="350" max="8" man="1"/>
    <brk id="363" max="8" man="1"/>
    <brk id="472" max="8" man="1"/>
    <brk id="486" max="8" man="1"/>
    <brk id="500" max="8" man="1"/>
    <brk id="554" max="8" man="1"/>
    <brk id="564" max="8" man="1"/>
    <brk id="575" max="8" man="1"/>
    <brk id="599" max="8" man="1"/>
    <brk id="635" max="8" man="1"/>
    <brk id="691" max="8" man="1"/>
    <brk id="773" max="8" man="1"/>
    <brk id="889" max="8" man="1"/>
    <brk id="901" max="8" man="1"/>
    <brk id="919" max="8" man="1"/>
    <brk id="924" max="8" man="1"/>
    <brk id="940" max="8" man="1"/>
    <brk id="995" max="8" man="1"/>
    <brk id="997" max="8" man="1"/>
    <brk id="1021" max="8" man="1"/>
    <brk id="1110" max="8" man="1"/>
    <brk id="1133" max="8" man="1"/>
    <brk id="1276" max="8" man="1"/>
    <brk id="1305" max="8" man="1"/>
    <brk id="1314" max="8" man="1"/>
    <brk id="1340" max="8" man="1"/>
    <brk id="1353" max="8" man="1"/>
    <brk id="1402" max="8" man="1"/>
    <brk id="1423" max="8" man="1"/>
    <brk id="1430" max="8" man="1"/>
    <brk id="1460" max="8" man="1"/>
    <brk id="1484" max="8" man="1"/>
    <brk id="1523" max="8" man="1"/>
    <brk id="1530" max="8" man="1"/>
    <brk id="1608" max="8" man="1"/>
    <brk id="1629" max="8" man="1"/>
    <brk id="1673" max="8" man="1"/>
    <brk id="1693" max="8" man="1"/>
    <brk id="1710" max="8" man="1"/>
    <brk id="1732" max="8" man="1"/>
    <brk id="1756" max="8" man="1"/>
    <brk id="1764" max="8" man="1"/>
    <brk id="1782" max="8" man="1"/>
    <brk id="1821" max="8" man="1"/>
    <brk id="1842" max="8" man="1"/>
    <brk id="1910" max="8" man="1"/>
    <brk id="1917" max="8" man="1"/>
    <brk id="1936" max="8" man="1"/>
    <brk id="1945" max="8" man="1"/>
    <brk id="1957" max="8" man="1"/>
    <brk id="1983" max="8" man="1"/>
    <brk id="2011" max="8" man="1"/>
    <brk id="2099" max="16383" man="1"/>
    <brk id="2116"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IU2089"/>
  <sheetViews>
    <sheetView topLeftCell="A700" zoomScaleNormal="85" workbookViewId="0">
      <selection activeCell="C756" sqref="C756"/>
    </sheetView>
    <sheetView workbookViewId="1"/>
    <sheetView view="pageBreakPreview" zoomScaleNormal="100" zoomScaleSheetLayoutView="100" workbookViewId="2">
      <selection activeCell="E74" sqref="E74"/>
    </sheetView>
  </sheetViews>
  <sheetFormatPr defaultColWidth="0.85546875" defaultRowHeight="12.75"/>
  <cols>
    <col min="1" max="1" width="8.28515625" style="5" customWidth="1"/>
    <col min="2" max="2" width="44.5703125" style="4" customWidth="1"/>
    <col min="3" max="3" width="7.140625" style="2" customWidth="1"/>
    <col min="4" max="4" width="6.7109375" style="2" customWidth="1"/>
    <col min="5" max="5" width="13.28515625" style="1352" customWidth="1"/>
    <col min="6" max="6" width="13.28515625" style="1" customWidth="1"/>
    <col min="7" max="7" width="10.5703125" style="1" customWidth="1"/>
    <col min="8" max="8" width="14.7109375" style="1" customWidth="1"/>
    <col min="9" max="9" width="9.85546875" style="1" customWidth="1"/>
    <col min="10" max="10" width="12.28515625" style="1" customWidth="1"/>
    <col min="11" max="255" width="17.140625" style="1" hidden="1" customWidth="1"/>
    <col min="256" max="16384" width="0.85546875" style="1"/>
  </cols>
  <sheetData>
    <row r="1" spans="1:10" s="40" customFormat="1" ht="12.75" customHeight="1">
      <c r="A1" s="209" t="s">
        <v>78</v>
      </c>
      <c r="B1" s="210" t="s">
        <v>1381</v>
      </c>
      <c r="C1" s="211" t="s">
        <v>1116</v>
      </c>
      <c r="D1" s="212" t="s">
        <v>79</v>
      </c>
      <c r="E1" s="1433" t="s">
        <v>80</v>
      </c>
      <c r="F1" s="213" t="s">
        <v>1383</v>
      </c>
      <c r="G1" s="1548" t="s">
        <v>1557</v>
      </c>
      <c r="H1" s="1549"/>
      <c r="I1" s="1550" t="s">
        <v>1558</v>
      </c>
      <c r="J1" s="1551"/>
    </row>
    <row r="2" spans="1:10" s="58" customFormat="1" ht="12.75" customHeight="1">
      <c r="A2" s="54"/>
      <c r="B2" s="55"/>
      <c r="C2" s="56"/>
      <c r="D2" s="56"/>
      <c r="E2" s="1348"/>
      <c r="G2" s="898" t="s">
        <v>79</v>
      </c>
      <c r="H2" s="898" t="s">
        <v>1561</v>
      </c>
      <c r="I2" s="897" t="s">
        <v>79</v>
      </c>
      <c r="J2" s="897" t="s">
        <v>1561</v>
      </c>
    </row>
    <row r="3" spans="1:10" s="95" customFormat="1" ht="12.75" customHeight="1">
      <c r="A3" s="105" t="s">
        <v>98</v>
      </c>
      <c r="B3" s="85" t="s">
        <v>102</v>
      </c>
      <c r="C3" s="85"/>
      <c r="D3" s="2"/>
      <c r="E3" s="1360"/>
    </row>
    <row r="4" spans="1:10" s="95" customFormat="1" ht="12.75" customHeight="1">
      <c r="A4" s="105"/>
      <c r="B4" s="98"/>
      <c r="C4" s="98"/>
      <c r="D4" s="2"/>
      <c r="E4" s="1360"/>
    </row>
    <row r="5" spans="1:10" s="95" customFormat="1" ht="12.75" customHeight="1">
      <c r="A5" s="105" t="s">
        <v>99</v>
      </c>
      <c r="B5" s="106" t="s">
        <v>173</v>
      </c>
      <c r="C5" s="85"/>
      <c r="D5" s="85"/>
      <c r="E5" s="1339"/>
    </row>
    <row r="6" spans="1:10" s="95" customFormat="1" ht="12.75" customHeight="1">
      <c r="A6" s="105"/>
      <c r="B6" s="87"/>
      <c r="C6" s="87"/>
      <c r="D6" s="2"/>
      <c r="E6" s="1360"/>
      <c r="F6" s="214"/>
    </row>
    <row r="7" spans="1:10" s="108" customFormat="1" ht="12.75" customHeight="1">
      <c r="A7" s="105" t="s">
        <v>100</v>
      </c>
      <c r="B7" s="85" t="s">
        <v>101</v>
      </c>
      <c r="C7" s="85"/>
      <c r="D7" s="107"/>
      <c r="E7" s="1350"/>
    </row>
    <row r="8" spans="1:10" s="76" customFormat="1" ht="12.75" customHeight="1">
      <c r="A8" s="105"/>
      <c r="B8" s="125"/>
      <c r="C8" s="18"/>
      <c r="D8" s="13"/>
      <c r="E8" s="1351"/>
    </row>
    <row r="9" spans="1:10" s="76" customFormat="1" ht="12.75" customHeight="1">
      <c r="A9" s="105" t="s">
        <v>64</v>
      </c>
      <c r="B9" s="106" t="s">
        <v>166</v>
      </c>
      <c r="C9" s="18"/>
      <c r="D9" s="13"/>
      <c r="E9" s="1351"/>
    </row>
    <row r="10" spans="1:10" s="76" customFormat="1" ht="12.75" customHeight="1">
      <c r="A10" s="105"/>
      <c r="B10" s="87"/>
      <c r="C10" s="18"/>
      <c r="D10" s="13"/>
      <c r="E10" s="1351"/>
    </row>
    <row r="11" spans="1:10" s="14" customFormat="1">
      <c r="A11" s="105" t="s">
        <v>181</v>
      </c>
      <c r="B11" s="106" t="s">
        <v>179</v>
      </c>
      <c r="C11" s="13"/>
      <c r="D11" s="13"/>
      <c r="E11" s="1352"/>
    </row>
    <row r="12" spans="1:10" s="14" customFormat="1">
      <c r="A12" s="96"/>
      <c r="B12" s="87"/>
      <c r="C12" s="13"/>
      <c r="D12" s="13"/>
      <c r="E12" s="1352"/>
    </row>
    <row r="13" spans="1:10" s="14" customFormat="1">
      <c r="A13" s="105" t="s">
        <v>182</v>
      </c>
      <c r="B13" s="106" t="s">
        <v>175</v>
      </c>
      <c r="C13" s="13"/>
      <c r="D13" s="13"/>
      <c r="E13" s="1352"/>
    </row>
    <row r="14" spans="1:10" s="14" customFormat="1">
      <c r="A14" s="12"/>
      <c r="B14" s="31"/>
      <c r="C14" s="13"/>
      <c r="D14" s="13"/>
      <c r="E14" s="1352"/>
    </row>
    <row r="15" spans="1:10">
      <c r="A15" s="5" t="s">
        <v>1380</v>
      </c>
      <c r="B15" s="118" t="s">
        <v>1603</v>
      </c>
    </row>
    <row r="16" spans="1:10">
      <c r="B16" s="28"/>
    </row>
    <row r="17" spans="1:10" customFormat="1" ht="13.5" customHeight="1">
      <c r="A17" s="172"/>
      <c r="B17" s="216" t="s">
        <v>1384</v>
      </c>
      <c r="C17" s="217"/>
      <c r="D17" s="218"/>
      <c r="E17" s="1342"/>
    </row>
    <row r="18" spans="1:10" customFormat="1" ht="12" customHeight="1">
      <c r="A18" s="172"/>
      <c r="B18" s="219"/>
      <c r="C18" s="217"/>
      <c r="D18" s="218"/>
      <c r="E18" s="1342"/>
    </row>
    <row r="19" spans="1:10" s="223" customFormat="1" ht="37.5" customHeight="1">
      <c r="A19" s="220"/>
      <c r="B19" s="221" t="s">
        <v>1401</v>
      </c>
      <c r="C19" s="222"/>
      <c r="D19" s="222"/>
      <c r="E19" s="1353"/>
      <c r="F19" s="222"/>
    </row>
    <row r="20" spans="1:10" s="226" customFormat="1">
      <c r="A20" s="224"/>
      <c r="B20" s="224"/>
      <c r="C20" s="225"/>
      <c r="D20" s="225"/>
      <c r="E20" s="1354"/>
      <c r="F20" s="225"/>
    </row>
    <row r="21" spans="1:10" s="229" customFormat="1">
      <c r="A21" s="227"/>
      <c r="B21" s="227" t="s">
        <v>1470</v>
      </c>
      <c r="C21" s="228"/>
      <c r="D21" s="228"/>
      <c r="E21" s="1355"/>
      <c r="F21" s="228"/>
    </row>
    <row r="22" spans="1:10" s="229" customFormat="1">
      <c r="A22" s="227"/>
      <c r="B22" s="227" t="s">
        <v>1385</v>
      </c>
      <c r="C22" s="228"/>
      <c r="D22" s="228"/>
      <c r="E22" s="1434"/>
      <c r="F22" s="249" t="s">
        <v>180</v>
      </c>
      <c r="H22" s="249" t="s">
        <v>180</v>
      </c>
      <c r="J22" s="249" t="s">
        <v>180</v>
      </c>
    </row>
    <row r="23" spans="1:10" s="229" customFormat="1">
      <c r="A23" s="227"/>
      <c r="B23" s="227"/>
      <c r="C23" s="228"/>
      <c r="D23" s="228"/>
      <c r="E23" s="1434"/>
      <c r="F23" s="427" t="s">
        <v>1581</v>
      </c>
      <c r="G23" s="1102"/>
      <c r="H23" s="1103" t="s">
        <v>1500</v>
      </c>
      <c r="I23" s="1155"/>
      <c r="J23" s="1156" t="s">
        <v>1580</v>
      </c>
    </row>
    <row r="24" spans="1:10" s="229" customFormat="1">
      <c r="A24" s="227"/>
      <c r="B24" s="227"/>
      <c r="C24" s="228"/>
      <c r="D24" s="228"/>
      <c r="E24" s="1434"/>
      <c r="F24" s="250" t="s">
        <v>1502</v>
      </c>
      <c r="G24" s="1102"/>
      <c r="H24" s="1104" t="s">
        <v>1503</v>
      </c>
      <c r="I24" s="1155"/>
      <c r="J24" s="1157" t="s">
        <v>1503</v>
      </c>
    </row>
    <row r="25" spans="1:10" s="229" customFormat="1">
      <c r="A25" s="423" t="s">
        <v>1471</v>
      </c>
      <c r="B25" s="424" t="s">
        <v>831</v>
      </c>
      <c r="C25" s="425"/>
      <c r="D25" s="425"/>
      <c r="E25" s="1435"/>
      <c r="F25" s="426">
        <f>$F$153</f>
        <v>0</v>
      </c>
      <c r="G25" s="1105"/>
      <c r="H25" s="1106">
        <f>$H$153</f>
        <v>0</v>
      </c>
      <c r="I25" s="1158"/>
      <c r="J25" s="1159">
        <f>$J$153</f>
        <v>0</v>
      </c>
    </row>
    <row r="26" spans="1:10" s="229" customFormat="1">
      <c r="A26" s="423"/>
      <c r="B26" s="424"/>
      <c r="C26" s="425"/>
      <c r="D26" s="425"/>
      <c r="E26" s="1435"/>
      <c r="F26" s="426"/>
      <c r="G26" s="1105"/>
      <c r="H26" s="1105"/>
      <c r="I26" s="1158"/>
      <c r="J26" s="1158"/>
    </row>
    <row r="27" spans="1:10" s="229" customFormat="1">
      <c r="A27" s="423" t="s">
        <v>1472</v>
      </c>
      <c r="B27" s="424" t="s">
        <v>896</v>
      </c>
      <c r="C27" s="425"/>
      <c r="D27" s="425"/>
      <c r="E27" s="1435"/>
      <c r="F27" s="426">
        <f>$F$233</f>
        <v>0</v>
      </c>
      <c r="G27" s="1105"/>
      <c r="H27" s="1106">
        <f>$H$233</f>
        <v>0</v>
      </c>
      <c r="I27" s="1158"/>
      <c r="J27" s="1159">
        <f>$J$233</f>
        <v>0</v>
      </c>
    </row>
    <row r="28" spans="1:10" s="229" customFormat="1">
      <c r="A28" s="428"/>
      <c r="B28" s="424"/>
      <c r="C28" s="425"/>
      <c r="D28" s="425"/>
      <c r="E28" s="1435"/>
      <c r="F28" s="426"/>
      <c r="G28" s="1105"/>
      <c r="H28" s="1106"/>
      <c r="I28" s="1158"/>
      <c r="J28" s="1159"/>
    </row>
    <row r="29" spans="1:10" s="229" customFormat="1">
      <c r="A29" s="423" t="s">
        <v>1473</v>
      </c>
      <c r="B29" s="424" t="s">
        <v>908</v>
      </c>
      <c r="C29" s="425"/>
      <c r="D29" s="425"/>
      <c r="E29" s="1435"/>
      <c r="F29" s="426">
        <f>$F$324</f>
        <v>0</v>
      </c>
      <c r="G29" s="1105"/>
      <c r="H29" s="1106">
        <f>$H$324</f>
        <v>0</v>
      </c>
      <c r="I29" s="1158"/>
      <c r="J29" s="1159">
        <f>$J$324</f>
        <v>0</v>
      </c>
    </row>
    <row r="30" spans="1:10" s="229" customFormat="1">
      <c r="A30" s="423"/>
      <c r="B30" s="424"/>
      <c r="C30" s="425"/>
      <c r="D30" s="425"/>
      <c r="E30" s="1435"/>
      <c r="F30" s="426"/>
      <c r="G30" s="1105"/>
      <c r="H30" s="1106"/>
      <c r="I30" s="1158"/>
      <c r="J30" s="1159"/>
    </row>
    <row r="31" spans="1:10" s="229" customFormat="1">
      <c r="A31" s="423" t="s">
        <v>1474</v>
      </c>
      <c r="B31" s="424" t="s">
        <v>915</v>
      </c>
      <c r="C31" s="425"/>
      <c r="D31" s="425"/>
      <c r="E31" s="1435"/>
      <c r="F31" s="426">
        <f>$F$403</f>
        <v>0</v>
      </c>
      <c r="G31" s="1105"/>
      <c r="H31" s="1106">
        <f>$H$403</f>
        <v>0</v>
      </c>
      <c r="I31" s="1158"/>
      <c r="J31" s="1159">
        <f>$J$403</f>
        <v>0</v>
      </c>
    </row>
    <row r="32" spans="1:10" s="229" customFormat="1">
      <c r="A32" s="423"/>
      <c r="B32" s="424"/>
      <c r="C32" s="425"/>
      <c r="D32" s="425"/>
      <c r="E32" s="1435"/>
      <c r="F32" s="426"/>
      <c r="G32" s="1105"/>
      <c r="H32" s="1106"/>
      <c r="I32" s="1158"/>
      <c r="J32" s="1159"/>
    </row>
    <row r="33" spans="1:10" s="229" customFormat="1">
      <c r="A33" s="423" t="s">
        <v>1475</v>
      </c>
      <c r="B33" s="424" t="s">
        <v>1389</v>
      </c>
      <c r="C33" s="425"/>
      <c r="D33" s="425"/>
      <c r="E33" s="1435"/>
      <c r="F33" s="426">
        <f>$F$500</f>
        <v>0</v>
      </c>
      <c r="G33" s="1105"/>
      <c r="H33" s="1106">
        <f>$H$500</f>
        <v>0</v>
      </c>
      <c r="I33" s="1158"/>
      <c r="J33" s="1159">
        <f>$J$500</f>
        <v>0</v>
      </c>
    </row>
    <row r="34" spans="1:10" s="229" customFormat="1">
      <c r="A34" s="423"/>
      <c r="B34" s="424"/>
      <c r="C34" s="425"/>
      <c r="D34" s="425"/>
      <c r="E34" s="1435"/>
      <c r="F34" s="426"/>
      <c r="G34" s="1105"/>
      <c r="H34" s="1106"/>
      <c r="I34" s="1158"/>
      <c r="J34" s="1159"/>
    </row>
    <row r="35" spans="1:10" s="229" customFormat="1">
      <c r="A35" s="423" t="s">
        <v>1476</v>
      </c>
      <c r="B35" s="424" t="s">
        <v>1390</v>
      </c>
      <c r="C35" s="425"/>
      <c r="D35" s="425"/>
      <c r="E35" s="1435"/>
      <c r="F35" s="426">
        <f>$F$560</f>
        <v>0</v>
      </c>
      <c r="G35" s="1105"/>
      <c r="H35" s="1106">
        <f>$H$560</f>
        <v>0</v>
      </c>
      <c r="I35" s="1158"/>
      <c r="J35" s="1159">
        <f>$J$560</f>
        <v>0</v>
      </c>
    </row>
    <row r="36" spans="1:10" s="229" customFormat="1">
      <c r="A36" s="423"/>
      <c r="B36" s="424"/>
      <c r="C36" s="425"/>
      <c r="D36" s="425"/>
      <c r="E36" s="1435"/>
      <c r="F36" s="426"/>
      <c r="G36" s="1105"/>
      <c r="H36" s="1106"/>
      <c r="I36" s="1158"/>
      <c r="J36" s="1159"/>
    </row>
    <row r="37" spans="1:10" s="229" customFormat="1">
      <c r="A37" s="423" t="s">
        <v>1477</v>
      </c>
      <c r="B37" s="424" t="s">
        <v>1391</v>
      </c>
      <c r="C37" s="425"/>
      <c r="D37" s="425"/>
      <c r="E37" s="1435"/>
      <c r="F37" s="426">
        <f>$F$615</f>
        <v>0</v>
      </c>
      <c r="G37" s="1105"/>
      <c r="H37" s="1106">
        <f>$H$615</f>
        <v>0</v>
      </c>
      <c r="I37" s="1158"/>
      <c r="J37" s="1159">
        <f>$J$615</f>
        <v>0</v>
      </c>
    </row>
    <row r="38" spans="1:10" s="229" customFormat="1">
      <c r="A38" s="423"/>
      <c r="B38" s="424"/>
      <c r="C38" s="425"/>
      <c r="D38" s="425"/>
      <c r="E38" s="1435"/>
      <c r="F38" s="426"/>
      <c r="G38" s="1105"/>
      <c r="H38" s="1106"/>
      <c r="I38" s="1158"/>
      <c r="J38" s="1159"/>
    </row>
    <row r="39" spans="1:10" s="229" customFormat="1">
      <c r="A39" s="423" t="s">
        <v>1478</v>
      </c>
      <c r="B39" s="424" t="s">
        <v>1392</v>
      </c>
      <c r="C39" s="425"/>
      <c r="D39" s="425"/>
      <c r="E39" s="1435"/>
      <c r="F39" s="426">
        <f>$F$674</f>
        <v>0</v>
      </c>
      <c r="G39" s="1105"/>
      <c r="H39" s="1106">
        <f>$H$674</f>
        <v>0</v>
      </c>
      <c r="I39" s="1158"/>
      <c r="J39" s="1159">
        <f>$J$674</f>
        <v>0</v>
      </c>
    </row>
    <row r="40" spans="1:10" s="229" customFormat="1">
      <c r="A40" s="423"/>
      <c r="B40" s="424"/>
      <c r="C40" s="425"/>
      <c r="D40" s="425"/>
      <c r="E40" s="1435"/>
      <c r="F40" s="426"/>
      <c r="G40" s="1105"/>
      <c r="H40" s="1106"/>
      <c r="I40" s="1158"/>
      <c r="J40" s="1159"/>
    </row>
    <row r="41" spans="1:10" s="229" customFormat="1">
      <c r="A41" s="423" t="s">
        <v>1479</v>
      </c>
      <c r="B41" s="424" t="s">
        <v>1393</v>
      </c>
      <c r="C41" s="425"/>
      <c r="D41" s="425"/>
      <c r="E41" s="1435"/>
      <c r="F41" s="426">
        <f>$F$748</f>
        <v>0</v>
      </c>
      <c r="G41" s="1105"/>
      <c r="H41" s="1106">
        <f>$H$748</f>
        <v>0</v>
      </c>
      <c r="I41" s="1158"/>
      <c r="J41" s="1159">
        <f>$J$748</f>
        <v>0</v>
      </c>
    </row>
    <row r="42" spans="1:10" s="229" customFormat="1">
      <c r="A42" s="423"/>
      <c r="B42" s="424"/>
      <c r="C42" s="425"/>
      <c r="D42" s="425"/>
      <c r="E42" s="1435"/>
      <c r="F42" s="426"/>
      <c r="G42" s="1105"/>
      <c r="H42" s="1106"/>
      <c r="I42" s="1158"/>
      <c r="J42" s="1159"/>
    </row>
    <row r="43" spans="1:10" s="229" customFormat="1">
      <c r="A43" s="423" t="s">
        <v>1480</v>
      </c>
      <c r="B43" s="424" t="s">
        <v>1394</v>
      </c>
      <c r="C43" s="425"/>
      <c r="D43" s="425"/>
      <c r="E43" s="1435"/>
      <c r="F43" s="426">
        <f>$F$795</f>
        <v>0</v>
      </c>
      <c r="G43" s="1105"/>
      <c r="H43" s="1106">
        <f>$H$795</f>
        <v>0</v>
      </c>
      <c r="I43" s="1158"/>
      <c r="J43" s="1159">
        <f>$J$795</f>
        <v>0</v>
      </c>
    </row>
    <row r="44" spans="1:10" s="229" customFormat="1">
      <c r="A44" s="423"/>
      <c r="B44" s="424"/>
      <c r="C44" s="425"/>
      <c r="D44" s="425"/>
      <c r="E44" s="1435"/>
      <c r="F44" s="426"/>
      <c r="G44" s="1105"/>
      <c r="H44" s="1106"/>
      <c r="I44" s="1158"/>
      <c r="J44" s="1159"/>
    </row>
    <row r="45" spans="1:10" s="229" customFormat="1">
      <c r="A45" s="423" t="s">
        <v>1481</v>
      </c>
      <c r="B45" s="424" t="s">
        <v>1395</v>
      </c>
      <c r="C45" s="425"/>
      <c r="D45" s="425"/>
      <c r="E45" s="1435"/>
      <c r="F45" s="426">
        <f>$F$842</f>
        <v>0</v>
      </c>
      <c r="G45" s="1105"/>
      <c r="H45" s="1106">
        <f>$H$842</f>
        <v>0</v>
      </c>
      <c r="I45" s="1158"/>
      <c r="J45" s="1159">
        <f>$J$842</f>
        <v>0</v>
      </c>
    </row>
    <row r="46" spans="1:10" s="229" customFormat="1">
      <c r="A46" s="423"/>
      <c r="B46" s="424"/>
      <c r="C46" s="425"/>
      <c r="D46" s="425"/>
      <c r="E46" s="1435"/>
      <c r="F46" s="426"/>
      <c r="G46" s="1105"/>
      <c r="H46" s="1106"/>
      <c r="I46" s="1158"/>
      <c r="J46" s="1159"/>
    </row>
    <row r="47" spans="1:10" s="229" customFormat="1">
      <c r="A47" s="423" t="s">
        <v>1482</v>
      </c>
      <c r="B47" s="424" t="s">
        <v>1396</v>
      </c>
      <c r="C47" s="425"/>
      <c r="D47" s="425"/>
      <c r="E47" s="1435"/>
      <c r="F47" s="426">
        <f>$F$896</f>
        <v>0</v>
      </c>
      <c r="G47" s="1105"/>
      <c r="H47" s="1106">
        <f>$H$896</f>
        <v>0</v>
      </c>
      <c r="I47" s="1158"/>
      <c r="J47" s="1159">
        <f>$J$896</f>
        <v>0</v>
      </c>
    </row>
    <row r="48" spans="1:10" s="229" customFormat="1">
      <c r="A48" s="423"/>
      <c r="B48" s="424"/>
      <c r="C48" s="425"/>
      <c r="D48" s="425"/>
      <c r="E48" s="1435"/>
      <c r="F48" s="426"/>
      <c r="G48" s="1105"/>
      <c r="H48" s="1106"/>
      <c r="I48" s="1158"/>
      <c r="J48" s="1159"/>
    </row>
    <row r="49" spans="1:10" s="229" customFormat="1">
      <c r="A49" s="423" t="s">
        <v>1483</v>
      </c>
      <c r="B49" s="424" t="s">
        <v>1397</v>
      </c>
      <c r="C49" s="425"/>
      <c r="D49" s="425"/>
      <c r="E49" s="1435"/>
      <c r="F49" s="426">
        <f>$F$1149</f>
        <v>0</v>
      </c>
      <c r="G49" s="1105"/>
      <c r="H49" s="1106">
        <f>$H$1149</f>
        <v>0</v>
      </c>
      <c r="I49" s="1158"/>
      <c r="J49" s="1159">
        <f>$J$1149</f>
        <v>0</v>
      </c>
    </row>
    <row r="50" spans="1:10" s="229" customFormat="1">
      <c r="A50" s="423"/>
      <c r="B50" s="424"/>
      <c r="C50" s="425"/>
      <c r="D50" s="425"/>
      <c r="E50" s="1435"/>
      <c r="F50" s="426"/>
      <c r="G50" s="1105"/>
      <c r="H50" s="1106"/>
      <c r="I50" s="1158"/>
      <c r="J50" s="1159"/>
    </row>
    <row r="51" spans="1:10" s="229" customFormat="1">
      <c r="A51" s="423" t="s">
        <v>1484</v>
      </c>
      <c r="B51" s="424" t="s">
        <v>1398</v>
      </c>
      <c r="C51" s="425"/>
      <c r="D51" s="425"/>
      <c r="E51" s="1435"/>
      <c r="F51" s="426">
        <f>$F$1356</f>
        <v>0</v>
      </c>
      <c r="G51" s="1105"/>
      <c r="H51" s="1106">
        <f>$H$1356</f>
        <v>0</v>
      </c>
      <c r="I51" s="1158"/>
      <c r="J51" s="1159">
        <f>$J$1356</f>
        <v>0</v>
      </c>
    </row>
    <row r="52" spans="1:10" s="229" customFormat="1">
      <c r="A52" s="423"/>
      <c r="B52" s="424"/>
      <c r="C52" s="425"/>
      <c r="D52" s="425"/>
      <c r="E52" s="1435"/>
      <c r="F52" s="426"/>
      <c r="G52" s="1105"/>
      <c r="H52" s="1106"/>
      <c r="I52" s="1158"/>
      <c r="J52" s="1159"/>
    </row>
    <row r="53" spans="1:10" s="229" customFormat="1">
      <c r="A53" s="423" t="s">
        <v>1485</v>
      </c>
      <c r="B53" s="424" t="s">
        <v>1399</v>
      </c>
      <c r="C53" s="425"/>
      <c r="D53" s="425"/>
      <c r="E53" s="1435"/>
      <c r="F53" s="426">
        <f>$F$1520</f>
        <v>0</v>
      </c>
      <c r="G53" s="1105"/>
      <c r="H53" s="1106">
        <f>$H$1520</f>
        <v>0</v>
      </c>
      <c r="I53" s="1158"/>
      <c r="J53" s="1159">
        <f>$J$1520</f>
        <v>0</v>
      </c>
    </row>
    <row r="54" spans="1:10" s="229" customFormat="1">
      <c r="A54" s="423"/>
      <c r="B54" s="424"/>
      <c r="C54" s="425"/>
      <c r="D54" s="425"/>
      <c r="E54" s="1435"/>
      <c r="F54" s="426"/>
      <c r="G54" s="1105"/>
      <c r="H54" s="1106"/>
      <c r="I54" s="1158"/>
      <c r="J54" s="1159"/>
    </row>
    <row r="55" spans="1:10" s="229" customFormat="1">
      <c r="A55" s="423" t="s">
        <v>1486</v>
      </c>
      <c r="B55" s="424" t="s">
        <v>1400</v>
      </c>
      <c r="C55" s="425"/>
      <c r="D55" s="425"/>
      <c r="E55" s="1435"/>
      <c r="F55" s="426">
        <f>$F$1719</f>
        <v>0</v>
      </c>
      <c r="G55" s="1105"/>
      <c r="H55" s="1106">
        <f>$H$1719</f>
        <v>0</v>
      </c>
      <c r="I55" s="1158"/>
      <c r="J55" s="1159">
        <f>$J$1719</f>
        <v>0</v>
      </c>
    </row>
    <row r="56" spans="1:10" s="229" customFormat="1" ht="13.5" thickBot="1">
      <c r="B56" s="868"/>
      <c r="C56" s="869"/>
      <c r="D56" s="869"/>
      <c r="E56" s="1711"/>
      <c r="F56" s="230"/>
      <c r="G56" s="1107"/>
      <c r="H56" s="1102"/>
      <c r="I56" s="1160"/>
      <c r="J56" s="1155"/>
    </row>
    <row r="57" spans="1:10" s="229" customFormat="1" ht="13.5" thickTop="1">
      <c r="B57" s="161"/>
      <c r="C57" s="230"/>
      <c r="D57" s="230"/>
      <c r="E57" s="1437"/>
      <c r="F57" s="425" t="s">
        <v>1582</v>
      </c>
      <c r="G57" s="1102"/>
      <c r="H57" s="1108" t="s">
        <v>1584</v>
      </c>
      <c r="I57" s="1155"/>
      <c r="J57" s="1161" t="s">
        <v>1585</v>
      </c>
    </row>
    <row r="58" spans="1:10" s="226" customFormat="1" ht="15">
      <c r="A58" s="432"/>
      <c r="B58" s="433" t="s">
        <v>1487</v>
      </c>
      <c r="C58" s="434" t="s">
        <v>180</v>
      </c>
      <c r="D58" s="434"/>
      <c r="E58" s="1438"/>
      <c r="F58" s="434">
        <f>SUM(F25:F56)</f>
        <v>0</v>
      </c>
      <c r="G58" s="1109"/>
      <c r="H58" s="1110">
        <f>SUM(H25:H57)</f>
        <v>0</v>
      </c>
      <c r="I58" s="1162"/>
      <c r="J58" s="1163">
        <f>SUM(J25:J57)</f>
        <v>0</v>
      </c>
    </row>
    <row r="59" spans="1:10">
      <c r="B59" s="28"/>
      <c r="G59" s="882"/>
      <c r="H59" s="882"/>
      <c r="I59" s="1030"/>
      <c r="J59" s="1030"/>
    </row>
    <row r="60" spans="1:10">
      <c r="B60" s="28"/>
      <c r="G60" s="882"/>
      <c r="H60" s="882"/>
      <c r="I60" s="1030"/>
      <c r="J60" s="1030"/>
    </row>
    <row r="61" spans="1:10" s="152" customFormat="1">
      <c r="A61" s="150"/>
      <c r="B61" s="150" t="s">
        <v>1928</v>
      </c>
      <c r="C61" s="150"/>
      <c r="D61" s="150"/>
      <c r="E61" s="1404"/>
      <c r="F61" s="93"/>
      <c r="G61" s="1111"/>
      <c r="H61" s="1112"/>
      <c r="I61" s="1164"/>
      <c r="J61" s="1164"/>
    </row>
    <row r="62" spans="1:10" s="152" customFormat="1" ht="25.5">
      <c r="A62" s="150"/>
      <c r="B62" s="150" t="s">
        <v>829</v>
      </c>
      <c r="C62" s="150"/>
      <c r="D62" s="150"/>
      <c r="E62" s="1404"/>
      <c r="F62" s="93"/>
      <c r="G62" s="1111"/>
      <c r="H62" s="1112"/>
      <c r="I62" s="1164"/>
      <c r="J62" s="1164"/>
    </row>
    <row r="63" spans="1:10" s="152" customFormat="1">
      <c r="E63" s="1404"/>
      <c r="F63" s="93"/>
      <c r="G63" s="1111"/>
      <c r="H63" s="1112"/>
      <c r="I63" s="1164"/>
      <c r="J63" s="1164"/>
    </row>
    <row r="64" spans="1:10" s="152" customFormat="1">
      <c r="A64" s="154" t="s">
        <v>830</v>
      </c>
      <c r="B64" s="150" t="s">
        <v>831</v>
      </c>
      <c r="E64" s="1404"/>
      <c r="F64" s="93"/>
      <c r="G64" s="1111"/>
      <c r="H64" s="1112"/>
      <c r="I64" s="1164"/>
      <c r="J64" s="1164"/>
    </row>
    <row r="65" spans="1:10" s="152" customFormat="1">
      <c r="E65" s="1404"/>
      <c r="F65" s="93"/>
      <c r="G65" s="1111"/>
      <c r="H65" s="1112"/>
      <c r="I65" s="1164"/>
      <c r="J65" s="1164"/>
    </row>
    <row r="66" spans="1:10" s="152" customFormat="1" ht="12.75" customHeight="1">
      <c r="A66" s="150" t="s">
        <v>832</v>
      </c>
      <c r="B66" s="150" t="s">
        <v>833</v>
      </c>
      <c r="C66" s="150" t="s">
        <v>834</v>
      </c>
      <c r="D66" s="150" t="s">
        <v>835</v>
      </c>
      <c r="E66" s="1367" t="s">
        <v>1382</v>
      </c>
      <c r="F66" s="150" t="s">
        <v>837</v>
      </c>
      <c r="G66" s="1548" t="s">
        <v>1557</v>
      </c>
      <c r="H66" s="1549"/>
      <c r="I66" s="1550" t="s">
        <v>1558</v>
      </c>
      <c r="J66" s="1551"/>
    </row>
    <row r="67" spans="1:10" s="152" customFormat="1" ht="13.5" thickBot="1">
      <c r="A67" s="155"/>
      <c r="B67" s="156"/>
      <c r="C67" s="156"/>
      <c r="D67" s="155"/>
      <c r="E67" s="1405" t="s">
        <v>838</v>
      </c>
      <c r="F67" s="157" t="s">
        <v>838</v>
      </c>
      <c r="G67" s="898" t="s">
        <v>79</v>
      </c>
      <c r="H67" s="898" t="s">
        <v>1561</v>
      </c>
      <c r="I67" s="897" t="s">
        <v>79</v>
      </c>
      <c r="J67" s="897" t="s">
        <v>1561</v>
      </c>
    </row>
    <row r="68" spans="1:10" s="152" customFormat="1">
      <c r="A68" s="158"/>
      <c r="B68" s="151"/>
      <c r="C68" s="159"/>
      <c r="D68" s="158"/>
      <c r="E68" s="1404"/>
      <c r="F68" s="93"/>
      <c r="G68" s="1111"/>
      <c r="H68" s="1112"/>
      <c r="I68" s="1164"/>
      <c r="J68" s="1164"/>
    </row>
    <row r="69" spans="1:10" s="152" customFormat="1">
      <c r="A69" s="158"/>
      <c r="B69" s="158" t="s">
        <v>839</v>
      </c>
      <c r="C69" s="151"/>
      <c r="D69" s="158"/>
      <c r="E69" s="1404"/>
      <c r="F69" s="93"/>
      <c r="G69" s="1111"/>
      <c r="H69" s="1112"/>
      <c r="I69" s="1164"/>
      <c r="J69" s="1164"/>
    </row>
    <row r="70" spans="1:10" s="152" customFormat="1">
      <c r="E70" s="1404"/>
      <c r="F70" s="93"/>
      <c r="G70" s="1111"/>
      <c r="H70" s="1112"/>
      <c r="I70" s="1164"/>
      <c r="J70" s="1164"/>
    </row>
    <row r="71" spans="1:10" s="152" customFormat="1" ht="102">
      <c r="A71" s="437">
        <v>1</v>
      </c>
      <c r="B71" s="438" t="s">
        <v>840</v>
      </c>
      <c r="C71" s="438"/>
      <c r="D71" s="438"/>
      <c r="E71" s="1401"/>
      <c r="F71" s="302"/>
      <c r="G71" s="1113"/>
      <c r="H71" s="1114"/>
      <c r="I71" s="1165"/>
      <c r="J71" s="1165"/>
    </row>
    <row r="72" spans="1:10" s="152" customFormat="1">
      <c r="A72" s="437"/>
      <c r="B72" s="438" t="s">
        <v>3653</v>
      </c>
      <c r="C72" s="438"/>
      <c r="D72" s="438"/>
      <c r="E72" s="1401"/>
      <c r="F72" s="302"/>
      <c r="G72" s="1113"/>
      <c r="H72" s="1114"/>
      <c r="I72" s="1165"/>
      <c r="J72" s="1165"/>
    </row>
    <row r="73" spans="1:10" s="152" customFormat="1">
      <c r="A73" s="437"/>
      <c r="B73" s="439" t="s">
        <v>842</v>
      </c>
      <c r="C73" s="438" t="s">
        <v>843</v>
      </c>
      <c r="D73" s="438">
        <v>2</v>
      </c>
      <c r="E73" s="1402"/>
      <c r="F73" s="440">
        <f>D73*E73</f>
        <v>0</v>
      </c>
      <c r="G73" s="1113"/>
      <c r="H73" s="873">
        <f>E73*G73</f>
        <v>0</v>
      </c>
      <c r="I73" s="1166">
        <v>2</v>
      </c>
      <c r="J73" s="887">
        <f>E73*I73</f>
        <v>0</v>
      </c>
    </row>
    <row r="74" spans="1:10" s="152" customFormat="1">
      <c r="A74" s="437"/>
      <c r="B74" s="439" t="s">
        <v>844</v>
      </c>
      <c r="C74" s="438" t="s">
        <v>843</v>
      </c>
      <c r="D74" s="438">
        <v>16</v>
      </c>
      <c r="E74" s="1402"/>
      <c r="F74" s="440">
        <f t="shared" ref="F74:F81" si="0">D74*E74</f>
        <v>0</v>
      </c>
      <c r="G74" s="1113"/>
      <c r="H74" s="873">
        <f t="shared" ref="H74:H81" si="1">E74*G74</f>
        <v>0</v>
      </c>
      <c r="I74" s="1166">
        <v>16</v>
      </c>
      <c r="J74" s="887">
        <f t="shared" ref="J74:J81" si="2">E74*I74</f>
        <v>0</v>
      </c>
    </row>
    <row r="75" spans="1:10" s="152" customFormat="1">
      <c r="A75" s="437"/>
      <c r="B75" s="439" t="s">
        <v>845</v>
      </c>
      <c r="C75" s="438" t="s">
        <v>843</v>
      </c>
      <c r="D75" s="438">
        <v>2</v>
      </c>
      <c r="E75" s="1402"/>
      <c r="F75" s="440">
        <f t="shared" si="0"/>
        <v>0</v>
      </c>
      <c r="G75" s="1113"/>
      <c r="H75" s="873">
        <f t="shared" si="1"/>
        <v>0</v>
      </c>
      <c r="I75" s="1166">
        <v>2</v>
      </c>
      <c r="J75" s="887">
        <f t="shared" si="2"/>
        <v>0</v>
      </c>
    </row>
    <row r="76" spans="1:10" s="152" customFormat="1">
      <c r="A76" s="437"/>
      <c r="B76" s="439" t="s">
        <v>846</v>
      </c>
      <c r="C76" s="438" t="s">
        <v>843</v>
      </c>
      <c r="D76" s="438">
        <v>3</v>
      </c>
      <c r="E76" s="1402"/>
      <c r="F76" s="440">
        <f t="shared" si="0"/>
        <v>0</v>
      </c>
      <c r="G76" s="1113"/>
      <c r="H76" s="873">
        <f t="shared" si="1"/>
        <v>0</v>
      </c>
      <c r="I76" s="1166">
        <v>3</v>
      </c>
      <c r="J76" s="887">
        <f t="shared" si="2"/>
        <v>0</v>
      </c>
    </row>
    <row r="77" spans="1:10" s="152" customFormat="1">
      <c r="A77" s="437"/>
      <c r="B77" s="439" t="s">
        <v>847</v>
      </c>
      <c r="C77" s="438" t="s">
        <v>843</v>
      </c>
      <c r="D77" s="438">
        <v>4</v>
      </c>
      <c r="E77" s="1402"/>
      <c r="F77" s="440">
        <f t="shared" si="0"/>
        <v>0</v>
      </c>
      <c r="G77" s="1113"/>
      <c r="H77" s="873">
        <f t="shared" si="1"/>
        <v>0</v>
      </c>
      <c r="I77" s="1166">
        <v>4</v>
      </c>
      <c r="J77" s="887">
        <f t="shared" si="2"/>
        <v>0</v>
      </c>
    </row>
    <row r="78" spans="1:10" s="152" customFormat="1">
      <c r="A78" s="437"/>
      <c r="B78" s="439" t="s">
        <v>848</v>
      </c>
      <c r="C78" s="438" t="s">
        <v>843</v>
      </c>
      <c r="D78" s="438">
        <v>7</v>
      </c>
      <c r="E78" s="1402"/>
      <c r="F78" s="440">
        <f t="shared" si="0"/>
        <v>0</v>
      </c>
      <c r="G78" s="1113"/>
      <c r="H78" s="873">
        <f t="shared" si="1"/>
        <v>0</v>
      </c>
      <c r="I78" s="1166">
        <v>7</v>
      </c>
      <c r="J78" s="887">
        <f t="shared" si="2"/>
        <v>0</v>
      </c>
    </row>
    <row r="79" spans="1:10" s="152" customFormat="1">
      <c r="A79" s="437"/>
      <c r="B79" s="439" t="s">
        <v>849</v>
      </c>
      <c r="C79" s="438" t="s">
        <v>843</v>
      </c>
      <c r="D79" s="438">
        <v>3</v>
      </c>
      <c r="E79" s="1402"/>
      <c r="F79" s="440">
        <f t="shared" si="0"/>
        <v>0</v>
      </c>
      <c r="G79" s="1113"/>
      <c r="H79" s="873">
        <f t="shared" si="1"/>
        <v>0</v>
      </c>
      <c r="I79" s="1166">
        <v>3</v>
      </c>
      <c r="J79" s="887">
        <f t="shared" si="2"/>
        <v>0</v>
      </c>
    </row>
    <row r="80" spans="1:10" s="152" customFormat="1">
      <c r="A80" s="437"/>
      <c r="B80" s="439" t="s">
        <v>850</v>
      </c>
      <c r="C80" s="438" t="s">
        <v>843</v>
      </c>
      <c r="D80" s="438">
        <v>1</v>
      </c>
      <c r="E80" s="1402"/>
      <c r="F80" s="440">
        <f t="shared" si="0"/>
        <v>0</v>
      </c>
      <c r="G80" s="1113"/>
      <c r="H80" s="873">
        <f t="shared" si="1"/>
        <v>0</v>
      </c>
      <c r="I80" s="1166">
        <v>1</v>
      </c>
      <c r="J80" s="887">
        <f t="shared" si="2"/>
        <v>0</v>
      </c>
    </row>
    <row r="81" spans="1:10" s="152" customFormat="1">
      <c r="A81" s="437"/>
      <c r="B81" s="439" t="s">
        <v>851</v>
      </c>
      <c r="C81" s="438" t="s">
        <v>843</v>
      </c>
      <c r="D81" s="438">
        <v>40</v>
      </c>
      <c r="E81" s="1402"/>
      <c r="F81" s="440">
        <f t="shared" si="0"/>
        <v>0</v>
      </c>
      <c r="G81" s="1113"/>
      <c r="H81" s="873">
        <f t="shared" si="1"/>
        <v>0</v>
      </c>
      <c r="I81" s="1166">
        <v>40</v>
      </c>
      <c r="J81" s="887">
        <f t="shared" si="2"/>
        <v>0</v>
      </c>
    </row>
    <row r="82" spans="1:10" s="152" customFormat="1">
      <c r="A82" s="437"/>
      <c r="B82" s="438"/>
      <c r="C82" s="438"/>
      <c r="D82" s="438"/>
      <c r="E82" s="1401"/>
      <c r="F82" s="302"/>
      <c r="G82" s="1113"/>
      <c r="H82" s="1114"/>
      <c r="I82" s="1165"/>
      <c r="J82" s="1165"/>
    </row>
    <row r="83" spans="1:10" s="152" customFormat="1" ht="51">
      <c r="A83" s="441">
        <f>COUNT($A$10:A82)+1</f>
        <v>2</v>
      </c>
      <c r="B83" s="438" t="s">
        <v>852</v>
      </c>
      <c r="C83" s="438"/>
      <c r="D83" s="438"/>
      <c r="E83" s="1401"/>
      <c r="F83" s="302"/>
      <c r="G83" s="1113"/>
      <c r="H83" s="1114"/>
      <c r="I83" s="1165"/>
      <c r="J83" s="1165"/>
    </row>
    <row r="84" spans="1:10" s="152" customFormat="1">
      <c r="A84" s="441"/>
      <c r="B84" s="438" t="s">
        <v>3654</v>
      </c>
      <c r="C84" s="438"/>
      <c r="D84" s="438"/>
      <c r="E84" s="1401"/>
      <c r="F84" s="302"/>
      <c r="G84" s="1113"/>
      <c r="H84" s="1114"/>
      <c r="I84" s="1166"/>
      <c r="J84" s="1165"/>
    </row>
    <row r="85" spans="1:10" s="152" customFormat="1">
      <c r="A85" s="441"/>
      <c r="B85" s="438" t="s">
        <v>854</v>
      </c>
      <c r="C85" s="438" t="s">
        <v>843</v>
      </c>
      <c r="D85" s="438">
        <v>26</v>
      </c>
      <c r="E85" s="1402"/>
      <c r="F85" s="440">
        <f>D85*E85</f>
        <v>0</v>
      </c>
      <c r="G85" s="1113"/>
      <c r="H85" s="873">
        <f>E85*G85</f>
        <v>0</v>
      </c>
      <c r="I85" s="1166">
        <v>26</v>
      </c>
      <c r="J85" s="887">
        <f>E85*I85</f>
        <v>0</v>
      </c>
    </row>
    <row r="86" spans="1:10" s="152" customFormat="1">
      <c r="A86" s="441"/>
      <c r="B86" s="438"/>
      <c r="C86" s="438"/>
      <c r="D86" s="438"/>
      <c r="E86" s="1401"/>
      <c r="F86" s="302"/>
      <c r="G86" s="1113"/>
      <c r="H86" s="1114"/>
      <c r="I86" s="1166"/>
      <c r="J86" s="1165"/>
    </row>
    <row r="87" spans="1:10" s="152" customFormat="1" ht="25.5">
      <c r="A87" s="441">
        <f>COUNT($A$10:A86)+1</f>
        <v>3</v>
      </c>
      <c r="B87" s="438" t="s">
        <v>855</v>
      </c>
      <c r="C87" s="438"/>
      <c r="D87" s="438"/>
      <c r="E87" s="1401"/>
      <c r="F87" s="302"/>
      <c r="G87" s="1113"/>
      <c r="H87" s="1114"/>
      <c r="I87" s="1166"/>
      <c r="J87" s="1165"/>
    </row>
    <row r="88" spans="1:10" s="152" customFormat="1">
      <c r="A88" s="441"/>
      <c r="B88" s="438" t="s">
        <v>3655</v>
      </c>
      <c r="C88" s="438"/>
      <c r="D88" s="438"/>
      <c r="E88" s="1401"/>
      <c r="F88" s="302"/>
      <c r="G88" s="1113"/>
      <c r="H88" s="1114"/>
      <c r="I88" s="1166"/>
      <c r="J88" s="1165"/>
    </row>
    <row r="89" spans="1:10" s="152" customFormat="1">
      <c r="A89" s="441"/>
      <c r="B89" s="438"/>
      <c r="C89" s="438" t="s">
        <v>827</v>
      </c>
      <c r="D89" s="438">
        <v>26</v>
      </c>
      <c r="E89" s="1402"/>
      <c r="F89" s="440">
        <f>D89*E89</f>
        <v>0</v>
      </c>
      <c r="G89" s="1113"/>
      <c r="H89" s="873">
        <f>E89*G89</f>
        <v>0</v>
      </c>
      <c r="I89" s="1166">
        <v>26</v>
      </c>
      <c r="J89" s="887">
        <f>E89*I89</f>
        <v>0</v>
      </c>
    </row>
    <row r="90" spans="1:10" s="152" customFormat="1">
      <c r="A90" s="441"/>
      <c r="B90" s="438"/>
      <c r="C90" s="438"/>
      <c r="D90" s="438"/>
      <c r="E90" s="1401"/>
      <c r="F90" s="302"/>
      <c r="G90" s="1113"/>
      <c r="H90" s="1114"/>
      <c r="I90" s="1166"/>
      <c r="J90" s="1165"/>
    </row>
    <row r="91" spans="1:10" customFormat="1" ht="27.75" customHeight="1">
      <c r="A91" s="441">
        <f>COUNT($A$1:A88)+1</f>
        <v>4</v>
      </c>
      <c r="B91" s="442" t="s">
        <v>857</v>
      </c>
      <c r="C91" s="438"/>
      <c r="D91" s="438"/>
      <c r="E91" s="1401"/>
      <c r="F91" s="302"/>
      <c r="G91" s="937"/>
      <c r="H91" s="937"/>
      <c r="I91" s="1167"/>
      <c r="J91" s="954"/>
    </row>
    <row r="92" spans="1:10" s="152" customFormat="1">
      <c r="A92" s="441"/>
      <c r="B92" s="438" t="s">
        <v>3656</v>
      </c>
      <c r="C92" s="438"/>
      <c r="D92" s="438"/>
      <c r="E92" s="1401"/>
      <c r="F92" s="302"/>
      <c r="G92" s="1113"/>
      <c r="H92" s="1114"/>
      <c r="I92" s="1166"/>
      <c r="J92" s="1165"/>
    </row>
    <row r="93" spans="1:10" customFormat="1" ht="12.75" customHeight="1">
      <c r="A93" s="441"/>
      <c r="B93" s="308" t="s">
        <v>859</v>
      </c>
      <c r="C93" s="438" t="s">
        <v>827</v>
      </c>
      <c r="D93" s="438">
        <v>26</v>
      </c>
      <c r="E93" s="1402"/>
      <c r="F93" s="440">
        <f>D93*E93</f>
        <v>0</v>
      </c>
      <c r="G93" s="937"/>
      <c r="H93" s="873">
        <f>E93*G93</f>
        <v>0</v>
      </c>
      <c r="I93" s="1167">
        <v>26</v>
      </c>
      <c r="J93" s="887">
        <f>E93*I93</f>
        <v>0</v>
      </c>
    </row>
    <row r="94" spans="1:10" customFormat="1" ht="12.75" customHeight="1">
      <c r="A94" s="441"/>
      <c r="B94" s="308"/>
      <c r="C94" s="438"/>
      <c r="D94" s="438"/>
      <c r="E94" s="1401"/>
      <c r="F94" s="302"/>
      <c r="G94" s="937"/>
      <c r="H94" s="937"/>
      <c r="I94" s="1167"/>
      <c r="J94" s="954"/>
    </row>
    <row r="95" spans="1:10" customFormat="1" ht="38.25">
      <c r="A95" s="441">
        <f>COUNT($A$1:A91)+1</f>
        <v>5</v>
      </c>
      <c r="B95" s="438" t="s">
        <v>860</v>
      </c>
      <c r="C95" s="438"/>
      <c r="D95" s="438"/>
      <c r="E95" s="1401"/>
      <c r="F95" s="302"/>
      <c r="G95" s="937"/>
      <c r="H95" s="937"/>
      <c r="I95" s="1167"/>
      <c r="J95" s="954"/>
    </row>
    <row r="96" spans="1:10" s="152" customFormat="1">
      <c r="A96" s="441"/>
      <c r="B96" s="438" t="s">
        <v>3657</v>
      </c>
      <c r="C96" s="438"/>
      <c r="D96" s="438"/>
      <c r="E96" s="1401"/>
      <c r="F96" s="302"/>
      <c r="G96" s="1113"/>
      <c r="H96" s="1114"/>
      <c r="I96" s="1166"/>
      <c r="J96" s="1165"/>
    </row>
    <row r="97" spans="1:17" customFormat="1" ht="12.75" customHeight="1">
      <c r="A97" s="441"/>
      <c r="B97" s="438"/>
      <c r="C97" s="438" t="s">
        <v>827</v>
      </c>
      <c r="D97" s="438">
        <v>78</v>
      </c>
      <c r="E97" s="1402"/>
      <c r="F97" s="440">
        <f>D97*E97</f>
        <v>0</v>
      </c>
      <c r="G97" s="937"/>
      <c r="H97" s="873">
        <f>E97*G97</f>
        <v>0</v>
      </c>
      <c r="I97" s="1167">
        <v>78</v>
      </c>
      <c r="J97" s="887">
        <f>E97*I97</f>
        <v>0</v>
      </c>
    </row>
    <row r="98" spans="1:17" customFormat="1" ht="12.75" customHeight="1">
      <c r="A98" s="441"/>
      <c r="B98" s="438"/>
      <c r="C98" s="438"/>
      <c r="D98" s="438"/>
      <c r="E98" s="1401"/>
      <c r="F98" s="302"/>
      <c r="G98" s="937"/>
      <c r="H98" s="937"/>
      <c r="I98" s="1167"/>
      <c r="J98" s="954"/>
    </row>
    <row r="99" spans="1:17" customFormat="1" ht="51">
      <c r="A99" s="441">
        <f>COUNT($A$1:A95)+1</f>
        <v>6</v>
      </c>
      <c r="B99" s="442" t="s">
        <v>862</v>
      </c>
      <c r="C99" s="438"/>
      <c r="D99" s="438"/>
      <c r="E99" s="1401"/>
      <c r="F99" s="302"/>
      <c r="G99" s="937"/>
      <c r="H99" s="937"/>
      <c r="I99" s="1167"/>
      <c r="J99" s="954"/>
    </row>
    <row r="100" spans="1:17" s="152" customFormat="1">
      <c r="A100" s="441"/>
      <c r="B100" s="442" t="s">
        <v>3658</v>
      </c>
      <c r="C100" s="438"/>
      <c r="D100" s="438"/>
      <c r="E100" s="1401"/>
      <c r="F100" s="302"/>
      <c r="G100" s="1113"/>
      <c r="H100" s="1114"/>
      <c r="I100" s="1166"/>
      <c r="J100" s="1165"/>
    </row>
    <row r="101" spans="1:17" customFormat="1" ht="12.75" customHeight="1">
      <c r="A101" s="441"/>
      <c r="B101" s="442"/>
      <c r="C101" s="438" t="s">
        <v>827</v>
      </c>
      <c r="D101" s="438">
        <v>26</v>
      </c>
      <c r="E101" s="1402"/>
      <c r="F101" s="440">
        <f>D101*E101</f>
        <v>0</v>
      </c>
      <c r="G101" s="937"/>
      <c r="H101" s="873">
        <f>E101*G101</f>
        <v>0</v>
      </c>
      <c r="I101" s="1167">
        <v>26</v>
      </c>
      <c r="J101" s="887">
        <f>E101*I101</f>
        <v>0</v>
      </c>
    </row>
    <row r="102" spans="1:17" customFormat="1" ht="12.75" customHeight="1">
      <c r="A102" s="441"/>
      <c r="B102" s="442"/>
      <c r="C102" s="438"/>
      <c r="D102" s="438"/>
      <c r="E102" s="1401"/>
      <c r="F102" s="302"/>
      <c r="G102" s="937"/>
      <c r="H102" s="937"/>
      <c r="I102" s="1167"/>
      <c r="J102" s="954"/>
    </row>
    <row r="103" spans="1:17" s="162" customFormat="1" ht="153">
      <c r="A103" s="441">
        <f>COUNT($A$1:A99)+1</f>
        <v>7</v>
      </c>
      <c r="B103" s="438" t="s">
        <v>3659</v>
      </c>
      <c r="C103" s="438"/>
      <c r="D103" s="438"/>
      <c r="E103" s="1401"/>
      <c r="F103" s="302"/>
      <c r="G103" s="1115"/>
      <c r="H103" s="1115"/>
      <c r="I103" s="1168"/>
      <c r="J103" s="1169"/>
    </row>
    <row r="104" spans="1:17" s="162" customFormat="1" ht="12.75" customHeight="1">
      <c r="A104" s="441"/>
      <c r="B104" s="442" t="s">
        <v>864</v>
      </c>
      <c r="C104" s="438" t="s">
        <v>826</v>
      </c>
      <c r="D104" s="438">
        <v>430</v>
      </c>
      <c r="E104" s="1402"/>
      <c r="F104" s="440">
        <f t="shared" ref="F104:F110" si="3">D104*E104</f>
        <v>0</v>
      </c>
      <c r="G104" s="1116">
        <v>430</v>
      </c>
      <c r="H104" s="873">
        <f t="shared" ref="H104:H110" si="4">E104*G104</f>
        <v>0</v>
      </c>
      <c r="I104" s="1169"/>
      <c r="J104" s="887">
        <f t="shared" ref="J104:J110" si="5">E104*I104</f>
        <v>0</v>
      </c>
    </row>
    <row r="105" spans="1:17" s="162" customFormat="1" ht="12.75" customHeight="1">
      <c r="A105" s="441"/>
      <c r="B105" s="442" t="s">
        <v>865</v>
      </c>
      <c r="C105" s="438" t="s">
        <v>826</v>
      </c>
      <c r="D105" s="438">
        <v>142</v>
      </c>
      <c r="E105" s="1402"/>
      <c r="F105" s="440">
        <f t="shared" si="3"/>
        <v>0</v>
      </c>
      <c r="G105" s="1116">
        <v>142</v>
      </c>
      <c r="H105" s="873">
        <f t="shared" si="4"/>
        <v>0</v>
      </c>
      <c r="I105" s="1169"/>
      <c r="J105" s="887">
        <f t="shared" si="5"/>
        <v>0</v>
      </c>
    </row>
    <row r="106" spans="1:17" s="162" customFormat="1" ht="12.75" customHeight="1">
      <c r="A106" s="441"/>
      <c r="B106" s="442" t="s">
        <v>866</v>
      </c>
      <c r="C106" s="438" t="s">
        <v>826</v>
      </c>
      <c r="D106" s="438">
        <v>62</v>
      </c>
      <c r="E106" s="1402"/>
      <c r="F106" s="440">
        <f t="shared" si="3"/>
        <v>0</v>
      </c>
      <c r="G106" s="1116">
        <v>62</v>
      </c>
      <c r="H106" s="873">
        <f t="shared" si="4"/>
        <v>0</v>
      </c>
      <c r="I106" s="1169"/>
      <c r="J106" s="887">
        <f t="shared" si="5"/>
        <v>0</v>
      </c>
    </row>
    <row r="107" spans="1:17" s="162" customFormat="1" ht="12.75" customHeight="1">
      <c r="A107" s="441"/>
      <c r="B107" s="442" t="s">
        <v>867</v>
      </c>
      <c r="C107" s="438" t="s">
        <v>826</v>
      </c>
      <c r="D107" s="438">
        <v>110</v>
      </c>
      <c r="E107" s="1402"/>
      <c r="F107" s="440">
        <f t="shared" si="3"/>
        <v>0</v>
      </c>
      <c r="G107" s="1116">
        <v>110</v>
      </c>
      <c r="H107" s="873">
        <f t="shared" si="4"/>
        <v>0</v>
      </c>
      <c r="I107" s="1169"/>
      <c r="J107" s="887">
        <f t="shared" si="5"/>
        <v>0</v>
      </c>
    </row>
    <row r="108" spans="1:17" s="162" customFormat="1" ht="12.75" customHeight="1">
      <c r="A108" s="441"/>
      <c r="B108" s="442" t="s">
        <v>868</v>
      </c>
      <c r="C108" s="438" t="s">
        <v>826</v>
      </c>
      <c r="D108" s="438">
        <v>34</v>
      </c>
      <c r="E108" s="1402"/>
      <c r="F108" s="440">
        <f t="shared" si="3"/>
        <v>0</v>
      </c>
      <c r="G108" s="1116">
        <v>34</v>
      </c>
      <c r="H108" s="873">
        <f t="shared" si="4"/>
        <v>0</v>
      </c>
      <c r="I108" s="1169"/>
      <c r="J108" s="887">
        <f t="shared" si="5"/>
        <v>0</v>
      </c>
    </row>
    <row r="109" spans="1:17" s="162" customFormat="1" ht="12.75" customHeight="1">
      <c r="A109" s="441"/>
      <c r="B109" s="442" t="s">
        <v>869</v>
      </c>
      <c r="C109" s="438" t="s">
        <v>826</v>
      </c>
      <c r="D109" s="438">
        <v>42</v>
      </c>
      <c r="E109" s="1402"/>
      <c r="F109" s="440">
        <f t="shared" si="3"/>
        <v>0</v>
      </c>
      <c r="G109" s="1116">
        <v>42</v>
      </c>
      <c r="H109" s="873">
        <f t="shared" si="4"/>
        <v>0</v>
      </c>
      <c r="I109" s="1169"/>
      <c r="J109" s="887">
        <f t="shared" si="5"/>
        <v>0</v>
      </c>
    </row>
    <row r="110" spans="1:17" s="162" customFormat="1" ht="12.75" customHeight="1">
      <c r="A110" s="441"/>
      <c r="B110" s="442" t="s">
        <v>870</v>
      </c>
      <c r="C110" s="438" t="s">
        <v>826</v>
      </c>
      <c r="D110" s="438">
        <v>128</v>
      </c>
      <c r="E110" s="1402"/>
      <c r="F110" s="440">
        <f t="shared" si="3"/>
        <v>0</v>
      </c>
      <c r="G110" s="1116">
        <v>128</v>
      </c>
      <c r="H110" s="873">
        <f t="shared" si="4"/>
        <v>0</v>
      </c>
      <c r="I110" s="1169"/>
      <c r="J110" s="887">
        <f t="shared" si="5"/>
        <v>0</v>
      </c>
    </row>
    <row r="111" spans="1:17" s="162" customFormat="1" ht="12" customHeight="1">
      <c r="A111" s="441"/>
      <c r="B111" s="442"/>
      <c r="C111" s="438"/>
      <c r="D111" s="438"/>
      <c r="E111" s="1401"/>
      <c r="F111" s="302"/>
      <c r="G111" s="1115"/>
      <c r="H111" s="1115"/>
      <c r="I111" s="1169"/>
      <c r="J111" s="1169"/>
    </row>
    <row r="112" spans="1:17" s="164" customFormat="1" ht="51">
      <c r="A112" s="441">
        <f>COUNT($A$1:A111)+1</f>
        <v>8</v>
      </c>
      <c r="B112" s="442" t="s">
        <v>871</v>
      </c>
      <c r="C112" s="438"/>
      <c r="D112" s="438"/>
      <c r="E112" s="1401"/>
      <c r="F112" s="302"/>
      <c r="G112" s="1117"/>
      <c r="H112" s="1117"/>
      <c r="I112" s="1170"/>
      <c r="J112" s="1170"/>
      <c r="K112" s="163"/>
      <c r="L112" s="163"/>
      <c r="M112" s="163"/>
      <c r="N112" s="163"/>
      <c r="O112" s="163"/>
      <c r="P112" s="163"/>
      <c r="Q112" s="163"/>
    </row>
    <row r="113" spans="1:10" s="165" customFormat="1">
      <c r="A113" s="441"/>
      <c r="B113" s="442" t="s">
        <v>859</v>
      </c>
      <c r="C113" s="438" t="s">
        <v>826</v>
      </c>
      <c r="D113" s="438">
        <v>430</v>
      </c>
      <c r="E113" s="1402"/>
      <c r="F113" s="440">
        <f t="shared" ref="F113:F119" si="6">D113*E113</f>
        <v>0</v>
      </c>
      <c r="G113" s="1116">
        <v>430</v>
      </c>
      <c r="H113" s="873">
        <f t="shared" ref="H113:H119" si="7">E113*G113</f>
        <v>0</v>
      </c>
      <c r="I113" s="1171"/>
      <c r="J113" s="887">
        <f t="shared" ref="J113:J119" si="8">E113*I113</f>
        <v>0</v>
      </c>
    </row>
    <row r="114" spans="1:10" s="165" customFormat="1">
      <c r="A114" s="441"/>
      <c r="B114" s="442" t="s">
        <v>872</v>
      </c>
      <c r="C114" s="438" t="s">
        <v>826</v>
      </c>
      <c r="D114" s="438">
        <v>142</v>
      </c>
      <c r="E114" s="1402"/>
      <c r="F114" s="440">
        <f t="shared" si="6"/>
        <v>0</v>
      </c>
      <c r="G114" s="1116">
        <v>142</v>
      </c>
      <c r="H114" s="873">
        <f t="shared" si="7"/>
        <v>0</v>
      </c>
      <c r="I114" s="1171"/>
      <c r="J114" s="887">
        <f t="shared" si="8"/>
        <v>0</v>
      </c>
    </row>
    <row r="115" spans="1:10" s="165" customFormat="1">
      <c r="A115" s="441"/>
      <c r="B115" s="442" t="s">
        <v>873</v>
      </c>
      <c r="C115" s="438" t="s">
        <v>826</v>
      </c>
      <c r="D115" s="438">
        <v>62</v>
      </c>
      <c r="E115" s="1402"/>
      <c r="F115" s="440">
        <f t="shared" si="6"/>
        <v>0</v>
      </c>
      <c r="G115" s="1116">
        <v>62</v>
      </c>
      <c r="H115" s="873">
        <f t="shared" si="7"/>
        <v>0</v>
      </c>
      <c r="I115" s="1171"/>
      <c r="J115" s="887">
        <f t="shared" si="8"/>
        <v>0</v>
      </c>
    </row>
    <row r="116" spans="1:10" s="165" customFormat="1">
      <c r="A116" s="441"/>
      <c r="B116" s="442" t="s">
        <v>874</v>
      </c>
      <c r="C116" s="438" t="s">
        <v>826</v>
      </c>
      <c r="D116" s="438">
        <v>110</v>
      </c>
      <c r="E116" s="1402"/>
      <c r="F116" s="440">
        <f t="shared" si="6"/>
        <v>0</v>
      </c>
      <c r="G116" s="1116">
        <v>110</v>
      </c>
      <c r="H116" s="873">
        <f t="shared" si="7"/>
        <v>0</v>
      </c>
      <c r="I116" s="1171"/>
      <c r="J116" s="887">
        <f t="shared" si="8"/>
        <v>0</v>
      </c>
    </row>
    <row r="117" spans="1:10" s="165" customFormat="1">
      <c r="A117" s="441"/>
      <c r="B117" s="442" t="s">
        <v>875</v>
      </c>
      <c r="C117" s="438" t="s">
        <v>826</v>
      </c>
      <c r="D117" s="438">
        <v>34</v>
      </c>
      <c r="E117" s="1402"/>
      <c r="F117" s="440">
        <f t="shared" si="6"/>
        <v>0</v>
      </c>
      <c r="G117" s="1116">
        <v>34</v>
      </c>
      <c r="H117" s="873">
        <f t="shared" si="7"/>
        <v>0</v>
      </c>
      <c r="I117" s="1171"/>
      <c r="J117" s="887">
        <f t="shared" si="8"/>
        <v>0</v>
      </c>
    </row>
    <row r="118" spans="1:10" s="165" customFormat="1">
      <c r="A118" s="441"/>
      <c r="B118" s="442" t="s">
        <v>876</v>
      </c>
      <c r="C118" s="438" t="s">
        <v>826</v>
      </c>
      <c r="D118" s="438">
        <v>42</v>
      </c>
      <c r="E118" s="1402"/>
      <c r="F118" s="440">
        <f t="shared" si="6"/>
        <v>0</v>
      </c>
      <c r="G118" s="1116">
        <v>42</v>
      </c>
      <c r="H118" s="873">
        <f t="shared" si="7"/>
        <v>0</v>
      </c>
      <c r="I118" s="1171"/>
      <c r="J118" s="887">
        <f t="shared" si="8"/>
        <v>0</v>
      </c>
    </row>
    <row r="119" spans="1:10" s="165" customFormat="1">
      <c r="A119" s="441"/>
      <c r="B119" s="442" t="s">
        <v>877</v>
      </c>
      <c r="C119" s="438" t="s">
        <v>826</v>
      </c>
      <c r="D119" s="438">
        <v>10</v>
      </c>
      <c r="E119" s="1402"/>
      <c r="F119" s="440">
        <f t="shared" si="6"/>
        <v>0</v>
      </c>
      <c r="G119" s="1116">
        <v>10</v>
      </c>
      <c r="H119" s="873">
        <f t="shared" si="7"/>
        <v>0</v>
      </c>
      <c r="I119" s="1171"/>
      <c r="J119" s="887">
        <f t="shared" si="8"/>
        <v>0</v>
      </c>
    </row>
    <row r="120" spans="1:10" s="165" customFormat="1">
      <c r="A120" s="441"/>
      <c r="B120" s="442"/>
      <c r="C120" s="438"/>
      <c r="D120" s="438"/>
      <c r="E120" s="1401"/>
      <c r="F120" s="440"/>
      <c r="G120" s="1118"/>
      <c r="H120" s="1118"/>
      <c r="I120" s="1171"/>
      <c r="J120" s="1171"/>
    </row>
    <row r="121" spans="1:10" s="166" customFormat="1" ht="38.25">
      <c r="A121" s="441">
        <f>COUNT($A$1:A120)+1</f>
        <v>9</v>
      </c>
      <c r="B121" s="442" t="s">
        <v>878</v>
      </c>
      <c r="C121" s="438"/>
      <c r="D121" s="438"/>
      <c r="E121" s="1401"/>
      <c r="F121" s="302"/>
      <c r="G121" s="1119"/>
      <c r="H121" s="1120"/>
      <c r="I121" s="1172"/>
      <c r="J121" s="1172"/>
    </row>
    <row r="122" spans="1:10" s="165" customFormat="1" ht="14.25">
      <c r="A122" s="441"/>
      <c r="B122" s="442"/>
      <c r="C122" s="438" t="s">
        <v>879</v>
      </c>
      <c r="D122" s="438">
        <v>50</v>
      </c>
      <c r="E122" s="1402"/>
      <c r="F122" s="440">
        <f>D122*E122</f>
        <v>0</v>
      </c>
      <c r="G122" s="1121">
        <v>50</v>
      </c>
      <c r="H122" s="873">
        <f>E122*G122</f>
        <v>0</v>
      </c>
      <c r="I122" s="1171"/>
      <c r="J122" s="887">
        <f>E122*I122</f>
        <v>0</v>
      </c>
    </row>
    <row r="123" spans="1:10" s="165" customFormat="1">
      <c r="A123" s="441"/>
      <c r="B123" s="442"/>
      <c r="C123" s="438"/>
      <c r="D123" s="438"/>
      <c r="E123" s="1401"/>
      <c r="F123" s="440"/>
      <c r="G123" s="1121"/>
      <c r="H123" s="1118"/>
      <c r="I123" s="1171"/>
      <c r="J123" s="1171"/>
    </row>
    <row r="124" spans="1:10" s="152" customFormat="1" ht="30.75" customHeight="1">
      <c r="A124" s="441">
        <f>COUNT($A$10:A123)+1</f>
        <v>10</v>
      </c>
      <c r="B124" s="445" t="s">
        <v>880</v>
      </c>
      <c r="C124" s="438"/>
      <c r="D124" s="438"/>
      <c r="E124" s="1401"/>
      <c r="F124" s="302"/>
      <c r="G124" s="1116"/>
      <c r="H124" s="1114"/>
      <c r="I124" s="1165"/>
      <c r="J124" s="1165"/>
    </row>
    <row r="125" spans="1:10" s="152" customFormat="1">
      <c r="A125" s="441"/>
      <c r="B125" s="445" t="s">
        <v>881</v>
      </c>
      <c r="C125" s="438"/>
      <c r="D125" s="438"/>
      <c r="E125" s="1401"/>
      <c r="F125" s="302"/>
      <c r="G125" s="1116"/>
      <c r="H125" s="1114"/>
      <c r="I125" s="1165"/>
      <c r="J125" s="1165"/>
    </row>
    <row r="126" spans="1:10" s="152" customFormat="1">
      <c r="A126" s="441"/>
      <c r="B126" s="445" t="s">
        <v>874</v>
      </c>
      <c r="C126" s="438" t="s">
        <v>827</v>
      </c>
      <c r="D126" s="438">
        <v>2</v>
      </c>
      <c r="E126" s="1402"/>
      <c r="F126" s="440">
        <f>D126*E126</f>
        <v>0</v>
      </c>
      <c r="G126" s="1116">
        <v>2</v>
      </c>
      <c r="H126" s="873">
        <f>E126*G126</f>
        <v>0</v>
      </c>
      <c r="I126" s="1165"/>
      <c r="J126" s="887">
        <f>E126*I126</f>
        <v>0</v>
      </c>
    </row>
    <row r="127" spans="1:10" s="152" customFormat="1">
      <c r="A127" s="441"/>
      <c r="B127" s="445" t="s">
        <v>875</v>
      </c>
      <c r="C127" s="438" t="s">
        <v>827</v>
      </c>
      <c r="D127" s="438">
        <v>2</v>
      </c>
      <c r="E127" s="1402"/>
      <c r="F127" s="440">
        <f>D127*E127</f>
        <v>0</v>
      </c>
      <c r="G127" s="1116">
        <v>2</v>
      </c>
      <c r="H127" s="873">
        <f>E127*G127</f>
        <v>0</v>
      </c>
      <c r="I127" s="1165"/>
      <c r="J127" s="887">
        <f>E127*I127</f>
        <v>0</v>
      </c>
    </row>
    <row r="128" spans="1:10" s="152" customFormat="1">
      <c r="A128" s="441"/>
      <c r="B128" s="445"/>
      <c r="C128" s="438"/>
      <c r="D128" s="438"/>
      <c r="E128" s="1401"/>
      <c r="F128" s="440"/>
      <c r="G128" s="1113"/>
      <c r="H128" s="873"/>
      <c r="I128" s="1165"/>
      <c r="J128" s="887"/>
    </row>
    <row r="129" spans="1:10" s="152" customFormat="1" ht="38.25">
      <c r="A129" s="441">
        <f>COUNT($A$10:A128)+1</f>
        <v>11</v>
      </c>
      <c r="B129" s="445" t="s">
        <v>882</v>
      </c>
      <c r="C129" s="438"/>
      <c r="D129" s="438"/>
      <c r="E129" s="1401"/>
      <c r="F129" s="302"/>
      <c r="G129" s="1113"/>
      <c r="H129" s="1114"/>
      <c r="I129" s="1165"/>
      <c r="J129" s="1165"/>
    </row>
    <row r="130" spans="1:10" s="152" customFormat="1" ht="51">
      <c r="A130" s="441"/>
      <c r="B130" s="445" t="s">
        <v>883</v>
      </c>
      <c r="C130" s="438"/>
      <c r="D130" s="438"/>
      <c r="E130" s="1401"/>
      <c r="F130" s="302"/>
      <c r="G130" s="1113"/>
      <c r="H130" s="1114"/>
      <c r="I130" s="1165"/>
      <c r="J130" s="1165"/>
    </row>
    <row r="131" spans="1:10" s="152" customFormat="1" ht="88.5" customHeight="1">
      <c r="A131" s="441"/>
      <c r="B131" s="445" t="s">
        <v>884</v>
      </c>
      <c r="C131" s="438"/>
      <c r="D131" s="438"/>
      <c r="E131" s="1401"/>
      <c r="F131" s="302"/>
      <c r="G131" s="1113"/>
      <c r="H131" s="1114"/>
      <c r="I131" s="1165"/>
      <c r="J131" s="1165"/>
    </row>
    <row r="132" spans="1:10" s="152" customFormat="1">
      <c r="A132" s="441"/>
      <c r="B132" s="445" t="s">
        <v>885</v>
      </c>
      <c r="C132" s="438"/>
      <c r="D132" s="438"/>
      <c r="E132" s="1401"/>
      <c r="F132" s="302"/>
      <c r="G132" s="1113"/>
      <c r="H132" s="1114"/>
      <c r="I132" s="1165"/>
      <c r="J132" s="1165"/>
    </row>
    <row r="133" spans="1:10" s="152" customFormat="1">
      <c r="A133" s="441"/>
      <c r="B133" s="445" t="s">
        <v>886</v>
      </c>
      <c r="C133" s="438" t="s">
        <v>843</v>
      </c>
      <c r="D133" s="438">
        <v>1</v>
      </c>
      <c r="E133" s="1402"/>
      <c r="F133" s="440">
        <f>D133*E133</f>
        <v>0</v>
      </c>
      <c r="G133" s="1116">
        <v>1</v>
      </c>
      <c r="H133" s="873">
        <f>E133*G133</f>
        <v>0</v>
      </c>
      <c r="I133" s="1165"/>
      <c r="J133" s="887">
        <f>E133*I133</f>
        <v>0</v>
      </c>
    </row>
    <row r="134" spans="1:10" s="152" customFormat="1">
      <c r="A134" s="441"/>
      <c r="B134" s="445" t="s">
        <v>887</v>
      </c>
      <c r="C134" s="438" t="s">
        <v>843</v>
      </c>
      <c r="D134" s="438">
        <v>1</v>
      </c>
      <c r="E134" s="1402"/>
      <c r="F134" s="440">
        <f>D134*E134</f>
        <v>0</v>
      </c>
      <c r="G134" s="1116">
        <v>1</v>
      </c>
      <c r="H134" s="873">
        <f>E134*G134</f>
        <v>0</v>
      </c>
      <c r="I134" s="1165"/>
      <c r="J134" s="887">
        <f>E134*I134</f>
        <v>0</v>
      </c>
    </row>
    <row r="135" spans="1:10" s="152" customFormat="1">
      <c r="A135" s="441"/>
      <c r="B135" s="445"/>
      <c r="C135" s="438"/>
      <c r="D135" s="438"/>
      <c r="E135" s="1401"/>
      <c r="F135" s="302"/>
      <c r="G135" s="1113"/>
      <c r="H135" s="1114"/>
      <c r="I135" s="1165"/>
      <c r="J135" s="1165"/>
    </row>
    <row r="136" spans="1:10" s="152" customFormat="1" ht="25.5">
      <c r="A136" s="441">
        <f>COUNT($A$10:A135)+1</f>
        <v>12</v>
      </c>
      <c r="B136" s="445" t="s">
        <v>888</v>
      </c>
      <c r="C136" s="438"/>
      <c r="D136" s="438"/>
      <c r="E136" s="1401"/>
      <c r="F136" s="302"/>
      <c r="G136" s="1113"/>
      <c r="H136" s="1114"/>
      <c r="I136" s="1165"/>
      <c r="J136" s="1165"/>
    </row>
    <row r="137" spans="1:10" s="152" customFormat="1">
      <c r="A137" s="437"/>
      <c r="B137" s="445" t="s">
        <v>874</v>
      </c>
      <c r="C137" s="438" t="s">
        <v>827</v>
      </c>
      <c r="D137" s="438">
        <v>1</v>
      </c>
      <c r="E137" s="1402"/>
      <c r="F137" s="440">
        <f>D137*E137</f>
        <v>0</v>
      </c>
      <c r="G137" s="1116">
        <v>1</v>
      </c>
      <c r="H137" s="873">
        <f>E137*G137</f>
        <v>0</v>
      </c>
      <c r="I137" s="1165"/>
      <c r="J137" s="887">
        <f>E137*I137</f>
        <v>0</v>
      </c>
    </row>
    <row r="138" spans="1:10" s="152" customFormat="1">
      <c r="A138" s="437"/>
      <c r="B138" s="445" t="s">
        <v>875</v>
      </c>
      <c r="C138" s="438" t="s">
        <v>827</v>
      </c>
      <c r="D138" s="438">
        <v>1</v>
      </c>
      <c r="E138" s="1402"/>
      <c r="F138" s="440">
        <f>D138*E138</f>
        <v>0</v>
      </c>
      <c r="G138" s="1116">
        <v>1</v>
      </c>
      <c r="H138" s="873">
        <f>E138*G138</f>
        <v>0</v>
      </c>
      <c r="I138" s="1165"/>
      <c r="J138" s="887">
        <f>E138*I138</f>
        <v>0</v>
      </c>
    </row>
    <row r="139" spans="1:10" s="152" customFormat="1">
      <c r="A139" s="437"/>
      <c r="B139" s="445"/>
      <c r="C139" s="438"/>
      <c r="D139" s="438"/>
      <c r="E139" s="1401"/>
      <c r="F139" s="302"/>
      <c r="G139" s="1116"/>
      <c r="H139" s="1114"/>
      <c r="I139" s="1165"/>
      <c r="J139" s="1165"/>
    </row>
    <row r="140" spans="1:10" s="152" customFormat="1" ht="38.25">
      <c r="A140" s="441">
        <f>COUNT($A$10:A139)+1</f>
        <v>13</v>
      </c>
      <c r="B140" s="445" t="s">
        <v>889</v>
      </c>
      <c r="C140" s="438"/>
      <c r="D140" s="438"/>
      <c r="E140" s="1401"/>
      <c r="F140" s="302"/>
      <c r="G140" s="1116"/>
      <c r="H140" s="1114"/>
      <c r="I140" s="1165"/>
      <c r="J140" s="1165"/>
    </row>
    <row r="141" spans="1:10" s="152" customFormat="1">
      <c r="A141" s="437"/>
      <c r="B141" s="445"/>
      <c r="C141" s="438" t="s">
        <v>827</v>
      </c>
      <c r="D141" s="438">
        <v>4</v>
      </c>
      <c r="E141" s="1402"/>
      <c r="F141" s="440">
        <f>D141*E141</f>
        <v>0</v>
      </c>
      <c r="G141" s="1116">
        <v>4</v>
      </c>
      <c r="H141" s="873">
        <f>E141*G141</f>
        <v>0</v>
      </c>
      <c r="I141" s="1165"/>
      <c r="J141" s="887">
        <f>E141*I141</f>
        <v>0</v>
      </c>
    </row>
    <row r="142" spans="1:10" s="152" customFormat="1">
      <c r="A142" s="437"/>
      <c r="B142" s="445"/>
      <c r="C142" s="438"/>
      <c r="D142" s="438"/>
      <c r="E142" s="1401"/>
      <c r="F142" s="302"/>
      <c r="G142" s="1116"/>
      <c r="H142" s="1114"/>
      <c r="I142" s="1165"/>
      <c r="J142" s="1165"/>
    </row>
    <row r="143" spans="1:10" s="152" customFormat="1" ht="25.5">
      <c r="A143" s="441">
        <f>COUNT($A$10:A142)+1</f>
        <v>14</v>
      </c>
      <c r="B143" s="446" t="s">
        <v>890</v>
      </c>
      <c r="C143" s="438"/>
      <c r="D143" s="447"/>
      <c r="E143" s="1401"/>
      <c r="F143" s="302"/>
      <c r="G143" s="1116"/>
      <c r="H143" s="1114"/>
      <c r="I143" s="1165"/>
      <c r="J143" s="1165"/>
    </row>
    <row r="144" spans="1:10" s="152" customFormat="1">
      <c r="A144" s="441"/>
      <c r="B144" s="446"/>
      <c r="C144" s="438" t="s">
        <v>843</v>
      </c>
      <c r="D144" s="438">
        <v>2</v>
      </c>
      <c r="E144" s="1402"/>
      <c r="F144" s="440">
        <f>D144*E144</f>
        <v>0</v>
      </c>
      <c r="G144" s="1116"/>
      <c r="H144" s="873">
        <f>E144*G144</f>
        <v>0</v>
      </c>
      <c r="I144" s="1166">
        <v>2</v>
      </c>
      <c r="J144" s="887">
        <f>E144*I144</f>
        <v>0</v>
      </c>
    </row>
    <row r="145" spans="1:10" s="152" customFormat="1">
      <c r="A145" s="441"/>
      <c r="B145" s="446"/>
      <c r="C145" s="438"/>
      <c r="D145" s="438"/>
      <c r="E145" s="1401"/>
      <c r="F145" s="302"/>
      <c r="G145" s="1116"/>
      <c r="H145" s="1114"/>
      <c r="I145" s="1166"/>
      <c r="J145" s="1165"/>
    </row>
    <row r="146" spans="1:10" s="152" customFormat="1" ht="38.25">
      <c r="A146" s="441">
        <f>COUNT($A$10:A145)+1</f>
        <v>15</v>
      </c>
      <c r="B146" s="438" t="s">
        <v>891</v>
      </c>
      <c r="C146" s="438"/>
      <c r="D146" s="447"/>
      <c r="E146" s="1401"/>
      <c r="F146" s="302"/>
      <c r="G146" s="1116"/>
      <c r="H146" s="1114"/>
      <c r="I146" s="1166"/>
      <c r="J146" s="1165"/>
    </row>
    <row r="147" spans="1:10" s="152" customFormat="1">
      <c r="A147" s="441"/>
      <c r="B147" s="438"/>
      <c r="C147" s="438" t="s">
        <v>843</v>
      </c>
      <c r="D147" s="438">
        <v>1</v>
      </c>
      <c r="E147" s="1402"/>
      <c r="F147" s="440">
        <f>D147*E147</f>
        <v>0</v>
      </c>
      <c r="G147" s="1116"/>
      <c r="H147" s="873">
        <f>E147*G147</f>
        <v>0</v>
      </c>
      <c r="I147" s="1166">
        <v>1</v>
      </c>
      <c r="J147" s="887">
        <f>E147*I147</f>
        <v>0</v>
      </c>
    </row>
    <row r="148" spans="1:10" s="152" customFormat="1">
      <c r="A148" s="441"/>
      <c r="B148" s="438"/>
      <c r="C148" s="438"/>
      <c r="D148" s="438"/>
      <c r="E148" s="1401"/>
      <c r="F148" s="302"/>
      <c r="G148" s="1116"/>
      <c r="H148" s="1114"/>
      <c r="I148" s="1166"/>
      <c r="J148" s="1165"/>
    </row>
    <row r="149" spans="1:10" s="152" customFormat="1">
      <c r="A149" s="441">
        <f>COUNT($A$10:A148)+1</f>
        <v>16</v>
      </c>
      <c r="B149" s="438" t="s">
        <v>892</v>
      </c>
      <c r="C149" s="438"/>
      <c r="D149" s="438"/>
      <c r="E149" s="1401"/>
      <c r="F149" s="302"/>
      <c r="G149" s="1116"/>
      <c r="H149" s="1113"/>
      <c r="I149" s="1166"/>
      <c r="J149" s="1165"/>
    </row>
    <row r="150" spans="1:10" s="152" customFormat="1">
      <c r="A150" s="441"/>
      <c r="B150" s="438"/>
      <c r="C150" s="445" t="s">
        <v>893</v>
      </c>
      <c r="D150" s="448">
        <v>0.05</v>
      </c>
      <c r="E150" s="1712">
        <f>SUM(F73:F147)</f>
        <v>0</v>
      </c>
      <c r="F150" s="440">
        <f>D150*E150</f>
        <v>0</v>
      </c>
      <c r="G150" s="1116"/>
      <c r="H150" s="873">
        <f>E150*G150</f>
        <v>0</v>
      </c>
      <c r="I150" s="1166">
        <v>0.05</v>
      </c>
      <c r="J150" s="887">
        <f>E150*I150</f>
        <v>0</v>
      </c>
    </row>
    <row r="151" spans="1:10" s="152" customFormat="1" ht="13.5" thickBot="1">
      <c r="A151" s="449"/>
      <c r="B151" s="449"/>
      <c r="C151" s="449"/>
      <c r="D151" s="449"/>
      <c r="E151" s="1403"/>
      <c r="F151" s="450"/>
      <c r="G151" s="1122"/>
      <c r="H151" s="1123"/>
      <c r="I151" s="1173"/>
      <c r="J151" s="1173"/>
    </row>
    <row r="152" spans="1:10" s="152" customFormat="1" ht="13.5" thickTop="1">
      <c r="A152" s="151"/>
      <c r="B152" s="151"/>
      <c r="C152" s="151"/>
      <c r="D152" s="151"/>
      <c r="E152" s="1404"/>
      <c r="F152" s="566" t="s">
        <v>1582</v>
      </c>
      <c r="G152" s="1102"/>
      <c r="H152" s="1124" t="s">
        <v>1584</v>
      </c>
      <c r="I152" s="1155"/>
      <c r="J152" s="1174" t="s">
        <v>1585</v>
      </c>
    </row>
    <row r="153" spans="1:10" s="152" customFormat="1">
      <c r="A153" s="151"/>
      <c r="B153" s="424" t="s">
        <v>894</v>
      </c>
      <c r="C153" s="438"/>
      <c r="D153" s="438"/>
      <c r="E153" s="1401"/>
      <c r="F153" s="383">
        <f>SUM(F71:F151)</f>
        <v>0</v>
      </c>
      <c r="G153" s="1113"/>
      <c r="H153" s="942">
        <f>SUM(H71:H151)</f>
        <v>0</v>
      </c>
      <c r="I153" s="1165"/>
      <c r="J153" s="955">
        <f>SUM(J71:J151)</f>
        <v>0</v>
      </c>
    </row>
    <row r="154" spans="1:10" s="152" customFormat="1">
      <c r="E154" s="1404"/>
      <c r="F154" s="93"/>
      <c r="G154" s="1200"/>
      <c r="H154" s="1201"/>
      <c r="I154" s="1200"/>
      <c r="J154" s="1200"/>
    </row>
    <row r="155" spans="1:10" s="152" customFormat="1">
      <c r="E155" s="1404"/>
      <c r="F155" s="93"/>
      <c r="G155" s="1200"/>
      <c r="H155" s="1201"/>
      <c r="I155" s="1200"/>
      <c r="J155" s="1200"/>
    </row>
    <row r="156" spans="1:10" s="152" customFormat="1">
      <c r="A156" s="150"/>
      <c r="B156" s="150" t="s">
        <v>1927</v>
      </c>
      <c r="C156" s="150"/>
      <c r="D156" s="150"/>
      <c r="E156" s="1404"/>
      <c r="F156" s="93"/>
      <c r="G156" s="1200"/>
      <c r="H156" s="1201"/>
      <c r="I156" s="1200"/>
      <c r="J156" s="1200"/>
    </row>
    <row r="157" spans="1:10" s="152" customFormat="1" ht="25.5">
      <c r="A157" s="150"/>
      <c r="B157" s="150" t="s">
        <v>829</v>
      </c>
      <c r="C157" s="150"/>
      <c r="D157" s="150"/>
      <c r="E157" s="1404"/>
      <c r="F157" s="93"/>
      <c r="G157" s="1200"/>
      <c r="H157" s="1201"/>
      <c r="I157" s="1200"/>
      <c r="J157" s="1200"/>
    </row>
    <row r="158" spans="1:10" s="152" customFormat="1">
      <c r="A158" s="150"/>
      <c r="B158" s="150"/>
      <c r="C158" s="150"/>
      <c r="D158" s="150"/>
      <c r="E158" s="1404"/>
      <c r="F158" s="93"/>
      <c r="G158" s="1200"/>
      <c r="H158" s="1201"/>
      <c r="I158" s="1200"/>
      <c r="J158" s="1200"/>
    </row>
    <row r="159" spans="1:10" s="152" customFormat="1">
      <c r="A159" s="154" t="s">
        <v>895</v>
      </c>
      <c r="B159" s="150" t="s">
        <v>896</v>
      </c>
      <c r="E159" s="1404"/>
      <c r="F159" s="93"/>
      <c r="G159" s="1200"/>
      <c r="H159" s="1201"/>
      <c r="I159" s="1200"/>
      <c r="J159" s="1200"/>
    </row>
    <row r="160" spans="1:10" s="152" customFormat="1">
      <c r="B160" s="152" t="s">
        <v>1604</v>
      </c>
      <c r="E160" s="1404"/>
      <c r="F160" s="93"/>
      <c r="G160" s="1200"/>
      <c r="H160" s="1201"/>
      <c r="I160" s="1200"/>
      <c r="J160" s="1200"/>
    </row>
    <row r="161" spans="1:10" s="152" customFormat="1">
      <c r="A161" s="150" t="s">
        <v>832</v>
      </c>
      <c r="B161" s="150" t="s">
        <v>833</v>
      </c>
      <c r="C161" s="150" t="s">
        <v>834</v>
      </c>
      <c r="D161" s="150" t="s">
        <v>835</v>
      </c>
      <c r="E161" s="1367" t="s">
        <v>1386</v>
      </c>
      <c r="F161" s="150" t="s">
        <v>1599</v>
      </c>
      <c r="G161" s="1548" t="s">
        <v>1557</v>
      </c>
      <c r="H161" s="1549"/>
      <c r="I161" s="1550" t="s">
        <v>1558</v>
      </c>
      <c r="J161" s="1551"/>
    </row>
    <row r="162" spans="1:10" s="152" customFormat="1" ht="13.5" thickBot="1">
      <c r="A162" s="155"/>
      <c r="B162" s="156"/>
      <c r="C162" s="156"/>
      <c r="D162" s="155"/>
      <c r="E162" s="1405" t="s">
        <v>838</v>
      </c>
      <c r="F162" s="157" t="s">
        <v>838</v>
      </c>
      <c r="G162" s="898" t="s">
        <v>79</v>
      </c>
      <c r="H162" s="898" t="s">
        <v>1561</v>
      </c>
      <c r="I162" s="897" t="s">
        <v>79</v>
      </c>
      <c r="J162" s="897" t="s">
        <v>1561</v>
      </c>
    </row>
    <row r="163" spans="1:10" s="152" customFormat="1">
      <c r="A163" s="158"/>
      <c r="B163" s="151"/>
      <c r="C163" s="159"/>
      <c r="D163" s="158"/>
      <c r="E163" s="1404"/>
      <c r="F163" s="93"/>
      <c r="G163" s="1200"/>
      <c r="H163" s="1201"/>
      <c r="I163" s="1200"/>
      <c r="J163" s="1200"/>
    </row>
    <row r="164" spans="1:10" s="152" customFormat="1">
      <c r="A164" s="158"/>
      <c r="B164" s="158" t="s">
        <v>839</v>
      </c>
      <c r="C164" s="151"/>
      <c r="D164" s="158"/>
      <c r="E164" s="1404"/>
      <c r="F164" s="93"/>
      <c r="G164" s="1200"/>
      <c r="H164" s="1201"/>
      <c r="I164" s="1200"/>
      <c r="J164" s="1200"/>
    </row>
    <row r="165" spans="1:10" s="152" customFormat="1">
      <c r="E165" s="1404"/>
      <c r="F165" s="93"/>
      <c r="G165" s="1200"/>
      <c r="H165" s="1201"/>
      <c r="I165" s="1200"/>
      <c r="J165" s="1200"/>
    </row>
    <row r="166" spans="1:10" s="152" customFormat="1" ht="102">
      <c r="A166" s="437">
        <v>17</v>
      </c>
      <c r="B166" s="438" t="s">
        <v>840</v>
      </c>
      <c r="C166" s="438"/>
      <c r="D166" s="438"/>
      <c r="E166" s="1401"/>
      <c r="F166" s="302"/>
      <c r="G166" s="1113"/>
      <c r="H166" s="1114"/>
      <c r="I166" s="1165"/>
      <c r="J166" s="1165"/>
    </row>
    <row r="167" spans="1:10" s="152" customFormat="1">
      <c r="A167" s="437"/>
      <c r="B167" s="438" t="s">
        <v>897</v>
      </c>
      <c r="C167" s="438"/>
      <c r="D167" s="438"/>
      <c r="E167" s="1401"/>
      <c r="F167" s="302"/>
      <c r="G167" s="1113"/>
      <c r="H167" s="1114"/>
      <c r="I167" s="1165"/>
      <c r="J167" s="1165"/>
    </row>
    <row r="168" spans="1:10" s="152" customFormat="1">
      <c r="A168" s="437"/>
      <c r="B168" s="439" t="s">
        <v>898</v>
      </c>
      <c r="C168" s="438" t="s">
        <v>843</v>
      </c>
      <c r="D168" s="438">
        <v>2</v>
      </c>
      <c r="E168" s="1402"/>
      <c r="F168" s="440">
        <f>D168*E168</f>
        <v>0</v>
      </c>
      <c r="G168" s="1113"/>
      <c r="H168" s="873">
        <f>E168*G168</f>
        <v>0</v>
      </c>
      <c r="I168" s="1166">
        <v>2</v>
      </c>
      <c r="J168" s="887">
        <f>E168*I168</f>
        <v>0</v>
      </c>
    </row>
    <row r="169" spans="1:10" s="152" customFormat="1">
      <c r="A169" s="437"/>
      <c r="B169" s="439" t="s">
        <v>851</v>
      </c>
      <c r="C169" s="438" t="s">
        <v>843</v>
      </c>
      <c r="D169" s="438">
        <v>16</v>
      </c>
      <c r="E169" s="1402"/>
      <c r="F169" s="440">
        <f>D169*E169</f>
        <v>0</v>
      </c>
      <c r="G169" s="1113"/>
      <c r="H169" s="873">
        <f>E169*G169</f>
        <v>0</v>
      </c>
      <c r="I169" s="1166">
        <v>16</v>
      </c>
      <c r="J169" s="887">
        <f>E169*I169</f>
        <v>0</v>
      </c>
    </row>
    <row r="170" spans="1:10" s="152" customFormat="1">
      <c r="A170" s="437"/>
      <c r="B170" s="439" t="s">
        <v>899</v>
      </c>
      <c r="C170" s="438" t="s">
        <v>843</v>
      </c>
      <c r="D170" s="438">
        <v>2</v>
      </c>
      <c r="E170" s="1402"/>
      <c r="F170" s="440">
        <f>D170*E170</f>
        <v>0</v>
      </c>
      <c r="G170" s="1113"/>
      <c r="H170" s="873">
        <f>E170*G170</f>
        <v>0</v>
      </c>
      <c r="I170" s="1166">
        <v>2</v>
      </c>
      <c r="J170" s="887">
        <f>E170*I170</f>
        <v>0</v>
      </c>
    </row>
    <row r="171" spans="1:10" s="152" customFormat="1">
      <c r="A171" s="437"/>
      <c r="B171" s="438"/>
      <c r="C171" s="438"/>
      <c r="D171" s="438"/>
      <c r="E171" s="1401"/>
      <c r="F171" s="302"/>
      <c r="G171" s="1113"/>
      <c r="H171" s="1114"/>
      <c r="I171" s="1165"/>
      <c r="J171" s="1165"/>
    </row>
    <row r="172" spans="1:10" s="152" customFormat="1" ht="51">
      <c r="A172" s="441">
        <f>COUNT($A$10:A171)+1</f>
        <v>18</v>
      </c>
      <c r="B172" s="438" t="s">
        <v>852</v>
      </c>
      <c r="C172" s="438"/>
      <c r="D172" s="438"/>
      <c r="E172" s="1401"/>
      <c r="F172" s="302"/>
      <c r="G172" s="1113"/>
      <c r="H172" s="1114"/>
      <c r="I172" s="1165"/>
      <c r="J172" s="1165"/>
    </row>
    <row r="173" spans="1:10" s="152" customFormat="1">
      <c r="A173" s="441"/>
      <c r="B173" s="438" t="s">
        <v>900</v>
      </c>
      <c r="C173" s="438"/>
      <c r="D173" s="438"/>
      <c r="E173" s="1401"/>
      <c r="F173" s="302"/>
      <c r="G173" s="1113"/>
      <c r="H173" s="1114"/>
      <c r="I173" s="1165"/>
      <c r="J173" s="1165"/>
    </row>
    <row r="174" spans="1:10" s="152" customFormat="1">
      <c r="A174" s="441"/>
      <c r="B174" s="438" t="s">
        <v>854</v>
      </c>
      <c r="C174" s="438" t="s">
        <v>843</v>
      </c>
      <c r="D174" s="438">
        <v>8</v>
      </c>
      <c r="E174" s="1402"/>
      <c r="F174" s="440">
        <f>D174*E174</f>
        <v>0</v>
      </c>
      <c r="G174" s="1113"/>
      <c r="H174" s="873">
        <f>E174*G174</f>
        <v>0</v>
      </c>
      <c r="I174" s="1166">
        <v>8</v>
      </c>
      <c r="J174" s="887">
        <f>E174*I174</f>
        <v>0</v>
      </c>
    </row>
    <row r="175" spans="1:10" s="152" customFormat="1">
      <c r="A175" s="441"/>
      <c r="B175" s="438"/>
      <c r="C175" s="438"/>
      <c r="D175" s="438"/>
      <c r="E175" s="1401"/>
      <c r="F175" s="302"/>
      <c r="G175" s="1113"/>
      <c r="H175" s="1114"/>
      <c r="I175" s="1165"/>
      <c r="J175" s="1165"/>
    </row>
    <row r="176" spans="1:10" s="152" customFormat="1" ht="25.5">
      <c r="A176" s="441">
        <f>COUNT($A$10:A175)+1</f>
        <v>19</v>
      </c>
      <c r="B176" s="438" t="s">
        <v>855</v>
      </c>
      <c r="C176" s="438"/>
      <c r="D176" s="438"/>
      <c r="E176" s="1401"/>
      <c r="F176" s="302"/>
      <c r="G176" s="1113"/>
      <c r="H176" s="1114"/>
      <c r="I176" s="1165"/>
      <c r="J176" s="1165"/>
    </row>
    <row r="177" spans="1:10" s="152" customFormat="1" ht="25.5">
      <c r="A177" s="441"/>
      <c r="B177" s="438" t="s">
        <v>901</v>
      </c>
      <c r="C177" s="438"/>
      <c r="D177" s="438"/>
      <c r="E177" s="1401"/>
      <c r="F177" s="302"/>
      <c r="G177" s="1113"/>
      <c r="H177" s="1114"/>
      <c r="I177" s="1165"/>
      <c r="J177" s="1165"/>
    </row>
    <row r="178" spans="1:10" s="152" customFormat="1">
      <c r="A178" s="441"/>
      <c r="B178" s="438" t="s">
        <v>859</v>
      </c>
      <c r="C178" s="438" t="s">
        <v>827</v>
      </c>
      <c r="D178" s="438">
        <v>8</v>
      </c>
      <c r="E178" s="1402"/>
      <c r="F178" s="440">
        <f>D178*E178</f>
        <v>0</v>
      </c>
      <c r="G178" s="1113"/>
      <c r="H178" s="873">
        <f>E178*G178</f>
        <v>0</v>
      </c>
      <c r="I178" s="1166">
        <v>8</v>
      </c>
      <c r="J178" s="887">
        <f>E178*I178</f>
        <v>0</v>
      </c>
    </row>
    <row r="179" spans="1:10" s="152" customFormat="1">
      <c r="A179" s="441"/>
      <c r="B179" s="438"/>
      <c r="C179" s="438"/>
      <c r="D179" s="438"/>
      <c r="E179" s="1401"/>
      <c r="F179" s="302"/>
      <c r="G179" s="1113"/>
      <c r="H179" s="1114"/>
      <c r="I179" s="1165"/>
      <c r="J179" s="1165"/>
    </row>
    <row r="180" spans="1:10" customFormat="1" ht="27.75" customHeight="1">
      <c r="A180" s="441">
        <f>COUNT($A$1:A177)+1</f>
        <v>20</v>
      </c>
      <c r="B180" s="442" t="s">
        <v>857</v>
      </c>
      <c r="C180" s="438"/>
      <c r="D180" s="438"/>
      <c r="E180" s="1401"/>
      <c r="F180" s="302"/>
      <c r="G180" s="937"/>
      <c r="H180" s="937"/>
      <c r="I180" s="954"/>
      <c r="J180" s="954"/>
    </row>
    <row r="181" spans="1:10" s="152" customFormat="1">
      <c r="A181" s="441"/>
      <c r="B181" s="438" t="s">
        <v>902</v>
      </c>
      <c r="C181" s="438"/>
      <c r="D181" s="438"/>
      <c r="E181" s="1401"/>
      <c r="F181" s="302"/>
      <c r="G181" s="1113"/>
      <c r="H181" s="1114"/>
      <c r="I181" s="1165"/>
      <c r="J181" s="1165"/>
    </row>
    <row r="182" spans="1:10" customFormat="1" ht="12.75" customHeight="1">
      <c r="A182" s="441"/>
      <c r="B182" s="308" t="s">
        <v>859</v>
      </c>
      <c r="C182" s="438" t="s">
        <v>827</v>
      </c>
      <c r="D182" s="438">
        <v>8</v>
      </c>
      <c r="E182" s="1402"/>
      <c r="F182" s="440">
        <f>D182*E182</f>
        <v>0</v>
      </c>
      <c r="G182" s="937"/>
      <c r="H182" s="873">
        <f>E182*G182</f>
        <v>0</v>
      </c>
      <c r="I182" s="954">
        <v>8</v>
      </c>
      <c r="J182" s="887">
        <f>E182*I182</f>
        <v>0</v>
      </c>
    </row>
    <row r="183" spans="1:10" customFormat="1" ht="12.75" customHeight="1">
      <c r="A183" s="441"/>
      <c r="B183" s="308"/>
      <c r="C183" s="438"/>
      <c r="D183" s="438"/>
      <c r="E183" s="1401"/>
      <c r="F183" s="302"/>
      <c r="G183" s="937"/>
      <c r="H183" s="937"/>
      <c r="I183" s="954"/>
      <c r="J183" s="954"/>
    </row>
    <row r="184" spans="1:10" customFormat="1" ht="38.25">
      <c r="A184" s="441">
        <f>COUNT($A$1:A180)+1</f>
        <v>21</v>
      </c>
      <c r="B184" s="438" t="s">
        <v>860</v>
      </c>
      <c r="C184" s="438"/>
      <c r="D184" s="438"/>
      <c r="E184" s="1401"/>
      <c r="F184" s="302"/>
      <c r="G184" s="937"/>
      <c r="H184" s="937"/>
      <c r="I184" s="954"/>
      <c r="J184" s="954"/>
    </row>
    <row r="185" spans="1:10" s="152" customFormat="1" ht="25.5">
      <c r="A185" s="441"/>
      <c r="B185" s="438" t="s">
        <v>903</v>
      </c>
      <c r="C185" s="438"/>
      <c r="D185" s="438"/>
      <c r="E185" s="1401"/>
      <c r="F185" s="302"/>
      <c r="G185" s="1113"/>
      <c r="H185" s="1114"/>
      <c r="I185" s="1165"/>
      <c r="J185" s="1165"/>
    </row>
    <row r="186" spans="1:10" customFormat="1" ht="12.75" customHeight="1">
      <c r="A186" s="441"/>
      <c r="B186" s="438"/>
      <c r="C186" s="438" t="s">
        <v>827</v>
      </c>
      <c r="D186" s="438">
        <v>20</v>
      </c>
      <c r="E186" s="1402"/>
      <c r="F186" s="440">
        <f>D186*E186</f>
        <v>0</v>
      </c>
      <c r="G186" s="937"/>
      <c r="H186" s="873">
        <f>E186*G186</f>
        <v>0</v>
      </c>
      <c r="I186" s="954">
        <v>20</v>
      </c>
      <c r="J186" s="887">
        <f>E186*I186</f>
        <v>0</v>
      </c>
    </row>
    <row r="187" spans="1:10" customFormat="1" ht="12.75" customHeight="1">
      <c r="A187" s="441"/>
      <c r="B187" s="438"/>
      <c r="C187" s="438"/>
      <c r="D187" s="438"/>
      <c r="E187" s="1401"/>
      <c r="F187" s="302"/>
      <c r="G187" s="937"/>
      <c r="H187" s="937"/>
      <c r="I187" s="954"/>
      <c r="J187" s="954"/>
    </row>
    <row r="188" spans="1:10" customFormat="1" ht="51">
      <c r="A188" s="441">
        <f>COUNT($A$1:A184)+1</f>
        <v>22</v>
      </c>
      <c r="B188" s="442" t="s">
        <v>862</v>
      </c>
      <c r="C188" s="438"/>
      <c r="D188" s="438"/>
      <c r="E188" s="1401"/>
      <c r="F188" s="302"/>
      <c r="G188" s="937"/>
      <c r="H188" s="937"/>
      <c r="I188" s="954"/>
      <c r="J188" s="954"/>
    </row>
    <row r="189" spans="1:10" s="152" customFormat="1" ht="25.5">
      <c r="A189" s="441"/>
      <c r="B189" s="442" t="s">
        <v>904</v>
      </c>
      <c r="C189" s="438"/>
      <c r="D189" s="438"/>
      <c r="E189" s="1401"/>
      <c r="F189" s="302"/>
      <c r="G189" s="1113"/>
      <c r="H189" s="1114"/>
      <c r="I189" s="1165"/>
      <c r="J189" s="1165"/>
    </row>
    <row r="190" spans="1:10" customFormat="1" ht="12.75" customHeight="1">
      <c r="A190" s="441"/>
      <c r="B190" s="442"/>
      <c r="C190" s="438" t="s">
        <v>827</v>
      </c>
      <c r="D190" s="438">
        <v>8</v>
      </c>
      <c r="E190" s="1402"/>
      <c r="F190" s="440">
        <f>D190*E190</f>
        <v>0</v>
      </c>
      <c r="G190" s="937"/>
      <c r="H190" s="873">
        <f>E190*G190</f>
        <v>0</v>
      </c>
      <c r="I190" s="954">
        <v>8</v>
      </c>
      <c r="J190" s="887">
        <f>E190*I190</f>
        <v>0</v>
      </c>
    </row>
    <row r="191" spans="1:10" customFormat="1" ht="12.75" customHeight="1">
      <c r="A191" s="441"/>
      <c r="B191" s="442"/>
      <c r="C191" s="438"/>
      <c r="D191" s="438"/>
      <c r="E191" s="1401"/>
      <c r="F191" s="302"/>
      <c r="G191" s="937"/>
      <c r="H191" s="937"/>
      <c r="I191" s="954"/>
      <c r="J191" s="954"/>
    </row>
    <row r="192" spans="1:10" s="162" customFormat="1" ht="153">
      <c r="A192" s="441">
        <f>COUNT($A$1:A188)+1</f>
        <v>23</v>
      </c>
      <c r="B192" s="438" t="s">
        <v>3659</v>
      </c>
      <c r="C192" s="438"/>
      <c r="D192" s="438"/>
      <c r="E192" s="1401"/>
      <c r="F192" s="302"/>
      <c r="G192" s="1115"/>
      <c r="H192" s="1115"/>
      <c r="I192" s="1169"/>
      <c r="J192" s="1169"/>
    </row>
    <row r="193" spans="1:17" s="162" customFormat="1" ht="16.5">
      <c r="A193" s="441"/>
      <c r="B193" s="442" t="s">
        <v>864</v>
      </c>
      <c r="C193" s="438" t="s">
        <v>826</v>
      </c>
      <c r="D193" s="438">
        <v>268</v>
      </c>
      <c r="E193" s="1402"/>
      <c r="F193" s="440">
        <f>D193*E193</f>
        <v>0</v>
      </c>
      <c r="G193" s="1116">
        <v>268</v>
      </c>
      <c r="H193" s="873">
        <f>E193*G193</f>
        <v>0</v>
      </c>
      <c r="I193" s="1169"/>
      <c r="J193" s="887">
        <f>E193*I193</f>
        <v>0</v>
      </c>
    </row>
    <row r="194" spans="1:17" s="162" customFormat="1" ht="16.5">
      <c r="A194" s="441"/>
      <c r="B194" s="442" t="s">
        <v>865</v>
      </c>
      <c r="C194" s="438" t="s">
        <v>826</v>
      </c>
      <c r="D194" s="438">
        <v>52</v>
      </c>
      <c r="E194" s="1402"/>
      <c r="F194" s="440">
        <f>D194*E194</f>
        <v>0</v>
      </c>
      <c r="G194" s="1116">
        <v>52</v>
      </c>
      <c r="H194" s="873">
        <f>E194*G194</f>
        <v>0</v>
      </c>
      <c r="I194" s="1169"/>
      <c r="J194" s="887">
        <f>E194*I194</f>
        <v>0</v>
      </c>
    </row>
    <row r="195" spans="1:17" s="162" customFormat="1" ht="16.5">
      <c r="A195" s="441"/>
      <c r="B195" s="442" t="s">
        <v>866</v>
      </c>
      <c r="C195" s="438" t="s">
        <v>826</v>
      </c>
      <c r="D195" s="438">
        <v>30</v>
      </c>
      <c r="E195" s="1402"/>
      <c r="F195" s="440">
        <f>D195*E195</f>
        <v>0</v>
      </c>
      <c r="G195" s="1116">
        <v>30</v>
      </c>
      <c r="H195" s="873">
        <f>E195*G195</f>
        <v>0</v>
      </c>
      <c r="I195" s="1169"/>
      <c r="J195" s="887">
        <f>E195*I195</f>
        <v>0</v>
      </c>
    </row>
    <row r="196" spans="1:17" s="162" customFormat="1" ht="16.5">
      <c r="A196" s="441"/>
      <c r="B196" s="442" t="s">
        <v>867</v>
      </c>
      <c r="C196" s="438" t="s">
        <v>826</v>
      </c>
      <c r="D196" s="438">
        <v>54</v>
      </c>
      <c r="E196" s="1402"/>
      <c r="F196" s="440">
        <f>D196*E196</f>
        <v>0</v>
      </c>
      <c r="G196" s="1116">
        <v>54</v>
      </c>
      <c r="H196" s="873">
        <f>E196*G196</f>
        <v>0</v>
      </c>
      <c r="I196" s="1169"/>
      <c r="J196" s="887">
        <f>E196*I196</f>
        <v>0</v>
      </c>
    </row>
    <row r="197" spans="1:17" s="162" customFormat="1" ht="16.5">
      <c r="A197" s="441"/>
      <c r="B197" s="442" t="s">
        <v>868</v>
      </c>
      <c r="C197" s="438" t="s">
        <v>826</v>
      </c>
      <c r="D197" s="438">
        <v>22</v>
      </c>
      <c r="E197" s="1402"/>
      <c r="F197" s="440">
        <f>D197*E197</f>
        <v>0</v>
      </c>
      <c r="G197" s="1116">
        <v>22</v>
      </c>
      <c r="H197" s="873">
        <f>E197*G197</f>
        <v>0</v>
      </c>
      <c r="I197" s="1169"/>
      <c r="J197" s="887">
        <f>E197*I197</f>
        <v>0</v>
      </c>
    </row>
    <row r="198" spans="1:17" s="162" customFormat="1" ht="16.5">
      <c r="A198" s="441"/>
      <c r="B198" s="442"/>
      <c r="C198" s="438"/>
      <c r="D198" s="438"/>
      <c r="E198" s="1401"/>
      <c r="F198" s="302"/>
      <c r="G198" s="1115"/>
      <c r="H198" s="1115"/>
      <c r="I198" s="1169"/>
      <c r="J198" s="1169"/>
    </row>
    <row r="199" spans="1:17" s="164" customFormat="1" ht="51">
      <c r="A199" s="441">
        <f>COUNT($A$1:A198)+1</f>
        <v>24</v>
      </c>
      <c r="B199" s="442" t="s">
        <v>871</v>
      </c>
      <c r="C199" s="438"/>
      <c r="D199" s="438"/>
      <c r="E199" s="1401"/>
      <c r="F199" s="302"/>
      <c r="G199" s="1117"/>
      <c r="H199" s="1117"/>
      <c r="I199" s="1170"/>
      <c r="J199" s="1170"/>
      <c r="K199" s="163"/>
      <c r="L199" s="163"/>
      <c r="M199" s="163"/>
      <c r="N199" s="163"/>
      <c r="O199" s="163"/>
      <c r="P199" s="163"/>
      <c r="Q199" s="163"/>
    </row>
    <row r="200" spans="1:17" s="165" customFormat="1">
      <c r="A200" s="441"/>
      <c r="B200" s="442" t="s">
        <v>859</v>
      </c>
      <c r="C200" s="438" t="s">
        <v>826</v>
      </c>
      <c r="D200" s="438">
        <v>268</v>
      </c>
      <c r="E200" s="1402"/>
      <c r="F200" s="440">
        <f>D200*E200</f>
        <v>0</v>
      </c>
      <c r="G200" s="1116">
        <v>268</v>
      </c>
      <c r="H200" s="873">
        <f>E200*G200</f>
        <v>0</v>
      </c>
      <c r="I200" s="1171"/>
      <c r="J200" s="887">
        <f>E200*I200</f>
        <v>0</v>
      </c>
    </row>
    <row r="201" spans="1:17" s="165" customFormat="1">
      <c r="A201" s="441"/>
      <c r="B201" s="442" t="s">
        <v>872</v>
      </c>
      <c r="C201" s="438" t="s">
        <v>826</v>
      </c>
      <c r="D201" s="438">
        <v>52</v>
      </c>
      <c r="E201" s="1402"/>
      <c r="F201" s="440">
        <f>D201*E201</f>
        <v>0</v>
      </c>
      <c r="G201" s="1116">
        <v>52</v>
      </c>
      <c r="H201" s="873">
        <f>E201*G201</f>
        <v>0</v>
      </c>
      <c r="I201" s="1171"/>
      <c r="J201" s="887">
        <f>E201*I201</f>
        <v>0</v>
      </c>
    </row>
    <row r="202" spans="1:17" s="165" customFormat="1">
      <c r="A202" s="441"/>
      <c r="B202" s="442" t="s">
        <v>873</v>
      </c>
      <c r="C202" s="438" t="s">
        <v>826</v>
      </c>
      <c r="D202" s="438">
        <v>30</v>
      </c>
      <c r="E202" s="1402"/>
      <c r="F202" s="440">
        <f>D202*E202</f>
        <v>0</v>
      </c>
      <c r="G202" s="1116">
        <v>30</v>
      </c>
      <c r="H202" s="873">
        <f>E202*G202</f>
        <v>0</v>
      </c>
      <c r="I202" s="1171"/>
      <c r="J202" s="887">
        <f>E202*I202</f>
        <v>0</v>
      </c>
    </row>
    <row r="203" spans="1:17" s="165" customFormat="1">
      <c r="A203" s="441"/>
      <c r="B203" s="442" t="s">
        <v>874</v>
      </c>
      <c r="C203" s="438" t="s">
        <v>826</v>
      </c>
      <c r="D203" s="438">
        <v>54</v>
      </c>
      <c r="E203" s="1402"/>
      <c r="F203" s="440">
        <f>D203*E203</f>
        <v>0</v>
      </c>
      <c r="G203" s="1116">
        <v>54</v>
      </c>
      <c r="H203" s="873">
        <f>E203*G203</f>
        <v>0</v>
      </c>
      <c r="I203" s="1171"/>
      <c r="J203" s="887">
        <f>E203*I203</f>
        <v>0</v>
      </c>
    </row>
    <row r="204" spans="1:17" s="165" customFormat="1">
      <c r="A204" s="441"/>
      <c r="B204" s="442" t="s">
        <v>875</v>
      </c>
      <c r="C204" s="438" t="s">
        <v>826</v>
      </c>
      <c r="D204" s="438">
        <v>22</v>
      </c>
      <c r="E204" s="1402"/>
      <c r="F204" s="440">
        <f>D204*E204</f>
        <v>0</v>
      </c>
      <c r="G204" s="1116">
        <v>22</v>
      </c>
      <c r="H204" s="873">
        <f>E204*G204</f>
        <v>0</v>
      </c>
      <c r="I204" s="1171"/>
      <c r="J204" s="887">
        <f>E204*I204</f>
        <v>0</v>
      </c>
    </row>
    <row r="205" spans="1:17" s="165" customFormat="1">
      <c r="A205" s="441"/>
      <c r="B205" s="442"/>
      <c r="C205" s="438"/>
      <c r="D205" s="438"/>
      <c r="E205" s="1401"/>
      <c r="F205" s="440"/>
      <c r="G205" s="1118"/>
      <c r="H205" s="1118"/>
      <c r="I205" s="1171"/>
      <c r="J205" s="1171"/>
    </row>
    <row r="206" spans="1:17" s="152" customFormat="1" ht="38.25">
      <c r="A206" s="441">
        <f>COUNT($A$10:A205)+1</f>
        <v>25</v>
      </c>
      <c r="B206" s="445" t="s">
        <v>880</v>
      </c>
      <c r="C206" s="438"/>
      <c r="D206" s="438"/>
      <c r="E206" s="1401"/>
      <c r="F206" s="302"/>
      <c r="G206" s="1113"/>
      <c r="H206" s="1114"/>
      <c r="I206" s="1165"/>
      <c r="J206" s="1165"/>
    </row>
    <row r="207" spans="1:17" s="152" customFormat="1">
      <c r="A207" s="441"/>
      <c r="B207" s="445" t="s">
        <v>905</v>
      </c>
      <c r="C207" s="438"/>
      <c r="D207" s="438"/>
      <c r="E207" s="1401"/>
      <c r="F207" s="302"/>
      <c r="G207" s="1113"/>
      <c r="H207" s="1114"/>
      <c r="I207" s="1165"/>
      <c r="J207" s="1165"/>
    </row>
    <row r="208" spans="1:17" s="152" customFormat="1">
      <c r="A208" s="441"/>
      <c r="B208" s="445" t="s">
        <v>874</v>
      </c>
      <c r="C208" s="438" t="s">
        <v>827</v>
      </c>
      <c r="D208" s="438">
        <v>4</v>
      </c>
      <c r="E208" s="1402"/>
      <c r="F208" s="440">
        <f>D208*E208</f>
        <v>0</v>
      </c>
      <c r="G208" s="1116">
        <v>4</v>
      </c>
      <c r="H208" s="873">
        <f>E208*G208</f>
        <v>0</v>
      </c>
      <c r="I208" s="1165"/>
      <c r="J208" s="887">
        <f>E208*I208</f>
        <v>0</v>
      </c>
    </row>
    <row r="209" spans="1:10" s="152" customFormat="1">
      <c r="A209" s="441"/>
      <c r="B209" s="445"/>
      <c r="C209" s="438"/>
      <c r="D209" s="438"/>
      <c r="E209" s="1401"/>
      <c r="F209" s="302"/>
      <c r="G209" s="1116"/>
      <c r="H209" s="1114"/>
      <c r="I209" s="1165"/>
      <c r="J209" s="1165"/>
    </row>
    <row r="210" spans="1:10" s="152" customFormat="1" ht="25.5">
      <c r="A210" s="441">
        <f>COUNT($A$10:A209)+1</f>
        <v>26</v>
      </c>
      <c r="B210" s="445" t="s">
        <v>888</v>
      </c>
      <c r="C210" s="438"/>
      <c r="D210" s="438"/>
      <c r="E210" s="1401"/>
      <c r="F210" s="302"/>
      <c r="G210" s="1116"/>
      <c r="H210" s="1114"/>
      <c r="I210" s="1165"/>
      <c r="J210" s="1165"/>
    </row>
    <row r="211" spans="1:10" s="152" customFormat="1">
      <c r="A211" s="441"/>
      <c r="B211" s="445" t="s">
        <v>905</v>
      </c>
      <c r="C211" s="438"/>
      <c r="D211" s="438"/>
      <c r="E211" s="1401"/>
      <c r="F211" s="302"/>
      <c r="G211" s="1116"/>
      <c r="H211" s="1114"/>
      <c r="I211" s="1165"/>
      <c r="J211" s="1165"/>
    </row>
    <row r="212" spans="1:10" s="152" customFormat="1">
      <c r="A212" s="437"/>
      <c r="B212" s="445" t="s">
        <v>874</v>
      </c>
      <c r="C212" s="438" t="s">
        <v>827</v>
      </c>
      <c r="D212" s="438">
        <v>2</v>
      </c>
      <c r="E212" s="1402"/>
      <c r="F212" s="440">
        <f>D212*E212</f>
        <v>0</v>
      </c>
      <c r="G212" s="1116">
        <v>2</v>
      </c>
      <c r="H212" s="873">
        <f>E212*G212</f>
        <v>0</v>
      </c>
      <c r="I212" s="1165"/>
      <c r="J212" s="887">
        <f>E212*I212</f>
        <v>0</v>
      </c>
    </row>
    <row r="213" spans="1:10" s="152" customFormat="1">
      <c r="A213" s="437"/>
      <c r="B213" s="445"/>
      <c r="C213" s="438"/>
      <c r="D213" s="438"/>
      <c r="E213" s="1401"/>
      <c r="F213" s="302"/>
      <c r="G213" s="1116"/>
      <c r="H213" s="1114"/>
      <c r="I213" s="1165"/>
      <c r="J213" s="1165"/>
    </row>
    <row r="214" spans="1:10" s="152" customFormat="1" ht="38.25">
      <c r="A214" s="441">
        <f>COUNT($A$10:A213)+1</f>
        <v>27</v>
      </c>
      <c r="B214" s="445" t="s">
        <v>882</v>
      </c>
      <c r="C214" s="438"/>
      <c r="D214" s="438"/>
      <c r="E214" s="1401"/>
      <c r="F214" s="302"/>
      <c r="G214" s="1116"/>
      <c r="H214" s="1114"/>
      <c r="I214" s="1165"/>
      <c r="J214" s="1165"/>
    </row>
    <row r="215" spans="1:10" s="152" customFormat="1" ht="51">
      <c r="A215" s="441"/>
      <c r="B215" s="445" t="s">
        <v>883</v>
      </c>
      <c r="C215" s="438"/>
      <c r="D215" s="438"/>
      <c r="E215" s="1401"/>
      <c r="F215" s="302"/>
      <c r="G215" s="1116"/>
      <c r="H215" s="1114"/>
      <c r="I215" s="1165"/>
      <c r="J215" s="1165"/>
    </row>
    <row r="216" spans="1:10" s="152" customFormat="1" ht="93" customHeight="1">
      <c r="A216" s="441"/>
      <c r="B216" s="445" t="s">
        <v>884</v>
      </c>
      <c r="C216" s="438"/>
      <c r="D216" s="438"/>
      <c r="E216" s="1401"/>
      <c r="F216" s="302"/>
      <c r="G216" s="1116"/>
      <c r="H216" s="1114"/>
      <c r="I216" s="1165"/>
      <c r="J216" s="1165"/>
    </row>
    <row r="217" spans="1:10" s="152" customFormat="1">
      <c r="A217" s="441"/>
      <c r="B217" s="445" t="s">
        <v>885</v>
      </c>
      <c r="C217" s="438"/>
      <c r="D217" s="438"/>
      <c r="E217" s="1401"/>
      <c r="F217" s="302"/>
      <c r="G217" s="1116"/>
      <c r="H217" s="1114"/>
      <c r="I217" s="1165"/>
      <c r="J217" s="1165"/>
    </row>
    <row r="218" spans="1:10" s="152" customFormat="1">
      <c r="A218" s="441"/>
      <c r="B218" s="445" t="s">
        <v>886</v>
      </c>
      <c r="C218" s="438" t="s">
        <v>843</v>
      </c>
      <c r="D218" s="438">
        <v>2</v>
      </c>
      <c r="E218" s="1402"/>
      <c r="F218" s="440">
        <f>D218*E218</f>
        <v>0</v>
      </c>
      <c r="G218" s="1116">
        <v>2</v>
      </c>
      <c r="H218" s="873">
        <f>E218*G218</f>
        <v>0</v>
      </c>
      <c r="I218" s="1165"/>
      <c r="J218" s="887">
        <f>E218*I218</f>
        <v>0</v>
      </c>
    </row>
    <row r="219" spans="1:10" s="152" customFormat="1">
      <c r="A219" s="441"/>
      <c r="B219" s="445"/>
      <c r="C219" s="438"/>
      <c r="D219" s="438"/>
      <c r="E219" s="1401"/>
      <c r="F219" s="302"/>
      <c r="G219" s="1116"/>
      <c r="H219" s="1114"/>
      <c r="I219" s="1165"/>
      <c r="J219" s="1165"/>
    </row>
    <row r="220" spans="1:10" s="152" customFormat="1" ht="38.25">
      <c r="A220" s="441">
        <f>COUNT($A$10:A219)+1</f>
        <v>28</v>
      </c>
      <c r="B220" s="445" t="s">
        <v>889</v>
      </c>
      <c r="C220" s="438"/>
      <c r="D220" s="438"/>
      <c r="E220" s="1401"/>
      <c r="F220" s="302"/>
      <c r="G220" s="1116"/>
      <c r="H220" s="1114"/>
      <c r="I220" s="1165"/>
      <c r="J220" s="1165"/>
    </row>
    <row r="221" spans="1:10" s="152" customFormat="1">
      <c r="A221" s="437"/>
      <c r="B221" s="445"/>
      <c r="C221" s="438" t="s">
        <v>827</v>
      </c>
      <c r="D221" s="438">
        <v>4</v>
      </c>
      <c r="E221" s="1402"/>
      <c r="F221" s="440">
        <f>D221*E221</f>
        <v>0</v>
      </c>
      <c r="G221" s="1116">
        <v>4</v>
      </c>
      <c r="H221" s="873">
        <f>E221*G221</f>
        <v>0</v>
      </c>
      <c r="I221" s="1165"/>
      <c r="J221" s="887">
        <f>E221*I221</f>
        <v>0</v>
      </c>
    </row>
    <row r="222" spans="1:10" s="152" customFormat="1">
      <c r="A222" s="437"/>
      <c r="B222" s="445"/>
      <c r="C222" s="438"/>
      <c r="D222" s="438"/>
      <c r="E222" s="1401"/>
      <c r="F222" s="302"/>
      <c r="G222" s="1116"/>
      <c r="H222" s="1114"/>
      <c r="I222" s="1165"/>
      <c r="J222" s="1165"/>
    </row>
    <row r="223" spans="1:10" s="152" customFormat="1" ht="25.5">
      <c r="A223" s="441">
        <f>COUNT($A$10:A222)+1</f>
        <v>29</v>
      </c>
      <c r="B223" s="446" t="s">
        <v>890</v>
      </c>
      <c r="C223" s="438"/>
      <c r="D223" s="447"/>
      <c r="E223" s="1401"/>
      <c r="F223" s="302"/>
      <c r="G223" s="1116"/>
      <c r="H223" s="1114"/>
      <c r="I223" s="1166"/>
      <c r="J223" s="1165"/>
    </row>
    <row r="224" spans="1:10" s="152" customFormat="1">
      <c r="A224" s="441"/>
      <c r="B224" s="446"/>
      <c r="C224" s="438" t="s">
        <v>843</v>
      </c>
      <c r="D224" s="438">
        <v>2</v>
      </c>
      <c r="E224" s="1402"/>
      <c r="F224" s="440">
        <f>D224*E224</f>
        <v>0</v>
      </c>
      <c r="G224" s="1113"/>
      <c r="H224" s="873">
        <f>E224*G224</f>
        <v>0</v>
      </c>
      <c r="I224" s="1166">
        <v>2</v>
      </c>
      <c r="J224" s="887">
        <f>E224*I224</f>
        <v>0</v>
      </c>
    </row>
    <row r="225" spans="1:10" s="152" customFormat="1">
      <c r="A225" s="441"/>
      <c r="B225" s="446"/>
      <c r="C225" s="438"/>
      <c r="D225" s="438"/>
      <c r="E225" s="1401"/>
      <c r="F225" s="302"/>
      <c r="G225" s="1113"/>
      <c r="H225" s="1114"/>
      <c r="I225" s="1166"/>
      <c r="J225" s="1165"/>
    </row>
    <row r="226" spans="1:10" s="152" customFormat="1" ht="38.25">
      <c r="A226" s="441">
        <f>COUNT($A$10:A225)+1</f>
        <v>30</v>
      </c>
      <c r="B226" s="438" t="s">
        <v>891</v>
      </c>
      <c r="C226" s="438"/>
      <c r="D226" s="447"/>
      <c r="E226" s="1401"/>
      <c r="F226" s="302"/>
      <c r="G226" s="1113"/>
      <c r="H226" s="1114"/>
      <c r="I226" s="1166"/>
      <c r="J226" s="1165"/>
    </row>
    <row r="227" spans="1:10" s="152" customFormat="1">
      <c r="A227" s="441"/>
      <c r="B227" s="438"/>
      <c r="C227" s="438" t="s">
        <v>843</v>
      </c>
      <c r="D227" s="438">
        <v>1</v>
      </c>
      <c r="E227" s="1402"/>
      <c r="F227" s="440">
        <f>D227*E227</f>
        <v>0</v>
      </c>
      <c r="G227" s="1113"/>
      <c r="H227" s="873">
        <f>E227*G227</f>
        <v>0</v>
      </c>
      <c r="I227" s="1166">
        <v>1</v>
      </c>
      <c r="J227" s="887">
        <f>E227*I227</f>
        <v>0</v>
      </c>
    </row>
    <row r="228" spans="1:10" s="152" customFormat="1">
      <c r="A228" s="441"/>
      <c r="B228" s="438"/>
      <c r="C228" s="438"/>
      <c r="D228" s="438"/>
      <c r="E228" s="1401"/>
      <c r="F228" s="302"/>
      <c r="G228" s="1113"/>
      <c r="H228" s="1114"/>
      <c r="I228" s="1166"/>
      <c r="J228" s="1165"/>
    </row>
    <row r="229" spans="1:10" s="152" customFormat="1">
      <c r="A229" s="441">
        <f>COUNT($A$10:A228)+1</f>
        <v>31</v>
      </c>
      <c r="B229" s="438" t="s">
        <v>892</v>
      </c>
      <c r="C229" s="438"/>
      <c r="D229" s="438"/>
      <c r="E229" s="1401"/>
      <c r="F229" s="302"/>
      <c r="G229" s="1113"/>
      <c r="H229" s="1113"/>
      <c r="I229" s="1166"/>
      <c r="J229" s="1165"/>
    </row>
    <row r="230" spans="1:10" s="152" customFormat="1">
      <c r="A230" s="441"/>
      <c r="B230" s="438"/>
      <c r="C230" s="445" t="s">
        <v>893</v>
      </c>
      <c r="D230" s="448">
        <v>0.05</v>
      </c>
      <c r="E230" s="1713">
        <f>SUM(F167:F227)</f>
        <v>0</v>
      </c>
      <c r="F230" s="440">
        <f>D230*E230</f>
        <v>0</v>
      </c>
      <c r="G230" s="1113"/>
      <c r="H230" s="873">
        <f>E230*G230</f>
        <v>0</v>
      </c>
      <c r="I230" s="1166">
        <v>0.05</v>
      </c>
      <c r="J230" s="887">
        <f>E230*I230</f>
        <v>0</v>
      </c>
    </row>
    <row r="231" spans="1:10" s="152" customFormat="1" ht="13.5" thickBot="1">
      <c r="A231" s="449"/>
      <c r="B231" s="449"/>
      <c r="C231" s="449"/>
      <c r="D231" s="449"/>
      <c r="E231" s="1403"/>
      <c r="F231" s="450"/>
      <c r="G231" s="1122"/>
      <c r="H231" s="1123"/>
      <c r="I231" s="1173"/>
      <c r="J231" s="1173"/>
    </row>
    <row r="232" spans="1:10" s="152" customFormat="1" ht="13.5" thickTop="1">
      <c r="A232" s="151"/>
      <c r="B232" s="151"/>
      <c r="C232" s="151"/>
      <c r="D232" s="151"/>
      <c r="E232" s="1404"/>
      <c r="F232" s="246" t="s">
        <v>1586</v>
      </c>
      <c r="G232" s="1125"/>
      <c r="H232" s="1126" t="s">
        <v>1587</v>
      </c>
      <c r="I232" s="1175"/>
      <c r="J232" s="1175" t="s">
        <v>1588</v>
      </c>
    </row>
    <row r="233" spans="1:10" s="152" customFormat="1" ht="15">
      <c r="A233" s="151"/>
      <c r="B233" s="452" t="s">
        <v>906</v>
      </c>
      <c r="C233" s="453"/>
      <c r="D233" s="453"/>
      <c r="E233" s="1406"/>
      <c r="F233" s="272">
        <f>SUM(F167:F231)</f>
        <v>0</v>
      </c>
      <c r="G233" s="1127"/>
      <c r="H233" s="972">
        <f>SUM(H166:H232)</f>
        <v>0</v>
      </c>
      <c r="I233" s="1176"/>
      <c r="J233" s="974">
        <f>SUM(J166:J232)</f>
        <v>0</v>
      </c>
    </row>
    <row r="234" spans="1:10" s="1040" customFormat="1">
      <c r="A234" s="5"/>
      <c r="B234" s="28"/>
      <c r="C234" s="2"/>
      <c r="D234" s="2"/>
      <c r="E234" s="1352"/>
      <c r="F234" s="1"/>
    </row>
    <row r="235" spans="1:10" s="1040" customFormat="1">
      <c r="A235" s="5"/>
      <c r="B235" s="28"/>
      <c r="C235" s="2"/>
      <c r="D235" s="2"/>
      <c r="E235" s="1352"/>
      <c r="F235" s="1"/>
    </row>
    <row r="236" spans="1:10" s="1200" customFormat="1">
      <c r="A236" s="150"/>
      <c r="B236" s="150" t="s">
        <v>1927</v>
      </c>
      <c r="C236" s="150"/>
      <c r="D236" s="150"/>
      <c r="E236" s="1404"/>
      <c r="F236" s="93"/>
      <c r="H236" s="1201"/>
    </row>
    <row r="237" spans="1:10" s="1200" customFormat="1" ht="25.5">
      <c r="A237" s="150"/>
      <c r="B237" s="150" t="s">
        <v>829</v>
      </c>
      <c r="C237" s="150"/>
      <c r="D237" s="150"/>
      <c r="E237" s="1404"/>
      <c r="F237" s="93"/>
      <c r="H237" s="1201"/>
    </row>
    <row r="238" spans="1:10" s="1200" customFormat="1">
      <c r="A238" s="152"/>
      <c r="B238" s="152"/>
      <c r="C238" s="152"/>
      <c r="D238" s="152"/>
      <c r="E238" s="1404"/>
      <c r="F238" s="93"/>
      <c r="H238" s="1201"/>
    </row>
    <row r="239" spans="1:10" s="1200" customFormat="1">
      <c r="A239" s="154" t="s">
        <v>907</v>
      </c>
      <c r="B239" s="150" t="s">
        <v>908</v>
      </c>
      <c r="C239" s="152"/>
      <c r="D239" s="152"/>
      <c r="E239" s="1404"/>
      <c r="F239" s="93"/>
      <c r="H239" s="1201"/>
    </row>
    <row r="240" spans="1:10" s="1200" customFormat="1">
      <c r="A240" s="152"/>
      <c r="B240" s="152" t="s">
        <v>1604</v>
      </c>
      <c r="C240" s="152"/>
      <c r="D240" s="152"/>
      <c r="E240" s="1404"/>
      <c r="F240" s="93"/>
      <c r="H240" s="1201"/>
    </row>
    <row r="241" spans="1:10" s="152" customFormat="1">
      <c r="A241" s="150" t="s">
        <v>832</v>
      </c>
      <c r="B241" s="150" t="s">
        <v>833</v>
      </c>
      <c r="C241" s="150" t="s">
        <v>834</v>
      </c>
      <c r="D241" s="150" t="s">
        <v>835</v>
      </c>
      <c r="E241" s="1367" t="s">
        <v>1382</v>
      </c>
      <c r="F241" s="150" t="s">
        <v>837</v>
      </c>
      <c r="G241" s="1548" t="s">
        <v>1557</v>
      </c>
      <c r="H241" s="1549"/>
      <c r="I241" s="1550" t="s">
        <v>1558</v>
      </c>
      <c r="J241" s="1551"/>
    </row>
    <row r="242" spans="1:10" s="152" customFormat="1" ht="13.5" thickBot="1">
      <c r="A242" s="155"/>
      <c r="B242" s="156"/>
      <c r="C242" s="156"/>
      <c r="D242" s="155"/>
      <c r="E242" s="1405" t="s">
        <v>838</v>
      </c>
      <c r="F242" s="157" t="s">
        <v>838</v>
      </c>
      <c r="G242" s="898" t="s">
        <v>79</v>
      </c>
      <c r="H242" s="898" t="s">
        <v>1561</v>
      </c>
      <c r="I242" s="897" t="s">
        <v>79</v>
      </c>
      <c r="J242" s="897" t="s">
        <v>1561</v>
      </c>
    </row>
    <row r="243" spans="1:10" s="152" customFormat="1">
      <c r="A243" s="158"/>
      <c r="B243" s="151"/>
      <c r="C243" s="159"/>
      <c r="D243" s="158"/>
      <c r="E243" s="1404"/>
      <c r="F243" s="93"/>
      <c r="G243" s="1200"/>
      <c r="H243" s="1201"/>
      <c r="I243" s="1200"/>
      <c r="J243" s="1200"/>
    </row>
    <row r="244" spans="1:10" s="152" customFormat="1">
      <c r="A244" s="158"/>
      <c r="B244" s="158" t="s">
        <v>839</v>
      </c>
      <c r="C244" s="151"/>
      <c r="D244" s="158"/>
      <c r="E244" s="1404"/>
      <c r="F244" s="93"/>
      <c r="G244" s="1200"/>
      <c r="H244" s="1201"/>
      <c r="I244" s="1200"/>
      <c r="J244" s="1200"/>
    </row>
    <row r="245" spans="1:10" s="152" customFormat="1">
      <c r="E245" s="1404"/>
      <c r="F245" s="93"/>
      <c r="G245" s="1200"/>
      <c r="H245" s="1201"/>
      <c r="I245" s="1200"/>
      <c r="J245" s="1200"/>
    </row>
    <row r="246" spans="1:10" s="152" customFormat="1" ht="102">
      <c r="A246" s="437">
        <v>32</v>
      </c>
      <c r="B246" s="438" t="s">
        <v>840</v>
      </c>
      <c r="C246" s="438"/>
      <c r="D246" s="438"/>
      <c r="E246" s="1401"/>
      <c r="F246" s="302"/>
      <c r="G246" s="1113"/>
      <c r="H246" s="1114"/>
      <c r="I246" s="1165"/>
      <c r="J246" s="1165"/>
    </row>
    <row r="247" spans="1:10" s="152" customFormat="1">
      <c r="A247" s="437"/>
      <c r="B247" s="438" t="s">
        <v>841</v>
      </c>
      <c r="C247" s="438"/>
      <c r="D247" s="438"/>
      <c r="E247" s="1401"/>
      <c r="F247" s="302"/>
      <c r="G247" s="1113"/>
      <c r="H247" s="1114"/>
      <c r="I247" s="1165"/>
      <c r="J247" s="1165"/>
    </row>
    <row r="248" spans="1:10" s="152" customFormat="1">
      <c r="A248" s="437"/>
      <c r="B248" s="439" t="s">
        <v>845</v>
      </c>
      <c r="C248" s="438" t="s">
        <v>843</v>
      </c>
      <c r="D248" s="438">
        <v>2</v>
      </c>
      <c r="E248" s="1402"/>
      <c r="F248" s="440">
        <f t="shared" ref="F248:F254" si="9">D248*E248</f>
        <v>0</v>
      </c>
      <c r="G248" s="1113"/>
      <c r="H248" s="873">
        <f>E248*G248</f>
        <v>0</v>
      </c>
      <c r="I248" s="1166">
        <v>2</v>
      </c>
      <c r="J248" s="887">
        <f t="shared" ref="J248:J254" si="10">E248*I248</f>
        <v>0</v>
      </c>
    </row>
    <row r="249" spans="1:10" s="152" customFormat="1">
      <c r="A249" s="437"/>
      <c r="B249" s="439" t="s">
        <v>846</v>
      </c>
      <c r="C249" s="438" t="s">
        <v>843</v>
      </c>
      <c r="D249" s="438">
        <v>8</v>
      </c>
      <c r="E249" s="1402"/>
      <c r="F249" s="440">
        <f t="shared" si="9"/>
        <v>0</v>
      </c>
      <c r="G249" s="1113"/>
      <c r="H249" s="873">
        <f t="shared" ref="H249:H254" si="11">E249*G249</f>
        <v>0</v>
      </c>
      <c r="I249" s="1166">
        <v>8</v>
      </c>
      <c r="J249" s="887">
        <f t="shared" si="10"/>
        <v>0</v>
      </c>
    </row>
    <row r="250" spans="1:10" s="152" customFormat="1">
      <c r="A250" s="437"/>
      <c r="B250" s="439" t="s">
        <v>847</v>
      </c>
      <c r="C250" s="438" t="s">
        <v>843</v>
      </c>
      <c r="D250" s="438">
        <v>10</v>
      </c>
      <c r="E250" s="1402"/>
      <c r="F250" s="440">
        <f t="shared" si="9"/>
        <v>0</v>
      </c>
      <c r="G250" s="1113"/>
      <c r="H250" s="873">
        <f t="shared" si="11"/>
        <v>0</v>
      </c>
      <c r="I250" s="1166">
        <v>10</v>
      </c>
      <c r="J250" s="887">
        <f t="shared" si="10"/>
        <v>0</v>
      </c>
    </row>
    <row r="251" spans="1:10" s="152" customFormat="1">
      <c r="A251" s="437"/>
      <c r="B251" s="439" t="s">
        <v>909</v>
      </c>
      <c r="C251" s="438" t="s">
        <v>843</v>
      </c>
      <c r="D251" s="438">
        <v>2</v>
      </c>
      <c r="E251" s="1402"/>
      <c r="F251" s="440">
        <f t="shared" si="9"/>
        <v>0</v>
      </c>
      <c r="G251" s="1113"/>
      <c r="H251" s="873">
        <f t="shared" si="11"/>
        <v>0</v>
      </c>
      <c r="I251" s="1166">
        <v>2</v>
      </c>
      <c r="J251" s="887">
        <f t="shared" si="10"/>
        <v>0</v>
      </c>
    </row>
    <row r="252" spans="1:10" s="152" customFormat="1">
      <c r="A252" s="437"/>
      <c r="B252" s="439" t="s">
        <v>849</v>
      </c>
      <c r="C252" s="438" t="s">
        <v>843</v>
      </c>
      <c r="D252" s="438">
        <v>2</v>
      </c>
      <c r="E252" s="1402"/>
      <c r="F252" s="440">
        <f t="shared" si="9"/>
        <v>0</v>
      </c>
      <c r="G252" s="1113"/>
      <c r="H252" s="873">
        <f t="shared" si="11"/>
        <v>0</v>
      </c>
      <c r="I252" s="1166">
        <v>2</v>
      </c>
      <c r="J252" s="887">
        <f t="shared" si="10"/>
        <v>0</v>
      </c>
    </row>
    <row r="253" spans="1:10" s="152" customFormat="1">
      <c r="A253" s="437"/>
      <c r="B253" s="439" t="s">
        <v>910</v>
      </c>
      <c r="C253" s="438" t="s">
        <v>843</v>
      </c>
      <c r="D253" s="438">
        <v>40</v>
      </c>
      <c r="E253" s="1402"/>
      <c r="F253" s="440">
        <f t="shared" si="9"/>
        <v>0</v>
      </c>
      <c r="G253" s="1113"/>
      <c r="H253" s="873">
        <f t="shared" si="11"/>
        <v>0</v>
      </c>
      <c r="I253" s="1166">
        <v>40</v>
      </c>
      <c r="J253" s="887">
        <f t="shared" si="10"/>
        <v>0</v>
      </c>
    </row>
    <row r="254" spans="1:10" s="152" customFormat="1">
      <c r="A254" s="437"/>
      <c r="B254" s="439" t="s">
        <v>911</v>
      </c>
      <c r="C254" s="438" t="s">
        <v>843</v>
      </c>
      <c r="D254" s="438">
        <v>2</v>
      </c>
      <c r="E254" s="1402"/>
      <c r="F254" s="440">
        <f t="shared" si="9"/>
        <v>0</v>
      </c>
      <c r="G254" s="1113"/>
      <c r="H254" s="873">
        <f t="shared" si="11"/>
        <v>0</v>
      </c>
      <c r="I254" s="1166">
        <v>2</v>
      </c>
      <c r="J254" s="887">
        <f t="shared" si="10"/>
        <v>0</v>
      </c>
    </row>
    <row r="255" spans="1:10" s="152" customFormat="1">
      <c r="A255" s="437"/>
      <c r="B255" s="438"/>
      <c r="C255" s="438"/>
      <c r="D255" s="438"/>
      <c r="E255" s="1401"/>
      <c r="F255" s="302"/>
      <c r="G255" s="1113"/>
      <c r="H255" s="1114"/>
      <c r="I255" s="1165"/>
      <c r="J255" s="1165"/>
    </row>
    <row r="256" spans="1:10" s="152" customFormat="1" ht="51">
      <c r="A256" s="441">
        <f>COUNT($A$10:A255)+1</f>
        <v>33</v>
      </c>
      <c r="B256" s="438" t="s">
        <v>852</v>
      </c>
      <c r="C256" s="438"/>
      <c r="D256" s="438"/>
      <c r="E256" s="1401"/>
      <c r="F256" s="302"/>
      <c r="G256" s="1113"/>
      <c r="H256" s="1114"/>
      <c r="I256" s="1165"/>
      <c r="J256" s="1165"/>
    </row>
    <row r="257" spans="1:10" s="152" customFormat="1">
      <c r="A257" s="441"/>
      <c r="B257" s="438" t="s">
        <v>853</v>
      </c>
      <c r="C257" s="438"/>
      <c r="D257" s="438"/>
      <c r="E257" s="1401"/>
      <c r="F257" s="302"/>
      <c r="G257" s="1113"/>
      <c r="H257" s="1114"/>
      <c r="I257" s="1165"/>
      <c r="J257" s="1165"/>
    </row>
    <row r="258" spans="1:10" s="152" customFormat="1">
      <c r="A258" s="441"/>
      <c r="B258" s="438" t="s">
        <v>854</v>
      </c>
      <c r="C258" s="438" t="s">
        <v>843</v>
      </c>
      <c r="D258" s="438">
        <v>26</v>
      </c>
      <c r="E258" s="1402"/>
      <c r="F258" s="440">
        <f>D258*E258</f>
        <v>0</v>
      </c>
      <c r="G258" s="1113"/>
      <c r="H258" s="873">
        <f>E258*G258</f>
        <v>0</v>
      </c>
      <c r="I258" s="1166">
        <v>26</v>
      </c>
      <c r="J258" s="887">
        <f>E258*I258</f>
        <v>0</v>
      </c>
    </row>
    <row r="259" spans="1:10" s="152" customFormat="1">
      <c r="A259" s="441"/>
      <c r="B259" s="438"/>
      <c r="C259" s="438"/>
      <c r="D259" s="438"/>
      <c r="E259" s="1401"/>
      <c r="F259" s="302"/>
      <c r="G259" s="1113"/>
      <c r="H259" s="1114"/>
      <c r="I259" s="1166"/>
      <c r="J259" s="1165"/>
    </row>
    <row r="260" spans="1:10" s="152" customFormat="1" ht="25.5">
      <c r="A260" s="441">
        <f>COUNT($A$10:A259)+1</f>
        <v>34</v>
      </c>
      <c r="B260" s="438" t="s">
        <v>855</v>
      </c>
      <c r="C260" s="438"/>
      <c r="D260" s="438"/>
      <c r="E260" s="1401"/>
      <c r="F260" s="302"/>
      <c r="G260" s="1113"/>
      <c r="H260" s="1114"/>
      <c r="I260" s="1166"/>
      <c r="J260" s="1165"/>
    </row>
    <row r="261" spans="1:10" s="152" customFormat="1">
      <c r="A261" s="441"/>
      <c r="B261" s="438" t="s">
        <v>856</v>
      </c>
      <c r="C261" s="438"/>
      <c r="D261" s="438"/>
      <c r="E261" s="1401"/>
      <c r="F261" s="302"/>
      <c r="G261" s="1113"/>
      <c r="H261" s="1114"/>
      <c r="I261" s="1166"/>
      <c r="J261" s="1165"/>
    </row>
    <row r="262" spans="1:10" s="152" customFormat="1">
      <c r="A262" s="441"/>
      <c r="B262" s="438"/>
      <c r="C262" s="438" t="s">
        <v>827</v>
      </c>
      <c r="D262" s="438">
        <v>26</v>
      </c>
      <c r="E262" s="1402"/>
      <c r="F262" s="440">
        <f>D262*E262</f>
        <v>0</v>
      </c>
      <c r="G262" s="1113"/>
      <c r="H262" s="873">
        <f>E262*G262</f>
        <v>0</v>
      </c>
      <c r="I262" s="1166">
        <v>26</v>
      </c>
      <c r="J262" s="887">
        <f>E262*I262</f>
        <v>0</v>
      </c>
    </row>
    <row r="263" spans="1:10" s="152" customFormat="1">
      <c r="A263" s="441"/>
      <c r="B263" s="438"/>
      <c r="C263" s="438"/>
      <c r="D263" s="438"/>
      <c r="E263" s="1401"/>
      <c r="F263" s="302"/>
      <c r="G263" s="1113"/>
      <c r="H263" s="1114"/>
      <c r="I263" s="1166"/>
      <c r="J263" s="1165"/>
    </row>
    <row r="264" spans="1:10" customFormat="1" ht="27.75" customHeight="1">
      <c r="A264" s="441">
        <f>COUNT($A$1:A261)+1</f>
        <v>35</v>
      </c>
      <c r="B264" s="442" t="s">
        <v>857</v>
      </c>
      <c r="C264" s="438"/>
      <c r="D264" s="438"/>
      <c r="E264" s="1401"/>
      <c r="F264" s="302"/>
      <c r="G264" s="937"/>
      <c r="H264" s="937"/>
      <c r="I264" s="1167"/>
      <c r="J264" s="954"/>
    </row>
    <row r="265" spans="1:10" s="152" customFormat="1">
      <c r="A265" s="441"/>
      <c r="B265" s="438" t="s">
        <v>858</v>
      </c>
      <c r="C265" s="438"/>
      <c r="D265" s="438"/>
      <c r="E265" s="1401"/>
      <c r="F265" s="302"/>
      <c r="G265" s="1113"/>
      <c r="H265" s="1114"/>
      <c r="I265" s="1166"/>
      <c r="J265" s="1165"/>
    </row>
    <row r="266" spans="1:10" customFormat="1" ht="12.75" customHeight="1">
      <c r="A266" s="441"/>
      <c r="B266" s="308" t="s">
        <v>859</v>
      </c>
      <c r="C266" s="438" t="s">
        <v>827</v>
      </c>
      <c r="D266" s="438">
        <v>26</v>
      </c>
      <c r="E266" s="1402"/>
      <c r="F266" s="440">
        <f>D266*E266</f>
        <v>0</v>
      </c>
      <c r="G266" s="937"/>
      <c r="H266" s="873">
        <f>E266*G266</f>
        <v>0</v>
      </c>
      <c r="I266" s="1167">
        <v>26</v>
      </c>
      <c r="J266" s="887">
        <f>E266*I266</f>
        <v>0</v>
      </c>
    </row>
    <row r="267" spans="1:10" customFormat="1" ht="12.75" customHeight="1">
      <c r="A267" s="441"/>
      <c r="B267" s="308"/>
      <c r="C267" s="438"/>
      <c r="D267" s="438"/>
      <c r="E267" s="1401"/>
      <c r="F267" s="302"/>
      <c r="G267" s="937"/>
      <c r="H267" s="937"/>
      <c r="I267" s="1167"/>
      <c r="J267" s="954"/>
    </row>
    <row r="268" spans="1:10" customFormat="1" ht="38.25">
      <c r="A268" s="441">
        <f>COUNT($A$1:A264)+1</f>
        <v>36</v>
      </c>
      <c r="B268" s="438" t="s">
        <v>860</v>
      </c>
      <c r="C268" s="438"/>
      <c r="D268" s="438"/>
      <c r="E268" s="1401"/>
      <c r="F268" s="302"/>
      <c r="G268" s="937"/>
      <c r="H268" s="937"/>
      <c r="I268" s="1167"/>
      <c r="J268" s="954"/>
    </row>
    <row r="269" spans="1:10" s="152" customFormat="1">
      <c r="A269" s="441"/>
      <c r="B269" s="438" t="s">
        <v>861</v>
      </c>
      <c r="C269" s="438"/>
      <c r="D269" s="438"/>
      <c r="E269" s="1401"/>
      <c r="F269" s="302"/>
      <c r="G269" s="1113"/>
      <c r="H269" s="1114"/>
      <c r="I269" s="1166"/>
      <c r="J269" s="1165"/>
    </row>
    <row r="270" spans="1:10" customFormat="1" ht="12.75" customHeight="1">
      <c r="A270" s="441"/>
      <c r="B270" s="438"/>
      <c r="C270" s="438" t="s">
        <v>827</v>
      </c>
      <c r="D270" s="438">
        <v>66</v>
      </c>
      <c r="E270" s="1402"/>
      <c r="F270" s="440">
        <f>D270*E270</f>
        <v>0</v>
      </c>
      <c r="G270" s="937"/>
      <c r="H270" s="873">
        <f>E270*G270</f>
        <v>0</v>
      </c>
      <c r="I270" s="1167">
        <v>66</v>
      </c>
      <c r="J270" s="887">
        <f>E270*I270</f>
        <v>0</v>
      </c>
    </row>
    <row r="271" spans="1:10" customFormat="1" ht="12.75" customHeight="1">
      <c r="A271" s="441"/>
      <c r="B271" s="438"/>
      <c r="C271" s="438"/>
      <c r="D271" s="438"/>
      <c r="E271" s="1401"/>
      <c r="F271" s="302"/>
      <c r="G271" s="937"/>
      <c r="H271" s="937"/>
      <c r="I271" s="1167"/>
      <c r="J271" s="954"/>
    </row>
    <row r="272" spans="1:10" customFormat="1" ht="51">
      <c r="A272" s="441">
        <f>COUNT($A$1:A268)+1</f>
        <v>37</v>
      </c>
      <c r="B272" s="442" t="s">
        <v>862</v>
      </c>
      <c r="C272" s="438"/>
      <c r="D272" s="438"/>
      <c r="E272" s="1401"/>
      <c r="F272" s="302"/>
      <c r="G272" s="937"/>
      <c r="H272" s="937"/>
      <c r="I272" s="1167"/>
      <c r="J272" s="954"/>
    </row>
    <row r="273" spans="1:10" s="152" customFormat="1">
      <c r="A273" s="441"/>
      <c r="B273" s="442" t="s">
        <v>863</v>
      </c>
      <c r="C273" s="438"/>
      <c r="D273" s="438"/>
      <c r="E273" s="1401"/>
      <c r="F273" s="302"/>
      <c r="G273" s="1113"/>
      <c r="H273" s="1114"/>
      <c r="I273" s="1166"/>
      <c r="J273" s="1165"/>
    </row>
    <row r="274" spans="1:10" customFormat="1" ht="12.75" customHeight="1">
      <c r="A274" s="441"/>
      <c r="B274" s="442"/>
      <c r="C274" s="438" t="s">
        <v>827</v>
      </c>
      <c r="D274" s="438">
        <v>26</v>
      </c>
      <c r="E274" s="1402"/>
      <c r="F274" s="440">
        <f>D274*E274</f>
        <v>0</v>
      </c>
      <c r="G274" s="937"/>
      <c r="H274" s="873">
        <f>E274*G274</f>
        <v>0</v>
      </c>
      <c r="I274" s="1167">
        <v>26</v>
      </c>
      <c r="J274" s="887">
        <f>E274*I274</f>
        <v>0</v>
      </c>
    </row>
    <row r="275" spans="1:10" customFormat="1" ht="12.75" customHeight="1">
      <c r="A275" s="441"/>
      <c r="B275" s="442"/>
      <c r="C275" s="438"/>
      <c r="D275" s="438"/>
      <c r="E275" s="1401"/>
      <c r="F275" s="302"/>
      <c r="G275" s="937"/>
      <c r="H275" s="937"/>
      <c r="I275" s="954"/>
      <c r="J275" s="954"/>
    </row>
    <row r="276" spans="1:10" s="162" customFormat="1" ht="153">
      <c r="A276" s="441">
        <f>COUNT($A$1:A272)+1</f>
        <v>38</v>
      </c>
      <c r="B276" s="438" t="s">
        <v>3659</v>
      </c>
      <c r="C276" s="438"/>
      <c r="D276" s="438"/>
      <c r="E276" s="1401"/>
      <c r="F276" s="302"/>
      <c r="G276" s="1115"/>
      <c r="H276" s="1115"/>
      <c r="I276" s="1169"/>
      <c r="J276" s="1169"/>
    </row>
    <row r="277" spans="1:10" s="162" customFormat="1" ht="12.75" customHeight="1">
      <c r="A277" s="441"/>
      <c r="B277" s="442" t="s">
        <v>864</v>
      </c>
      <c r="C277" s="438" t="s">
        <v>826</v>
      </c>
      <c r="D277" s="438">
        <v>430</v>
      </c>
      <c r="E277" s="1402"/>
      <c r="F277" s="440">
        <f t="shared" ref="F277:F282" si="12">D277*E277</f>
        <v>0</v>
      </c>
      <c r="G277" s="1113">
        <v>430</v>
      </c>
      <c r="H277" s="873">
        <f t="shared" ref="H277:H282" si="13">E277*G277</f>
        <v>0</v>
      </c>
      <c r="I277" s="1169"/>
      <c r="J277" s="887">
        <f t="shared" ref="J277:J282" si="14">E277*I277</f>
        <v>0</v>
      </c>
    </row>
    <row r="278" spans="1:10" s="162" customFormat="1" ht="12.75" customHeight="1">
      <c r="A278" s="441"/>
      <c r="B278" s="442" t="s">
        <v>865</v>
      </c>
      <c r="C278" s="438" t="s">
        <v>826</v>
      </c>
      <c r="D278" s="438">
        <v>100</v>
      </c>
      <c r="E278" s="1402"/>
      <c r="F278" s="440">
        <f t="shared" si="12"/>
        <v>0</v>
      </c>
      <c r="G278" s="1113">
        <v>100</v>
      </c>
      <c r="H278" s="873">
        <f t="shared" si="13"/>
        <v>0</v>
      </c>
      <c r="I278" s="1169"/>
      <c r="J278" s="887">
        <f t="shared" si="14"/>
        <v>0</v>
      </c>
    </row>
    <row r="279" spans="1:10" s="162" customFormat="1" ht="12.75" customHeight="1">
      <c r="A279" s="441"/>
      <c r="B279" s="442" t="s">
        <v>866</v>
      </c>
      <c r="C279" s="438" t="s">
        <v>826</v>
      </c>
      <c r="D279" s="438">
        <v>32</v>
      </c>
      <c r="E279" s="1402"/>
      <c r="F279" s="440">
        <f t="shared" si="12"/>
        <v>0</v>
      </c>
      <c r="G279" s="1113">
        <v>32</v>
      </c>
      <c r="H279" s="873">
        <f t="shared" si="13"/>
        <v>0</v>
      </c>
      <c r="I279" s="1169"/>
      <c r="J279" s="887">
        <f t="shared" si="14"/>
        <v>0</v>
      </c>
    </row>
    <row r="280" spans="1:10" s="162" customFormat="1" ht="12.75" customHeight="1">
      <c r="A280" s="441"/>
      <c r="B280" s="442" t="s">
        <v>867</v>
      </c>
      <c r="C280" s="438" t="s">
        <v>826</v>
      </c>
      <c r="D280" s="438">
        <v>100</v>
      </c>
      <c r="E280" s="1402"/>
      <c r="F280" s="440">
        <f t="shared" si="12"/>
        <v>0</v>
      </c>
      <c r="G280" s="1113">
        <v>100</v>
      </c>
      <c r="H280" s="873">
        <f t="shared" si="13"/>
        <v>0</v>
      </c>
      <c r="I280" s="1169"/>
      <c r="J280" s="887">
        <f t="shared" si="14"/>
        <v>0</v>
      </c>
    </row>
    <row r="281" spans="1:10" s="162" customFormat="1" ht="12.75" customHeight="1">
      <c r="A281" s="441"/>
      <c r="B281" s="442" t="s">
        <v>868</v>
      </c>
      <c r="C281" s="438" t="s">
        <v>826</v>
      </c>
      <c r="D281" s="438">
        <v>32</v>
      </c>
      <c r="E281" s="1402"/>
      <c r="F281" s="440">
        <f t="shared" si="12"/>
        <v>0</v>
      </c>
      <c r="G281" s="1113">
        <v>32</v>
      </c>
      <c r="H281" s="873">
        <f t="shared" si="13"/>
        <v>0</v>
      </c>
      <c r="I281" s="1169"/>
      <c r="J281" s="887">
        <f t="shared" si="14"/>
        <v>0</v>
      </c>
    </row>
    <row r="282" spans="1:10" s="162" customFormat="1" ht="12.75" customHeight="1">
      <c r="A282" s="441"/>
      <c r="B282" s="442" t="s">
        <v>869</v>
      </c>
      <c r="C282" s="438" t="s">
        <v>826</v>
      </c>
      <c r="D282" s="438">
        <v>14</v>
      </c>
      <c r="E282" s="1402"/>
      <c r="F282" s="440">
        <f t="shared" si="12"/>
        <v>0</v>
      </c>
      <c r="G282" s="1113">
        <v>14</v>
      </c>
      <c r="H282" s="873">
        <f t="shared" si="13"/>
        <v>0</v>
      </c>
      <c r="I282" s="1169"/>
      <c r="J282" s="887">
        <f t="shared" si="14"/>
        <v>0</v>
      </c>
    </row>
    <row r="283" spans="1:10" s="162" customFormat="1" ht="12.75" customHeight="1">
      <c r="A283" s="441"/>
      <c r="B283" s="442"/>
      <c r="C283" s="438"/>
      <c r="D283" s="438"/>
      <c r="E283" s="1401"/>
      <c r="F283" s="440"/>
      <c r="G283" s="1115"/>
      <c r="H283" s="1115"/>
      <c r="I283" s="1169"/>
      <c r="J283" s="1169"/>
    </row>
    <row r="284" spans="1:10" s="162" customFormat="1" ht="53.25" customHeight="1">
      <c r="A284" s="441">
        <f>COUNT($A$1:A283)+1</f>
        <v>39</v>
      </c>
      <c r="B284" s="442" t="s">
        <v>871</v>
      </c>
      <c r="C284" s="438"/>
      <c r="D284" s="438"/>
      <c r="E284" s="1401"/>
      <c r="F284" s="440"/>
      <c r="G284" s="1115"/>
      <c r="H284" s="1115"/>
      <c r="I284" s="1169"/>
      <c r="J284" s="1169"/>
    </row>
    <row r="285" spans="1:10" s="165" customFormat="1">
      <c r="A285" s="441"/>
      <c r="B285" s="442" t="s">
        <v>859</v>
      </c>
      <c r="C285" s="438" t="s">
        <v>826</v>
      </c>
      <c r="D285" s="438">
        <v>430</v>
      </c>
      <c r="E285" s="1402"/>
      <c r="F285" s="440">
        <f t="shared" ref="F285:F290" si="15">D285*E285</f>
        <v>0</v>
      </c>
      <c r="G285" s="1116">
        <v>430</v>
      </c>
      <c r="H285" s="873">
        <f t="shared" ref="H285:H290" si="16">E285*G285</f>
        <v>0</v>
      </c>
      <c r="I285" s="1171"/>
      <c r="J285" s="887">
        <f t="shared" ref="J285:J290" si="17">E285*I285</f>
        <v>0</v>
      </c>
    </row>
    <row r="286" spans="1:10" s="162" customFormat="1" ht="12.75" customHeight="1">
      <c r="A286" s="441"/>
      <c r="B286" s="442" t="s">
        <v>872</v>
      </c>
      <c r="C286" s="438" t="s">
        <v>826</v>
      </c>
      <c r="D286" s="438">
        <v>100</v>
      </c>
      <c r="E286" s="1402"/>
      <c r="F286" s="440">
        <f t="shared" si="15"/>
        <v>0</v>
      </c>
      <c r="G286" s="1116">
        <v>100</v>
      </c>
      <c r="H286" s="873">
        <f t="shared" si="16"/>
        <v>0</v>
      </c>
      <c r="I286" s="1169"/>
      <c r="J286" s="887">
        <f t="shared" si="17"/>
        <v>0</v>
      </c>
    </row>
    <row r="287" spans="1:10" s="162" customFormat="1" ht="12.75" customHeight="1">
      <c r="A287" s="441"/>
      <c r="B287" s="442" t="s">
        <v>873</v>
      </c>
      <c r="C287" s="438" t="s">
        <v>826</v>
      </c>
      <c r="D287" s="438">
        <v>32</v>
      </c>
      <c r="E287" s="1402"/>
      <c r="F287" s="440">
        <f t="shared" si="15"/>
        <v>0</v>
      </c>
      <c r="G287" s="1116">
        <v>32</v>
      </c>
      <c r="H287" s="873">
        <f t="shared" si="16"/>
        <v>0</v>
      </c>
      <c r="I287" s="1169"/>
      <c r="J287" s="887">
        <f t="shared" si="17"/>
        <v>0</v>
      </c>
    </row>
    <row r="288" spans="1:10" s="162" customFormat="1" ht="12.75" customHeight="1">
      <c r="A288" s="441"/>
      <c r="B288" s="442" t="s">
        <v>874</v>
      </c>
      <c r="C288" s="438" t="s">
        <v>826</v>
      </c>
      <c r="D288" s="438">
        <v>100</v>
      </c>
      <c r="E288" s="1402"/>
      <c r="F288" s="440">
        <f t="shared" si="15"/>
        <v>0</v>
      </c>
      <c r="G288" s="1116">
        <v>100</v>
      </c>
      <c r="H288" s="873">
        <f t="shared" si="16"/>
        <v>0</v>
      </c>
      <c r="I288" s="1169"/>
      <c r="J288" s="887">
        <f t="shared" si="17"/>
        <v>0</v>
      </c>
    </row>
    <row r="289" spans="1:10" s="162" customFormat="1" ht="12.75" customHeight="1">
      <c r="A289" s="441"/>
      <c r="B289" s="442" t="s">
        <v>875</v>
      </c>
      <c r="C289" s="438" t="s">
        <v>826</v>
      </c>
      <c r="D289" s="438">
        <v>32</v>
      </c>
      <c r="E289" s="1402"/>
      <c r="F289" s="440">
        <f t="shared" si="15"/>
        <v>0</v>
      </c>
      <c r="G289" s="1116">
        <v>32</v>
      </c>
      <c r="H289" s="873">
        <f t="shared" si="16"/>
        <v>0</v>
      </c>
      <c r="I289" s="1169"/>
      <c r="J289" s="887">
        <f t="shared" si="17"/>
        <v>0</v>
      </c>
    </row>
    <row r="290" spans="1:10" s="162" customFormat="1" ht="12.75" customHeight="1">
      <c r="A290" s="441"/>
      <c r="B290" s="442" t="s">
        <v>876</v>
      </c>
      <c r="C290" s="438" t="s">
        <v>826</v>
      </c>
      <c r="D290" s="438">
        <v>14</v>
      </c>
      <c r="E290" s="1402"/>
      <c r="F290" s="440">
        <f t="shared" si="15"/>
        <v>0</v>
      </c>
      <c r="G290" s="1116">
        <v>14</v>
      </c>
      <c r="H290" s="873">
        <f t="shared" si="16"/>
        <v>0</v>
      </c>
      <c r="I290" s="1169"/>
      <c r="J290" s="887">
        <f t="shared" si="17"/>
        <v>0</v>
      </c>
    </row>
    <row r="291" spans="1:10" s="162" customFormat="1" ht="12.75" customHeight="1">
      <c r="A291" s="441"/>
      <c r="B291" s="442"/>
      <c r="C291" s="438"/>
      <c r="D291" s="438"/>
      <c r="E291" s="1401"/>
      <c r="F291" s="440"/>
      <c r="G291" s="1115"/>
      <c r="H291" s="1115"/>
      <c r="I291" s="1169"/>
      <c r="J291" s="1169"/>
    </row>
    <row r="292" spans="1:10" s="152" customFormat="1" ht="38.25">
      <c r="A292" s="441">
        <f>COUNT($A$10:A291)+1</f>
        <v>40</v>
      </c>
      <c r="B292" s="445" t="s">
        <v>880</v>
      </c>
      <c r="C292" s="438"/>
      <c r="D292" s="438"/>
      <c r="E292" s="1401"/>
      <c r="F292" s="302"/>
      <c r="G292" s="1113"/>
      <c r="H292" s="1114"/>
      <c r="I292" s="1165"/>
      <c r="J292" s="1165"/>
    </row>
    <row r="293" spans="1:10" s="152" customFormat="1">
      <c r="A293" s="441"/>
      <c r="B293" s="445" t="s">
        <v>881</v>
      </c>
      <c r="C293" s="438"/>
      <c r="D293" s="438"/>
      <c r="E293" s="1401"/>
      <c r="F293" s="302"/>
      <c r="G293" s="1113"/>
      <c r="H293" s="1114"/>
      <c r="I293" s="1165"/>
      <c r="J293" s="1165"/>
    </row>
    <row r="294" spans="1:10" s="152" customFormat="1">
      <c r="A294" s="441"/>
      <c r="B294" s="445" t="s">
        <v>874</v>
      </c>
      <c r="C294" s="438" t="s">
        <v>49</v>
      </c>
      <c r="D294" s="438">
        <v>2</v>
      </c>
      <c r="E294" s="1402"/>
      <c r="F294" s="440">
        <f>D294*E294</f>
        <v>0</v>
      </c>
      <c r="G294" s="1116">
        <v>2</v>
      </c>
      <c r="H294" s="873">
        <f>E294*G294</f>
        <v>0</v>
      </c>
      <c r="I294" s="1165"/>
      <c r="J294" s="887">
        <f>E294*I294</f>
        <v>0</v>
      </c>
    </row>
    <row r="295" spans="1:10" s="152" customFormat="1">
      <c r="A295" s="441"/>
      <c r="B295" s="445" t="s">
        <v>875</v>
      </c>
      <c r="C295" s="438" t="s">
        <v>49</v>
      </c>
      <c r="D295" s="438">
        <v>2</v>
      </c>
      <c r="E295" s="1402"/>
      <c r="F295" s="440">
        <f>D295*E295</f>
        <v>0</v>
      </c>
      <c r="G295" s="1116">
        <v>2</v>
      </c>
      <c r="H295" s="873">
        <f>E295*G295</f>
        <v>0</v>
      </c>
      <c r="I295" s="1165"/>
      <c r="J295" s="887">
        <f>E295*I295</f>
        <v>0</v>
      </c>
    </row>
    <row r="296" spans="1:10" s="152" customFormat="1">
      <c r="A296" s="441"/>
      <c r="B296" s="445" t="s">
        <v>876</v>
      </c>
      <c r="C296" s="438" t="s">
        <v>49</v>
      </c>
      <c r="D296" s="438">
        <v>2</v>
      </c>
      <c r="E296" s="1402"/>
      <c r="F296" s="440">
        <f>D296*E296</f>
        <v>0</v>
      </c>
      <c r="G296" s="1116">
        <v>2</v>
      </c>
      <c r="H296" s="873">
        <f>E296*G296</f>
        <v>0</v>
      </c>
      <c r="I296" s="1165"/>
      <c r="J296" s="887">
        <f>E296*I296</f>
        <v>0</v>
      </c>
    </row>
    <row r="297" spans="1:10" s="152" customFormat="1">
      <c r="A297" s="441"/>
      <c r="B297" s="445"/>
      <c r="C297" s="438"/>
      <c r="D297" s="438"/>
      <c r="E297" s="1401"/>
      <c r="F297" s="302"/>
      <c r="G297" s="1113"/>
      <c r="H297" s="1114"/>
      <c r="I297" s="1165"/>
      <c r="J297" s="1165"/>
    </row>
    <row r="298" spans="1:10" s="152" customFormat="1" ht="38.25">
      <c r="A298" s="441">
        <f>COUNT($A$10:A297)+1</f>
        <v>41</v>
      </c>
      <c r="B298" s="445" t="s">
        <v>882</v>
      </c>
      <c r="C298" s="438"/>
      <c r="D298" s="438"/>
      <c r="E298" s="1401"/>
      <c r="F298" s="302"/>
      <c r="G298" s="1113"/>
      <c r="H298" s="1114"/>
      <c r="I298" s="1165"/>
      <c r="J298" s="1165"/>
    </row>
    <row r="299" spans="1:10" s="152" customFormat="1" ht="51">
      <c r="A299" s="441"/>
      <c r="B299" s="445" t="s">
        <v>883</v>
      </c>
      <c r="C299" s="438"/>
      <c r="D299" s="438"/>
      <c r="E299" s="1401"/>
      <c r="F299" s="302"/>
      <c r="G299" s="1113"/>
      <c r="H299" s="1114"/>
      <c r="I299" s="1165"/>
      <c r="J299" s="1165"/>
    </row>
    <row r="300" spans="1:10" s="152" customFormat="1" ht="93" customHeight="1">
      <c r="A300" s="441"/>
      <c r="B300" s="445" t="s">
        <v>884</v>
      </c>
      <c r="C300" s="438"/>
      <c r="D300" s="438"/>
      <c r="E300" s="1401"/>
      <c r="F300" s="302"/>
      <c r="G300" s="1113"/>
      <c r="H300" s="1114"/>
      <c r="I300" s="1165"/>
      <c r="J300" s="1165"/>
    </row>
    <row r="301" spans="1:10" s="152" customFormat="1">
      <c r="A301" s="441"/>
      <c r="B301" s="445" t="s">
        <v>885</v>
      </c>
      <c r="C301" s="438"/>
      <c r="D301" s="438"/>
      <c r="E301" s="1401"/>
      <c r="F301" s="302"/>
      <c r="G301" s="1113"/>
      <c r="H301" s="1114"/>
      <c r="I301" s="1165"/>
      <c r="J301" s="1165"/>
    </row>
    <row r="302" spans="1:10" s="152" customFormat="1">
      <c r="A302" s="441"/>
      <c r="B302" s="445" t="s">
        <v>886</v>
      </c>
      <c r="C302" s="438" t="s">
        <v>843</v>
      </c>
      <c r="D302" s="438">
        <v>1</v>
      </c>
      <c r="E302" s="1402"/>
      <c r="F302" s="440">
        <f>D302*E302</f>
        <v>0</v>
      </c>
      <c r="G302" s="1116">
        <v>1</v>
      </c>
      <c r="H302" s="873">
        <f>E302*G302</f>
        <v>0</v>
      </c>
      <c r="I302" s="1165"/>
      <c r="J302" s="887">
        <f>E302*I302</f>
        <v>0</v>
      </c>
    </row>
    <row r="303" spans="1:10" s="152" customFormat="1">
      <c r="A303" s="441"/>
      <c r="B303" s="445" t="s">
        <v>887</v>
      </c>
      <c r="C303" s="438" t="s">
        <v>843</v>
      </c>
      <c r="D303" s="438">
        <v>1</v>
      </c>
      <c r="E303" s="1402"/>
      <c r="F303" s="440">
        <f>D303*E303</f>
        <v>0</v>
      </c>
      <c r="G303" s="1116">
        <v>1</v>
      </c>
      <c r="H303" s="873">
        <f>E303*G303</f>
        <v>0</v>
      </c>
      <c r="I303" s="1165"/>
      <c r="J303" s="887">
        <f>E303*I303</f>
        <v>0</v>
      </c>
    </row>
    <row r="304" spans="1:10" s="152" customFormat="1">
      <c r="A304" s="441"/>
      <c r="B304" s="445" t="s">
        <v>912</v>
      </c>
      <c r="C304" s="438" t="s">
        <v>843</v>
      </c>
      <c r="D304" s="438">
        <v>1</v>
      </c>
      <c r="E304" s="1402"/>
      <c r="F304" s="440">
        <f>D304*E304</f>
        <v>0</v>
      </c>
      <c r="G304" s="1116">
        <v>1</v>
      </c>
      <c r="H304" s="873">
        <f>E304*G304</f>
        <v>0</v>
      </c>
      <c r="I304" s="1165"/>
      <c r="J304" s="887">
        <f>E304*I304</f>
        <v>0</v>
      </c>
    </row>
    <row r="305" spans="1:10" s="152" customFormat="1">
      <c r="A305" s="441"/>
      <c r="B305" s="445"/>
      <c r="C305" s="438"/>
      <c r="D305" s="438"/>
      <c r="E305" s="1401"/>
      <c r="F305" s="302"/>
      <c r="G305" s="1113"/>
      <c r="H305" s="1114"/>
      <c r="I305" s="1165"/>
      <c r="J305" s="1165"/>
    </row>
    <row r="306" spans="1:10" s="152" customFormat="1" ht="30" customHeight="1">
      <c r="A306" s="441">
        <f>COUNT($A$10:A305)+1</f>
        <v>42</v>
      </c>
      <c r="B306" s="445" t="s">
        <v>888</v>
      </c>
      <c r="C306" s="438"/>
      <c r="D306" s="438"/>
      <c r="E306" s="1401"/>
      <c r="F306" s="302"/>
      <c r="G306" s="1113"/>
      <c r="H306" s="1114"/>
      <c r="I306" s="1165"/>
      <c r="J306" s="1165"/>
    </row>
    <row r="307" spans="1:10" s="152" customFormat="1">
      <c r="A307" s="437"/>
      <c r="B307" s="445" t="s">
        <v>874</v>
      </c>
      <c r="C307" s="438" t="s">
        <v>49</v>
      </c>
      <c r="D307" s="438">
        <v>1</v>
      </c>
      <c r="E307" s="1402"/>
      <c r="F307" s="440">
        <f>D307*E307</f>
        <v>0</v>
      </c>
      <c r="G307" s="1116">
        <v>1</v>
      </c>
      <c r="H307" s="873">
        <f>E307*G307</f>
        <v>0</v>
      </c>
      <c r="I307" s="1165"/>
      <c r="J307" s="887">
        <f>E307*I307</f>
        <v>0</v>
      </c>
    </row>
    <row r="308" spans="1:10" s="152" customFormat="1">
      <c r="A308" s="437"/>
      <c r="B308" s="445" t="s">
        <v>875</v>
      </c>
      <c r="C308" s="438" t="s">
        <v>49</v>
      </c>
      <c r="D308" s="438">
        <v>1</v>
      </c>
      <c r="E308" s="1402"/>
      <c r="F308" s="440">
        <f>D308*E308</f>
        <v>0</v>
      </c>
      <c r="G308" s="1116">
        <v>1</v>
      </c>
      <c r="H308" s="873">
        <f>E308*G308</f>
        <v>0</v>
      </c>
      <c r="I308" s="1165"/>
      <c r="J308" s="887">
        <f>E308*I308</f>
        <v>0</v>
      </c>
    </row>
    <row r="309" spans="1:10" s="152" customFormat="1">
      <c r="A309" s="437"/>
      <c r="B309" s="445" t="s">
        <v>876</v>
      </c>
      <c r="C309" s="438" t="s">
        <v>49</v>
      </c>
      <c r="D309" s="438">
        <v>1</v>
      </c>
      <c r="E309" s="1402"/>
      <c r="F309" s="440">
        <f>D309*E309</f>
        <v>0</v>
      </c>
      <c r="G309" s="1116">
        <v>1</v>
      </c>
      <c r="H309" s="873">
        <f>E309*G309</f>
        <v>0</v>
      </c>
      <c r="I309" s="1165"/>
      <c r="J309" s="887">
        <f>E309*I309</f>
        <v>0</v>
      </c>
    </row>
    <row r="310" spans="1:10" s="152" customFormat="1">
      <c r="A310" s="437"/>
      <c r="B310" s="445"/>
      <c r="C310" s="438"/>
      <c r="D310" s="438"/>
      <c r="E310" s="1401"/>
      <c r="F310" s="302"/>
      <c r="G310" s="1113"/>
      <c r="H310" s="1114"/>
      <c r="I310" s="1165"/>
      <c r="J310" s="1165"/>
    </row>
    <row r="311" spans="1:10" s="152" customFormat="1" ht="38.25">
      <c r="A311" s="441">
        <f>COUNT($A$10:A310)+1</f>
        <v>43</v>
      </c>
      <c r="B311" s="445" t="s">
        <v>889</v>
      </c>
      <c r="C311" s="438"/>
      <c r="D311" s="438"/>
      <c r="E311" s="1401"/>
      <c r="F311" s="302"/>
      <c r="G311" s="1113"/>
      <c r="H311" s="1114"/>
      <c r="I311" s="1165"/>
      <c r="J311" s="1165"/>
    </row>
    <row r="312" spans="1:10" s="152" customFormat="1">
      <c r="A312" s="437"/>
      <c r="B312" s="445"/>
      <c r="C312" s="438" t="s">
        <v>49</v>
      </c>
      <c r="D312" s="438">
        <v>6</v>
      </c>
      <c r="E312" s="1402"/>
      <c r="F312" s="440">
        <f>D312*E312</f>
        <v>0</v>
      </c>
      <c r="G312" s="1116">
        <v>6</v>
      </c>
      <c r="H312" s="873">
        <f>E312*G312</f>
        <v>0</v>
      </c>
      <c r="I312" s="1165"/>
      <c r="J312" s="887">
        <f>E312*I312</f>
        <v>0</v>
      </c>
    </row>
    <row r="313" spans="1:10" s="152" customFormat="1">
      <c r="A313" s="437"/>
      <c r="B313" s="445"/>
      <c r="C313" s="438"/>
      <c r="D313" s="438"/>
      <c r="E313" s="1401"/>
      <c r="F313" s="302"/>
      <c r="G313" s="1113"/>
      <c r="H313" s="1114"/>
      <c r="I313" s="1165"/>
      <c r="J313" s="1165"/>
    </row>
    <row r="314" spans="1:10" s="152" customFormat="1" ht="25.5">
      <c r="A314" s="441">
        <f>COUNT($A$10:A313)+1</f>
        <v>44</v>
      </c>
      <c r="B314" s="446" t="s">
        <v>890</v>
      </c>
      <c r="C314" s="438"/>
      <c r="D314" s="447"/>
      <c r="E314" s="1401"/>
      <c r="F314" s="302"/>
      <c r="G314" s="1113"/>
      <c r="H314" s="1114"/>
      <c r="I314" s="1165"/>
      <c r="J314" s="1165"/>
    </row>
    <row r="315" spans="1:10" s="152" customFormat="1">
      <c r="A315" s="441"/>
      <c r="B315" s="446"/>
      <c r="C315" s="438" t="s">
        <v>843</v>
      </c>
      <c r="D315" s="438">
        <v>3</v>
      </c>
      <c r="E315" s="1402"/>
      <c r="F315" s="440">
        <f>D315*E315</f>
        <v>0</v>
      </c>
      <c r="G315" s="1113"/>
      <c r="H315" s="873">
        <f>E315*G315</f>
        <v>0</v>
      </c>
      <c r="I315" s="1166">
        <v>3</v>
      </c>
      <c r="J315" s="887">
        <f>E315*I315</f>
        <v>0</v>
      </c>
    </row>
    <row r="316" spans="1:10" s="152" customFormat="1">
      <c r="A316" s="441"/>
      <c r="B316" s="446"/>
      <c r="C316" s="438"/>
      <c r="D316" s="438"/>
      <c r="E316" s="1401"/>
      <c r="F316" s="302"/>
      <c r="G316" s="1113"/>
      <c r="H316" s="1114"/>
      <c r="I316" s="1165"/>
      <c r="J316" s="1165"/>
    </row>
    <row r="317" spans="1:10" s="152" customFormat="1" ht="38.25">
      <c r="A317" s="441">
        <f>COUNT($A$10:A316)+1</f>
        <v>45</v>
      </c>
      <c r="B317" s="438" t="s">
        <v>891</v>
      </c>
      <c r="C317" s="438"/>
      <c r="D317" s="447"/>
      <c r="E317" s="1401"/>
      <c r="F317" s="302"/>
      <c r="G317" s="1113"/>
      <c r="H317" s="1114"/>
      <c r="I317" s="1165"/>
      <c r="J317" s="1165"/>
    </row>
    <row r="318" spans="1:10" s="152" customFormat="1">
      <c r="A318" s="441"/>
      <c r="B318" s="438"/>
      <c r="C318" s="438" t="s">
        <v>843</v>
      </c>
      <c r="D318" s="438">
        <v>1</v>
      </c>
      <c r="E318" s="1402"/>
      <c r="F318" s="440">
        <f>D318*E318</f>
        <v>0</v>
      </c>
      <c r="G318" s="1113"/>
      <c r="H318" s="873">
        <f>E318*G318</f>
        <v>0</v>
      </c>
      <c r="I318" s="1166">
        <v>1</v>
      </c>
      <c r="J318" s="887">
        <f>E318*I318</f>
        <v>0</v>
      </c>
    </row>
    <row r="319" spans="1:10" s="152" customFormat="1">
      <c r="A319" s="441"/>
      <c r="B319" s="438"/>
      <c r="C319" s="438"/>
      <c r="D319" s="438"/>
      <c r="E319" s="1401"/>
      <c r="F319" s="302"/>
      <c r="G319" s="1113"/>
      <c r="H319" s="1114"/>
      <c r="I319" s="1165"/>
      <c r="J319" s="1165"/>
    </row>
    <row r="320" spans="1:10" s="152" customFormat="1">
      <c r="A320" s="441">
        <f>COUNT($A$10:A319)+1</f>
        <v>46</v>
      </c>
      <c r="B320" s="438" t="s">
        <v>892</v>
      </c>
      <c r="C320" s="438"/>
      <c r="D320" s="438"/>
      <c r="E320" s="1401"/>
      <c r="F320" s="302"/>
      <c r="G320" s="1113"/>
      <c r="H320" s="1113"/>
      <c r="I320" s="1165"/>
      <c r="J320" s="1165"/>
    </row>
    <row r="321" spans="1:10" s="152" customFormat="1">
      <c r="A321" s="441"/>
      <c r="B321" s="438"/>
      <c r="C321" s="445" t="s">
        <v>893</v>
      </c>
      <c r="D321" s="448">
        <v>0.05</v>
      </c>
      <c r="E321" s="1714">
        <f>SUM(F248:F318)</f>
        <v>0</v>
      </c>
      <c r="F321" s="440">
        <f>D321*E321</f>
        <v>0</v>
      </c>
      <c r="G321" s="1113"/>
      <c r="H321" s="873">
        <f>E321*G321</f>
        <v>0</v>
      </c>
      <c r="I321" s="1166">
        <v>0.05</v>
      </c>
      <c r="J321" s="887">
        <f>E321*I321</f>
        <v>0</v>
      </c>
    </row>
    <row r="322" spans="1:10" s="152" customFormat="1" ht="13.5" thickBot="1">
      <c r="A322" s="513"/>
      <c r="B322" s="513"/>
      <c r="C322" s="513"/>
      <c r="D322" s="513"/>
      <c r="E322" s="1407"/>
      <c r="F322" s="514"/>
      <c r="G322" s="1128"/>
      <c r="H322" s="1129"/>
      <c r="I322" s="1177"/>
      <c r="J322" s="1177"/>
    </row>
    <row r="323" spans="1:10" s="152" customFormat="1" ht="13.5" thickTop="1">
      <c r="A323" s="151"/>
      <c r="B323" s="151"/>
      <c r="C323" s="151"/>
      <c r="D323" s="151"/>
      <c r="E323" s="1404"/>
      <c r="F323" s="246" t="s">
        <v>1586</v>
      </c>
      <c r="G323" s="1125"/>
      <c r="H323" s="1126" t="s">
        <v>1587</v>
      </c>
      <c r="I323" s="1175"/>
      <c r="J323" s="1175" t="s">
        <v>1588</v>
      </c>
    </row>
    <row r="324" spans="1:10" s="152" customFormat="1">
      <c r="A324" s="438"/>
      <c r="B324" s="424" t="s">
        <v>913</v>
      </c>
      <c r="C324" s="438"/>
      <c r="D324" s="438"/>
      <c r="E324" s="1401"/>
      <c r="F324" s="383">
        <f>SUM(F246:F322)</f>
        <v>0</v>
      </c>
      <c r="G324" s="1113"/>
      <c r="H324" s="942">
        <f>SUM(H246:H323)</f>
        <v>0</v>
      </c>
      <c r="I324" s="1165"/>
      <c r="J324" s="955">
        <f>SUM(J246:J323)</f>
        <v>0</v>
      </c>
    </row>
    <row r="325" spans="1:10">
      <c r="B325" s="28"/>
      <c r="G325" s="1040"/>
      <c r="H325" s="1040"/>
      <c r="I325" s="1040"/>
      <c r="J325" s="1040"/>
    </row>
    <row r="326" spans="1:10" s="152" customFormat="1">
      <c r="A326" s="150"/>
      <c r="B326" s="150" t="s">
        <v>1927</v>
      </c>
      <c r="C326" s="150"/>
      <c r="D326" s="150"/>
      <c r="E326" s="1404"/>
      <c r="F326" s="93"/>
      <c r="G326" s="1200"/>
      <c r="H326" s="1201"/>
      <c r="I326" s="1200"/>
      <c r="J326" s="1200"/>
    </row>
    <row r="327" spans="1:10" s="152" customFormat="1" ht="25.5">
      <c r="A327" s="150"/>
      <c r="B327" s="150" t="s">
        <v>829</v>
      </c>
      <c r="C327" s="150"/>
      <c r="D327" s="150"/>
      <c r="E327" s="1404"/>
      <c r="F327" s="93"/>
      <c r="G327" s="1200"/>
      <c r="H327" s="1201"/>
      <c r="I327" s="1200"/>
      <c r="J327" s="1200"/>
    </row>
    <row r="328" spans="1:10" s="152" customFormat="1">
      <c r="E328" s="1404"/>
      <c r="F328" s="93"/>
      <c r="G328" s="1200"/>
      <c r="H328" s="1201"/>
      <c r="I328" s="1200"/>
      <c r="J328" s="1200"/>
    </row>
    <row r="329" spans="1:10" s="152" customFormat="1">
      <c r="A329" s="154" t="s">
        <v>914</v>
      </c>
      <c r="B329" s="150" t="s">
        <v>915</v>
      </c>
      <c r="E329" s="1404"/>
      <c r="F329" s="93"/>
      <c r="G329" s="1200"/>
      <c r="H329" s="1201"/>
      <c r="I329" s="1200"/>
      <c r="J329" s="1200"/>
    </row>
    <row r="330" spans="1:10" s="152" customFormat="1">
      <c r="B330" s="152" t="s">
        <v>1604</v>
      </c>
      <c r="E330" s="1404"/>
      <c r="F330" s="93"/>
      <c r="G330" s="1200"/>
      <c r="H330" s="1201"/>
      <c r="I330" s="1200"/>
      <c r="J330" s="1200"/>
    </row>
    <row r="331" spans="1:10" s="152" customFormat="1">
      <c r="A331" s="150" t="s">
        <v>832</v>
      </c>
      <c r="B331" s="150" t="s">
        <v>833</v>
      </c>
      <c r="C331" s="150" t="s">
        <v>834</v>
      </c>
      <c r="D331" s="150" t="s">
        <v>835</v>
      </c>
      <c r="E331" s="1367" t="s">
        <v>1382</v>
      </c>
      <c r="F331" s="150" t="s">
        <v>837</v>
      </c>
      <c r="G331" s="1548" t="s">
        <v>1557</v>
      </c>
      <c r="H331" s="1549"/>
      <c r="I331" s="1550" t="s">
        <v>1558</v>
      </c>
      <c r="J331" s="1551"/>
    </row>
    <row r="332" spans="1:10" s="152" customFormat="1" ht="13.5" thickBot="1">
      <c r="A332" s="155"/>
      <c r="B332" s="156"/>
      <c r="C332" s="156"/>
      <c r="D332" s="155"/>
      <c r="E332" s="1405" t="s">
        <v>838</v>
      </c>
      <c r="F332" s="157" t="s">
        <v>838</v>
      </c>
      <c r="G332" s="898" t="s">
        <v>79</v>
      </c>
      <c r="H332" s="898" t="s">
        <v>1561</v>
      </c>
      <c r="I332" s="897" t="s">
        <v>79</v>
      </c>
      <c r="J332" s="897" t="s">
        <v>1561</v>
      </c>
    </row>
    <row r="333" spans="1:10" s="152" customFormat="1">
      <c r="A333" s="158"/>
      <c r="B333" s="151"/>
      <c r="C333" s="159"/>
      <c r="D333" s="158"/>
      <c r="E333" s="1404"/>
      <c r="F333" s="93"/>
      <c r="G333" s="1200"/>
      <c r="H333" s="1201"/>
      <c r="I333" s="1200"/>
      <c r="J333" s="1200"/>
    </row>
    <row r="334" spans="1:10" s="152" customFormat="1">
      <c r="A334" s="158"/>
      <c r="B334" s="158" t="s">
        <v>839</v>
      </c>
      <c r="C334" s="151"/>
      <c r="D334" s="158"/>
      <c r="E334" s="1404"/>
      <c r="F334" s="93"/>
      <c r="G334" s="1200"/>
      <c r="H334" s="1201"/>
      <c r="I334" s="1200"/>
      <c r="J334" s="1200"/>
    </row>
    <row r="335" spans="1:10" s="152" customFormat="1">
      <c r="E335" s="1404"/>
      <c r="F335" s="93"/>
      <c r="G335" s="1200"/>
      <c r="H335" s="1201"/>
      <c r="I335" s="1200"/>
      <c r="J335" s="1200"/>
    </row>
    <row r="336" spans="1:10" s="152" customFormat="1" ht="102">
      <c r="A336" s="437">
        <v>47</v>
      </c>
      <c r="B336" s="438" t="s">
        <v>840</v>
      </c>
      <c r="C336" s="438"/>
      <c r="D336" s="438"/>
      <c r="E336" s="1401"/>
      <c r="F336" s="302"/>
      <c r="G336" s="1113"/>
      <c r="H336" s="1114"/>
      <c r="I336" s="1165"/>
      <c r="J336" s="1165"/>
    </row>
    <row r="337" spans="1:10" s="152" customFormat="1">
      <c r="A337" s="437"/>
      <c r="B337" s="438" t="s">
        <v>841</v>
      </c>
      <c r="C337" s="438"/>
      <c r="D337" s="438"/>
      <c r="E337" s="1401"/>
      <c r="F337" s="302"/>
      <c r="G337" s="1113"/>
      <c r="H337" s="1114"/>
      <c r="I337" s="1165"/>
      <c r="J337" s="1165"/>
    </row>
    <row r="338" spans="1:10" s="152" customFormat="1">
      <c r="A338" s="437"/>
      <c r="B338" s="439" t="s">
        <v>847</v>
      </c>
      <c r="C338" s="438" t="s">
        <v>843</v>
      </c>
      <c r="D338" s="438">
        <v>4</v>
      </c>
      <c r="E338" s="1402"/>
      <c r="F338" s="440">
        <f t="shared" ref="F338:F343" si="18">D338*E338</f>
        <v>0</v>
      </c>
      <c r="G338" s="1113"/>
      <c r="H338" s="873">
        <f t="shared" ref="H338:H343" si="19">E338*G338</f>
        <v>0</v>
      </c>
      <c r="I338" s="1166">
        <v>4</v>
      </c>
      <c r="J338" s="887">
        <f t="shared" ref="J338:J343" si="20">E338*I338</f>
        <v>0</v>
      </c>
    </row>
    <row r="339" spans="1:10" s="152" customFormat="1">
      <c r="A339" s="437"/>
      <c r="B339" s="439" t="s">
        <v>851</v>
      </c>
      <c r="C339" s="438" t="s">
        <v>843</v>
      </c>
      <c r="D339" s="438">
        <v>18</v>
      </c>
      <c r="E339" s="1402"/>
      <c r="F339" s="440">
        <f t="shared" si="18"/>
        <v>0</v>
      </c>
      <c r="G339" s="1113"/>
      <c r="H339" s="873">
        <f t="shared" si="19"/>
        <v>0</v>
      </c>
      <c r="I339" s="1166">
        <v>18</v>
      </c>
      <c r="J339" s="887">
        <f t="shared" si="20"/>
        <v>0</v>
      </c>
    </row>
    <row r="340" spans="1:10" s="152" customFormat="1">
      <c r="A340" s="437"/>
      <c r="B340" s="439" t="s">
        <v>910</v>
      </c>
      <c r="C340" s="438" t="s">
        <v>843</v>
      </c>
      <c r="D340" s="438">
        <v>19</v>
      </c>
      <c r="E340" s="1402"/>
      <c r="F340" s="440">
        <f t="shared" si="18"/>
        <v>0</v>
      </c>
      <c r="G340" s="1113"/>
      <c r="H340" s="873">
        <f t="shared" si="19"/>
        <v>0</v>
      </c>
      <c r="I340" s="1166">
        <v>19</v>
      </c>
      <c r="J340" s="887">
        <f t="shared" si="20"/>
        <v>0</v>
      </c>
    </row>
    <row r="341" spans="1:10" s="152" customFormat="1">
      <c r="A341" s="437"/>
      <c r="B341" s="439" t="s">
        <v>916</v>
      </c>
      <c r="C341" s="438" t="s">
        <v>843</v>
      </c>
      <c r="D341" s="438">
        <v>2</v>
      </c>
      <c r="E341" s="1402"/>
      <c r="F341" s="440">
        <f t="shared" si="18"/>
        <v>0</v>
      </c>
      <c r="G341" s="1113"/>
      <c r="H341" s="873">
        <f t="shared" si="19"/>
        <v>0</v>
      </c>
      <c r="I341" s="1166">
        <v>2</v>
      </c>
      <c r="J341" s="887">
        <f t="shared" si="20"/>
        <v>0</v>
      </c>
    </row>
    <row r="342" spans="1:10" s="152" customFormat="1">
      <c r="A342" s="437"/>
      <c r="B342" s="439" t="s">
        <v>917</v>
      </c>
      <c r="C342" s="438" t="s">
        <v>843</v>
      </c>
      <c r="D342" s="438">
        <v>1</v>
      </c>
      <c r="E342" s="1402"/>
      <c r="F342" s="440">
        <f t="shared" si="18"/>
        <v>0</v>
      </c>
      <c r="G342" s="1113"/>
      <c r="H342" s="873">
        <f t="shared" si="19"/>
        <v>0</v>
      </c>
      <c r="I342" s="1166">
        <v>1</v>
      </c>
      <c r="J342" s="887">
        <f t="shared" si="20"/>
        <v>0</v>
      </c>
    </row>
    <row r="343" spans="1:10" s="152" customFormat="1">
      <c r="A343" s="437"/>
      <c r="B343" s="439" t="s">
        <v>899</v>
      </c>
      <c r="C343" s="438" t="s">
        <v>843</v>
      </c>
      <c r="D343" s="438">
        <v>4</v>
      </c>
      <c r="E343" s="1402"/>
      <c r="F343" s="440">
        <f t="shared" si="18"/>
        <v>0</v>
      </c>
      <c r="G343" s="1113"/>
      <c r="H343" s="873">
        <f t="shared" si="19"/>
        <v>0</v>
      </c>
      <c r="I343" s="1166">
        <v>4</v>
      </c>
      <c r="J343" s="887">
        <f t="shared" si="20"/>
        <v>0</v>
      </c>
    </row>
    <row r="344" spans="1:10" s="152" customFormat="1">
      <c r="A344" s="437"/>
      <c r="B344" s="438"/>
      <c r="C344" s="438"/>
      <c r="D344" s="438"/>
      <c r="E344" s="1401"/>
      <c r="F344" s="302"/>
      <c r="G344" s="1113"/>
      <c r="H344" s="1114"/>
      <c r="I344" s="1165"/>
      <c r="J344" s="1165"/>
    </row>
    <row r="345" spans="1:10" s="152" customFormat="1" ht="51">
      <c r="A345" s="441">
        <f>COUNT($A$10:A344)+1</f>
        <v>48</v>
      </c>
      <c r="B345" s="438" t="s">
        <v>852</v>
      </c>
      <c r="C345" s="438"/>
      <c r="D345" s="438"/>
      <c r="E345" s="1401"/>
      <c r="F345" s="302"/>
      <c r="G345" s="1113"/>
      <c r="H345" s="1114"/>
      <c r="I345" s="1166"/>
      <c r="J345" s="1165"/>
    </row>
    <row r="346" spans="1:10" s="152" customFormat="1">
      <c r="A346" s="441"/>
      <c r="B346" s="438" t="s">
        <v>853</v>
      </c>
      <c r="C346" s="438"/>
      <c r="D346" s="438"/>
      <c r="E346" s="1401"/>
      <c r="F346" s="302"/>
      <c r="G346" s="1113"/>
      <c r="H346" s="1114"/>
      <c r="I346" s="1166"/>
      <c r="J346" s="1165"/>
    </row>
    <row r="347" spans="1:10" s="152" customFormat="1">
      <c r="A347" s="441"/>
      <c r="B347" s="438" t="s">
        <v>854</v>
      </c>
      <c r="C347" s="438" t="s">
        <v>843</v>
      </c>
      <c r="D347" s="438">
        <v>20</v>
      </c>
      <c r="E347" s="1402"/>
      <c r="F347" s="440">
        <f>D347*E347</f>
        <v>0</v>
      </c>
      <c r="G347" s="1113"/>
      <c r="H347" s="873">
        <f>E347*G347</f>
        <v>0</v>
      </c>
      <c r="I347" s="1166">
        <v>20</v>
      </c>
      <c r="J347" s="887">
        <f>E347*I347</f>
        <v>0</v>
      </c>
    </row>
    <row r="348" spans="1:10" s="152" customFormat="1">
      <c r="A348" s="441"/>
      <c r="B348" s="438"/>
      <c r="C348" s="438"/>
      <c r="D348" s="438"/>
      <c r="E348" s="1401"/>
      <c r="F348" s="302"/>
      <c r="G348" s="1113"/>
      <c r="H348" s="1114"/>
      <c r="I348" s="1166"/>
      <c r="J348" s="1165"/>
    </row>
    <row r="349" spans="1:10" s="152" customFormat="1" ht="25.5">
      <c r="A349" s="441">
        <f>COUNT($A$10:A348)+1</f>
        <v>49</v>
      </c>
      <c r="B349" s="438" t="s">
        <v>855</v>
      </c>
      <c r="C349" s="438"/>
      <c r="D349" s="438"/>
      <c r="E349" s="1401"/>
      <c r="F349" s="302"/>
      <c r="G349" s="1113"/>
      <c r="H349" s="1114"/>
      <c r="I349" s="1166"/>
      <c r="J349" s="1165"/>
    </row>
    <row r="350" spans="1:10" s="152" customFormat="1">
      <c r="A350" s="441"/>
      <c r="B350" s="438" t="s">
        <v>856</v>
      </c>
      <c r="C350" s="438"/>
      <c r="D350" s="438"/>
      <c r="E350" s="1401"/>
      <c r="F350" s="302"/>
      <c r="G350" s="1113"/>
      <c r="H350" s="1114"/>
      <c r="I350" s="1166"/>
      <c r="J350" s="1165"/>
    </row>
    <row r="351" spans="1:10" s="152" customFormat="1">
      <c r="A351" s="441"/>
      <c r="B351" s="438"/>
      <c r="C351" s="438" t="s">
        <v>827</v>
      </c>
      <c r="D351" s="438">
        <v>20</v>
      </c>
      <c r="E351" s="1402"/>
      <c r="F351" s="440">
        <f>D351*E351</f>
        <v>0</v>
      </c>
      <c r="G351" s="1113"/>
      <c r="H351" s="873">
        <f>E351*G351</f>
        <v>0</v>
      </c>
      <c r="I351" s="1166">
        <v>20</v>
      </c>
      <c r="J351" s="887">
        <f>E351*I351</f>
        <v>0</v>
      </c>
    </row>
    <row r="352" spans="1:10" s="152" customFormat="1">
      <c r="A352" s="441"/>
      <c r="B352" s="438"/>
      <c r="C352" s="438"/>
      <c r="D352" s="438"/>
      <c r="E352" s="1401"/>
      <c r="F352" s="302"/>
      <c r="G352" s="1113"/>
      <c r="H352" s="1114"/>
      <c r="I352" s="1166"/>
      <c r="J352" s="1165"/>
    </row>
    <row r="353" spans="1:10" customFormat="1" ht="27.75" customHeight="1">
      <c r="A353" s="441">
        <f>COUNT($A$1:A350)+1</f>
        <v>50</v>
      </c>
      <c r="B353" s="442" t="s">
        <v>857</v>
      </c>
      <c r="C353" s="438"/>
      <c r="D353" s="438"/>
      <c r="E353" s="1401"/>
      <c r="F353" s="302"/>
      <c r="G353" s="937"/>
      <c r="H353" s="937"/>
      <c r="I353" s="1167"/>
      <c r="J353" s="954"/>
    </row>
    <row r="354" spans="1:10" s="152" customFormat="1">
      <c r="A354" s="441"/>
      <c r="B354" s="438" t="s">
        <v>858</v>
      </c>
      <c r="C354" s="438"/>
      <c r="D354" s="438"/>
      <c r="E354" s="1401"/>
      <c r="F354" s="302"/>
      <c r="G354" s="1113"/>
      <c r="H354" s="1114"/>
      <c r="I354" s="1166"/>
      <c r="J354" s="1165"/>
    </row>
    <row r="355" spans="1:10" customFormat="1" ht="12.75" customHeight="1">
      <c r="A355" s="441"/>
      <c r="B355" s="308" t="s">
        <v>859</v>
      </c>
      <c r="C355" s="438" t="s">
        <v>827</v>
      </c>
      <c r="D355" s="438">
        <v>20</v>
      </c>
      <c r="E355" s="1402"/>
      <c r="F355" s="440">
        <f>D355*E355</f>
        <v>0</v>
      </c>
      <c r="G355" s="937"/>
      <c r="H355" s="873">
        <f>E355*G355</f>
        <v>0</v>
      </c>
      <c r="I355" s="1167">
        <v>20</v>
      </c>
      <c r="J355" s="887">
        <f>E355*I355</f>
        <v>0</v>
      </c>
    </row>
    <row r="356" spans="1:10" customFormat="1" ht="12.75" customHeight="1">
      <c r="A356" s="441"/>
      <c r="B356" s="308"/>
      <c r="C356" s="438"/>
      <c r="D356" s="438"/>
      <c r="E356" s="1401"/>
      <c r="F356" s="302"/>
      <c r="G356" s="937"/>
      <c r="H356" s="937"/>
      <c r="I356" s="1167"/>
      <c r="J356" s="954"/>
    </row>
    <row r="357" spans="1:10" customFormat="1" ht="38.25">
      <c r="A357" s="441">
        <f>COUNT($A$1:A353)+1</f>
        <v>51</v>
      </c>
      <c r="B357" s="438" t="s">
        <v>860</v>
      </c>
      <c r="C357" s="438"/>
      <c r="D357" s="438"/>
      <c r="E357" s="1401"/>
      <c r="F357" s="302"/>
      <c r="G357" s="937"/>
      <c r="H357" s="937"/>
      <c r="I357" s="1167"/>
      <c r="J357" s="954"/>
    </row>
    <row r="358" spans="1:10" s="152" customFormat="1">
      <c r="A358" s="441"/>
      <c r="B358" s="438" t="s">
        <v>861</v>
      </c>
      <c r="C358" s="438"/>
      <c r="D358" s="438"/>
      <c r="E358" s="1401"/>
      <c r="F358" s="302"/>
      <c r="G358" s="1113"/>
      <c r="H358" s="1114"/>
      <c r="I358" s="1166"/>
      <c r="J358" s="1165"/>
    </row>
    <row r="359" spans="1:10" customFormat="1" ht="12.75" customHeight="1">
      <c r="A359" s="441"/>
      <c r="B359" s="438"/>
      <c r="C359" s="438" t="s">
        <v>827</v>
      </c>
      <c r="D359" s="438">
        <v>48</v>
      </c>
      <c r="E359" s="1402"/>
      <c r="F359" s="440">
        <f>D359*E359</f>
        <v>0</v>
      </c>
      <c r="G359" s="937"/>
      <c r="H359" s="873">
        <f>E359*G359</f>
        <v>0</v>
      </c>
      <c r="I359" s="1167">
        <v>48</v>
      </c>
      <c r="J359" s="887">
        <f>E359*I359</f>
        <v>0</v>
      </c>
    </row>
    <row r="360" spans="1:10" customFormat="1" ht="12.75" customHeight="1">
      <c r="A360" s="441"/>
      <c r="B360" s="438"/>
      <c r="C360" s="438"/>
      <c r="D360" s="438"/>
      <c r="E360" s="1401"/>
      <c r="F360" s="302"/>
      <c r="G360" s="937"/>
      <c r="H360" s="937"/>
      <c r="I360" s="954"/>
      <c r="J360" s="954"/>
    </row>
    <row r="361" spans="1:10" customFormat="1" ht="51">
      <c r="A361" s="441">
        <f>COUNT($A$1:A357)+1</f>
        <v>52</v>
      </c>
      <c r="B361" s="442" t="s">
        <v>862</v>
      </c>
      <c r="C361" s="438"/>
      <c r="D361" s="438"/>
      <c r="E361" s="1401"/>
      <c r="F361" s="302"/>
      <c r="G361" s="937"/>
      <c r="H361" s="937"/>
      <c r="I361" s="954"/>
      <c r="J361" s="954"/>
    </row>
    <row r="362" spans="1:10" s="152" customFormat="1">
      <c r="A362" s="441"/>
      <c r="B362" s="442" t="s">
        <v>863</v>
      </c>
      <c r="C362" s="438"/>
      <c r="D362" s="438"/>
      <c r="E362" s="1401"/>
      <c r="F362" s="302"/>
      <c r="G362" s="1113"/>
      <c r="H362" s="1114"/>
      <c r="I362" s="1165"/>
      <c r="J362" s="1165"/>
    </row>
    <row r="363" spans="1:10" customFormat="1" ht="12.75" customHeight="1">
      <c r="A363" s="441"/>
      <c r="B363" s="442"/>
      <c r="C363" s="438" t="s">
        <v>827</v>
      </c>
      <c r="D363" s="438">
        <v>20</v>
      </c>
      <c r="E363" s="1402"/>
      <c r="F363" s="440">
        <f>D363*E363</f>
        <v>0</v>
      </c>
      <c r="G363" s="937"/>
      <c r="H363" s="873">
        <f>E363*G363</f>
        <v>0</v>
      </c>
      <c r="I363" s="954">
        <v>20</v>
      </c>
      <c r="J363" s="887">
        <f>E363*I363</f>
        <v>0</v>
      </c>
    </row>
    <row r="364" spans="1:10" customFormat="1" ht="12.75" customHeight="1">
      <c r="A364" s="441"/>
      <c r="B364" s="442"/>
      <c r="C364" s="438"/>
      <c r="D364" s="438"/>
      <c r="E364" s="1401"/>
      <c r="F364" s="302"/>
      <c r="G364" s="937"/>
      <c r="H364" s="937"/>
      <c r="I364" s="954"/>
      <c r="J364" s="954"/>
    </row>
    <row r="365" spans="1:10" s="162" customFormat="1" ht="153">
      <c r="A365" s="441">
        <f>COUNT($A$1:A361)+1</f>
        <v>53</v>
      </c>
      <c r="B365" s="438" t="s">
        <v>3659</v>
      </c>
      <c r="C365" s="438"/>
      <c r="D365" s="438"/>
      <c r="E365" s="1401"/>
      <c r="F365" s="302"/>
      <c r="G365" s="1115"/>
      <c r="H365" s="1115"/>
      <c r="I365" s="1169"/>
      <c r="J365" s="1169"/>
    </row>
    <row r="366" spans="1:10" customFormat="1" ht="12.75" customHeight="1">
      <c r="A366" s="441"/>
      <c r="B366" s="442" t="s">
        <v>864</v>
      </c>
      <c r="C366" s="438" t="s">
        <v>826</v>
      </c>
      <c r="D366" s="438">
        <v>370</v>
      </c>
      <c r="E366" s="1402"/>
      <c r="F366" s="440">
        <f>D366*E366</f>
        <v>0</v>
      </c>
      <c r="G366" s="1116">
        <v>370</v>
      </c>
      <c r="H366" s="873">
        <f>E366*G366</f>
        <v>0</v>
      </c>
      <c r="I366" s="954"/>
      <c r="J366" s="887">
        <f>E366*I366</f>
        <v>0</v>
      </c>
    </row>
    <row r="367" spans="1:10" customFormat="1" ht="12.75" customHeight="1">
      <c r="A367" s="441"/>
      <c r="B367" s="442" t="s">
        <v>865</v>
      </c>
      <c r="C367" s="438" t="s">
        <v>826</v>
      </c>
      <c r="D367" s="438">
        <v>56</v>
      </c>
      <c r="E367" s="1402"/>
      <c r="F367" s="440">
        <f>D367*E367</f>
        <v>0</v>
      </c>
      <c r="G367" s="1116">
        <v>56</v>
      </c>
      <c r="H367" s="873">
        <f>E367*G367</f>
        <v>0</v>
      </c>
      <c r="I367" s="954"/>
      <c r="J367" s="887">
        <f>E367*I367</f>
        <v>0</v>
      </c>
    </row>
    <row r="368" spans="1:10" customFormat="1" ht="12.75" customHeight="1">
      <c r="A368" s="441"/>
      <c r="B368" s="442" t="s">
        <v>866</v>
      </c>
      <c r="C368" s="438" t="s">
        <v>826</v>
      </c>
      <c r="D368" s="438">
        <v>20</v>
      </c>
      <c r="E368" s="1402"/>
      <c r="F368" s="440">
        <f>D368*E368</f>
        <v>0</v>
      </c>
      <c r="G368" s="1116">
        <v>20</v>
      </c>
      <c r="H368" s="873">
        <f>E368*G368</f>
        <v>0</v>
      </c>
      <c r="I368" s="954"/>
      <c r="J368" s="887">
        <f>E368*I368</f>
        <v>0</v>
      </c>
    </row>
    <row r="369" spans="1:17" customFormat="1" ht="12.75" customHeight="1">
      <c r="A369" s="441"/>
      <c r="B369" s="442" t="s">
        <v>867</v>
      </c>
      <c r="C369" s="438" t="s">
        <v>826</v>
      </c>
      <c r="D369" s="438">
        <v>100</v>
      </c>
      <c r="E369" s="1402"/>
      <c r="F369" s="440">
        <f>D369*E369</f>
        <v>0</v>
      </c>
      <c r="G369" s="1116">
        <v>100</v>
      </c>
      <c r="H369" s="873">
        <f>E369*G369</f>
        <v>0</v>
      </c>
      <c r="I369" s="954"/>
      <c r="J369" s="887">
        <f>E369*I369</f>
        <v>0</v>
      </c>
    </row>
    <row r="370" spans="1:17" customFormat="1" ht="12.75" customHeight="1">
      <c r="A370" s="441"/>
      <c r="B370" s="442"/>
      <c r="C370" s="438"/>
      <c r="D370" s="438"/>
      <c r="E370" s="1401"/>
      <c r="F370" s="302"/>
      <c r="G370" s="937"/>
      <c r="H370" s="937"/>
      <c r="I370" s="954"/>
      <c r="J370" s="954"/>
    </row>
    <row r="371" spans="1:17" s="164" customFormat="1" ht="51">
      <c r="A371" s="441">
        <f>COUNT($A$1:A370)+1</f>
        <v>54</v>
      </c>
      <c r="B371" s="442" t="s">
        <v>871</v>
      </c>
      <c r="C371" s="438"/>
      <c r="D371" s="438"/>
      <c r="E371" s="1401"/>
      <c r="F371" s="302"/>
      <c r="G371" s="1117"/>
      <c r="H371" s="1117"/>
      <c r="I371" s="1170"/>
      <c r="J371" s="1170"/>
      <c r="K371" s="163"/>
      <c r="L371" s="163"/>
      <c r="M371" s="163"/>
      <c r="N371" s="163"/>
      <c r="O371" s="163"/>
      <c r="P371" s="163"/>
      <c r="Q371" s="163"/>
    </row>
    <row r="372" spans="1:17" s="165" customFormat="1">
      <c r="A372" s="441"/>
      <c r="B372" s="442" t="s">
        <v>859</v>
      </c>
      <c r="C372" s="438" t="s">
        <v>826</v>
      </c>
      <c r="D372" s="438">
        <v>370</v>
      </c>
      <c r="E372" s="1402"/>
      <c r="F372" s="440">
        <f>D372*E372</f>
        <v>0</v>
      </c>
      <c r="G372" s="1116">
        <v>370</v>
      </c>
      <c r="H372" s="873">
        <f>E372*G372</f>
        <v>0</v>
      </c>
      <c r="I372" s="1171"/>
      <c r="J372" s="887">
        <f>E372*I372</f>
        <v>0</v>
      </c>
    </row>
    <row r="373" spans="1:17" s="165" customFormat="1">
      <c r="A373" s="441"/>
      <c r="B373" s="442" t="s">
        <v>872</v>
      </c>
      <c r="C373" s="438" t="s">
        <v>826</v>
      </c>
      <c r="D373" s="438">
        <v>56</v>
      </c>
      <c r="E373" s="1402"/>
      <c r="F373" s="440">
        <f>D373*E373</f>
        <v>0</v>
      </c>
      <c r="G373" s="1116">
        <v>56</v>
      </c>
      <c r="H373" s="873">
        <f>E373*G373</f>
        <v>0</v>
      </c>
      <c r="I373" s="1171"/>
      <c r="J373" s="887">
        <f>E373*I373</f>
        <v>0</v>
      </c>
    </row>
    <row r="374" spans="1:17" s="165" customFormat="1">
      <c r="A374" s="441"/>
      <c r="B374" s="442" t="s">
        <v>873</v>
      </c>
      <c r="C374" s="438" t="s">
        <v>826</v>
      </c>
      <c r="D374" s="438">
        <v>20</v>
      </c>
      <c r="E374" s="1402"/>
      <c r="F374" s="440">
        <f>D374*E374</f>
        <v>0</v>
      </c>
      <c r="G374" s="1116">
        <v>20</v>
      </c>
      <c r="H374" s="873">
        <f>E374*G374</f>
        <v>0</v>
      </c>
      <c r="I374" s="1171"/>
      <c r="J374" s="887">
        <f>E374*I374</f>
        <v>0</v>
      </c>
    </row>
    <row r="375" spans="1:17" s="165" customFormat="1">
      <c r="A375" s="441"/>
      <c r="B375" s="442" t="s">
        <v>874</v>
      </c>
      <c r="C375" s="438" t="s">
        <v>826</v>
      </c>
      <c r="D375" s="438">
        <v>100</v>
      </c>
      <c r="E375" s="1402"/>
      <c r="F375" s="440">
        <f>D375*E375</f>
        <v>0</v>
      </c>
      <c r="G375" s="1116">
        <v>100</v>
      </c>
      <c r="H375" s="873">
        <f>E375*G375</f>
        <v>0</v>
      </c>
      <c r="I375" s="1171"/>
      <c r="J375" s="887">
        <f>E375*I375</f>
        <v>0</v>
      </c>
    </row>
    <row r="376" spans="1:17" s="165" customFormat="1">
      <c r="A376" s="441"/>
      <c r="B376" s="442"/>
      <c r="C376" s="438"/>
      <c r="D376" s="438"/>
      <c r="E376" s="1401"/>
      <c r="F376" s="440"/>
      <c r="G376" s="1118"/>
      <c r="H376" s="1118"/>
      <c r="I376" s="1171"/>
      <c r="J376" s="1171"/>
    </row>
    <row r="377" spans="1:17" s="152" customFormat="1" ht="38.25">
      <c r="A377" s="441">
        <f>COUNT($A$10:A376)+1</f>
        <v>55</v>
      </c>
      <c r="B377" s="445" t="s">
        <v>880</v>
      </c>
      <c r="C377" s="438"/>
      <c r="D377" s="438"/>
      <c r="E377" s="1401"/>
      <c r="F377" s="302"/>
      <c r="G377" s="1116"/>
      <c r="H377" s="1114"/>
      <c r="I377" s="1165"/>
      <c r="J377" s="1165"/>
    </row>
    <row r="378" spans="1:17" s="152" customFormat="1">
      <c r="A378" s="441"/>
      <c r="B378" s="445" t="s">
        <v>881</v>
      </c>
      <c r="C378" s="438"/>
      <c r="D378" s="438"/>
      <c r="E378" s="1401"/>
      <c r="F378" s="302"/>
      <c r="G378" s="1116"/>
      <c r="H378" s="1114"/>
      <c r="I378" s="1165"/>
      <c r="J378" s="1165"/>
    </row>
    <row r="379" spans="1:17" s="152" customFormat="1">
      <c r="A379" s="441"/>
      <c r="B379" s="445" t="s">
        <v>874</v>
      </c>
      <c r="C379" s="438" t="s">
        <v>49</v>
      </c>
      <c r="D379" s="438">
        <v>4</v>
      </c>
      <c r="E379" s="1402"/>
      <c r="F379" s="440">
        <f>D379*E379</f>
        <v>0</v>
      </c>
      <c r="G379" s="1116">
        <v>4</v>
      </c>
      <c r="H379" s="873">
        <f>E379*G379</f>
        <v>0</v>
      </c>
      <c r="I379" s="1165"/>
      <c r="J379" s="887">
        <f>E379*I379</f>
        <v>0</v>
      </c>
    </row>
    <row r="380" spans="1:17" s="152" customFormat="1">
      <c r="A380" s="441"/>
      <c r="B380" s="445"/>
      <c r="C380" s="438"/>
      <c r="D380" s="438"/>
      <c r="E380" s="1401"/>
      <c r="F380" s="302"/>
      <c r="G380" s="1116"/>
      <c r="H380" s="1114"/>
      <c r="I380" s="1165"/>
      <c r="J380" s="1165"/>
    </row>
    <row r="381" spans="1:17" s="152" customFormat="1" ht="38.25">
      <c r="A381" s="441">
        <f>COUNT($A$10:A380)+1</f>
        <v>56</v>
      </c>
      <c r="B381" s="445" t="s">
        <v>882</v>
      </c>
      <c r="C381" s="438"/>
      <c r="D381" s="438"/>
      <c r="E381" s="1401"/>
      <c r="F381" s="302"/>
      <c r="G381" s="1116"/>
      <c r="H381" s="1114"/>
      <c r="I381" s="1165"/>
      <c r="J381" s="1165"/>
    </row>
    <row r="382" spans="1:17" s="152" customFormat="1" ht="51">
      <c r="A382" s="441"/>
      <c r="B382" s="445" t="s">
        <v>883</v>
      </c>
      <c r="C382" s="438"/>
      <c r="D382" s="438"/>
      <c r="E382" s="1401"/>
      <c r="F382" s="302"/>
      <c r="G382" s="1116"/>
      <c r="H382" s="1114"/>
      <c r="I382" s="1165"/>
      <c r="J382" s="1165"/>
    </row>
    <row r="383" spans="1:17" s="152" customFormat="1" ht="89.25" customHeight="1">
      <c r="A383" s="441"/>
      <c r="B383" s="445" t="s">
        <v>884</v>
      </c>
      <c r="C383" s="438"/>
      <c r="D383" s="438"/>
      <c r="E383" s="1401"/>
      <c r="F383" s="302"/>
      <c r="G383" s="1116"/>
      <c r="H383" s="1114"/>
      <c r="I383" s="1165"/>
      <c r="J383" s="1165"/>
    </row>
    <row r="384" spans="1:17" s="152" customFormat="1">
      <c r="A384" s="441"/>
      <c r="B384" s="445" t="s">
        <v>885</v>
      </c>
      <c r="C384" s="438"/>
      <c r="D384" s="438"/>
      <c r="E384" s="1401"/>
      <c r="F384" s="302"/>
      <c r="G384" s="1116"/>
      <c r="H384" s="1114"/>
      <c r="I384" s="1165"/>
      <c r="J384" s="1165"/>
    </row>
    <row r="385" spans="1:10" s="152" customFormat="1">
      <c r="A385" s="441"/>
      <c r="B385" s="445" t="s">
        <v>886</v>
      </c>
      <c r="C385" s="438" t="s">
        <v>843</v>
      </c>
      <c r="D385" s="438">
        <v>2</v>
      </c>
      <c r="E385" s="1402"/>
      <c r="F385" s="440">
        <f>D385*E385</f>
        <v>0</v>
      </c>
      <c r="G385" s="1116">
        <v>2</v>
      </c>
      <c r="H385" s="873">
        <f>E385*G385</f>
        <v>0</v>
      </c>
      <c r="I385" s="1165"/>
      <c r="J385" s="887">
        <f>E385*I385</f>
        <v>0</v>
      </c>
    </row>
    <row r="386" spans="1:10" s="152" customFormat="1">
      <c r="A386" s="441"/>
      <c r="B386" s="445"/>
      <c r="C386" s="438"/>
      <c r="D386" s="438"/>
      <c r="E386" s="1401"/>
      <c r="F386" s="302"/>
      <c r="G386" s="1116"/>
      <c r="H386" s="1114"/>
      <c r="I386" s="1165"/>
      <c r="J386" s="1165"/>
    </row>
    <row r="387" spans="1:10" s="152" customFormat="1" ht="25.5">
      <c r="A387" s="441">
        <f>COUNT($A$10:A386)+1</f>
        <v>57</v>
      </c>
      <c r="B387" s="445" t="s">
        <v>888</v>
      </c>
      <c r="C387" s="438"/>
      <c r="D387" s="438"/>
      <c r="E387" s="1401"/>
      <c r="F387" s="302"/>
      <c r="G387" s="1116"/>
      <c r="H387" s="1114"/>
      <c r="I387" s="1165"/>
      <c r="J387" s="1165"/>
    </row>
    <row r="388" spans="1:10" s="152" customFormat="1">
      <c r="A388" s="437"/>
      <c r="B388" s="445" t="s">
        <v>874</v>
      </c>
      <c r="C388" s="438" t="s">
        <v>49</v>
      </c>
      <c r="D388" s="438">
        <v>2</v>
      </c>
      <c r="E388" s="1402"/>
      <c r="F388" s="440">
        <f>D388*E388</f>
        <v>0</v>
      </c>
      <c r="G388" s="1116">
        <v>2</v>
      </c>
      <c r="H388" s="873">
        <f>E388*G388</f>
        <v>0</v>
      </c>
      <c r="I388" s="1165"/>
      <c r="J388" s="887">
        <f>E388*I388</f>
        <v>0</v>
      </c>
    </row>
    <row r="389" spans="1:10" s="152" customFormat="1">
      <c r="A389" s="437"/>
      <c r="B389" s="445"/>
      <c r="C389" s="438"/>
      <c r="D389" s="438"/>
      <c r="E389" s="1401"/>
      <c r="F389" s="302"/>
      <c r="G389" s="1116"/>
      <c r="H389" s="1114"/>
      <c r="I389" s="1165"/>
      <c r="J389" s="1165"/>
    </row>
    <row r="390" spans="1:10" s="152" customFormat="1" ht="38.25">
      <c r="A390" s="441">
        <f>COUNT($A$10:A389)+1</f>
        <v>58</v>
      </c>
      <c r="B390" s="445" t="s">
        <v>889</v>
      </c>
      <c r="C390" s="438"/>
      <c r="D390" s="438"/>
      <c r="E390" s="1401"/>
      <c r="F390" s="302"/>
      <c r="G390" s="1116"/>
      <c r="H390" s="1114"/>
      <c r="I390" s="1165"/>
      <c r="J390" s="1165"/>
    </row>
    <row r="391" spans="1:10" s="152" customFormat="1">
      <c r="A391" s="437"/>
      <c r="B391" s="445"/>
      <c r="C391" s="438" t="s">
        <v>49</v>
      </c>
      <c r="D391" s="438">
        <v>4</v>
      </c>
      <c r="E391" s="1402"/>
      <c r="F391" s="440">
        <f>D391*E391</f>
        <v>0</v>
      </c>
      <c r="G391" s="1116">
        <v>4</v>
      </c>
      <c r="H391" s="873">
        <f>E391*G391</f>
        <v>0</v>
      </c>
      <c r="I391" s="1165"/>
      <c r="J391" s="887">
        <f>E391*I391</f>
        <v>0</v>
      </c>
    </row>
    <row r="392" spans="1:10" s="152" customFormat="1">
      <c r="A392" s="437"/>
      <c r="B392" s="445"/>
      <c r="C392" s="438"/>
      <c r="D392" s="438"/>
      <c r="E392" s="1401"/>
      <c r="F392" s="302"/>
      <c r="G392" s="1113"/>
      <c r="H392" s="1114"/>
      <c r="I392" s="1165"/>
      <c r="J392" s="1165"/>
    </row>
    <row r="393" spans="1:10" s="152" customFormat="1" ht="25.5">
      <c r="A393" s="441">
        <f>COUNT($A$10:A392)+1</f>
        <v>59</v>
      </c>
      <c r="B393" s="446" t="s">
        <v>890</v>
      </c>
      <c r="C393" s="438"/>
      <c r="D393" s="447"/>
      <c r="E393" s="1401"/>
      <c r="F393" s="302"/>
      <c r="G393" s="1113"/>
      <c r="H393" s="1114"/>
      <c r="I393" s="1166"/>
      <c r="J393" s="1165"/>
    </row>
    <row r="394" spans="1:10" s="152" customFormat="1">
      <c r="A394" s="441"/>
      <c r="B394" s="446"/>
      <c r="C394" s="438" t="s">
        <v>843</v>
      </c>
      <c r="D394" s="438">
        <v>2</v>
      </c>
      <c r="E394" s="1402"/>
      <c r="F394" s="440">
        <f>D394*E394</f>
        <v>0</v>
      </c>
      <c r="G394" s="1113"/>
      <c r="H394" s="873">
        <f>E394*G394</f>
        <v>0</v>
      </c>
      <c r="I394" s="1166">
        <v>2</v>
      </c>
      <c r="J394" s="887">
        <f>E394*I394</f>
        <v>0</v>
      </c>
    </row>
    <row r="395" spans="1:10" s="152" customFormat="1">
      <c r="A395" s="441"/>
      <c r="B395" s="446"/>
      <c r="C395" s="438"/>
      <c r="D395" s="438"/>
      <c r="E395" s="1401"/>
      <c r="F395" s="302"/>
      <c r="G395" s="1113"/>
      <c r="H395" s="1114"/>
      <c r="I395" s="1166"/>
      <c r="J395" s="1165"/>
    </row>
    <row r="396" spans="1:10" s="152" customFormat="1" ht="38.25">
      <c r="A396" s="441">
        <f>COUNT($A$10:A395)+1</f>
        <v>60</v>
      </c>
      <c r="B396" s="438" t="s">
        <v>891</v>
      </c>
      <c r="C396" s="438"/>
      <c r="D396" s="447"/>
      <c r="E396" s="1401"/>
      <c r="F396" s="302"/>
      <c r="G396" s="1113"/>
      <c r="H396" s="1114"/>
      <c r="I396" s="1166"/>
      <c r="J396" s="1165"/>
    </row>
    <row r="397" spans="1:10" s="152" customFormat="1">
      <c r="A397" s="441"/>
      <c r="B397" s="438"/>
      <c r="C397" s="438" t="s">
        <v>843</v>
      </c>
      <c r="D397" s="438">
        <v>1</v>
      </c>
      <c r="E397" s="1402"/>
      <c r="F397" s="440">
        <f>D397*E397</f>
        <v>0</v>
      </c>
      <c r="G397" s="1113"/>
      <c r="H397" s="873">
        <f>E397*G397</f>
        <v>0</v>
      </c>
      <c r="I397" s="1166">
        <v>1</v>
      </c>
      <c r="J397" s="887">
        <f>E397*I397</f>
        <v>0</v>
      </c>
    </row>
    <row r="398" spans="1:10" s="152" customFormat="1">
      <c r="A398" s="441"/>
      <c r="B398" s="438"/>
      <c r="C398" s="438"/>
      <c r="D398" s="438"/>
      <c r="E398" s="1401"/>
      <c r="F398" s="302"/>
      <c r="G398" s="1113"/>
      <c r="H398" s="1114"/>
      <c r="I398" s="1166"/>
      <c r="J398" s="1165"/>
    </row>
    <row r="399" spans="1:10" s="152" customFormat="1">
      <c r="A399" s="441">
        <f>COUNT($A$10:A398)+1</f>
        <v>61</v>
      </c>
      <c r="B399" s="438" t="s">
        <v>892</v>
      </c>
      <c r="C399" s="438"/>
      <c r="D399" s="438"/>
      <c r="E399" s="1401"/>
      <c r="F399" s="302"/>
      <c r="G399" s="1113"/>
      <c r="H399" s="1113"/>
      <c r="I399" s="1166"/>
      <c r="J399" s="1165"/>
    </row>
    <row r="400" spans="1:10" s="152" customFormat="1">
      <c r="A400" s="441"/>
      <c r="B400" s="438"/>
      <c r="C400" s="445" t="s">
        <v>893</v>
      </c>
      <c r="D400" s="448">
        <v>0.05</v>
      </c>
      <c r="E400" s="1714">
        <f>SUM(F338:F397)</f>
        <v>0</v>
      </c>
      <c r="F400" s="440">
        <f>D400*E400</f>
        <v>0</v>
      </c>
      <c r="G400" s="1113"/>
      <c r="H400" s="873">
        <f>E400*G400</f>
        <v>0</v>
      </c>
      <c r="I400" s="1166">
        <v>0.05</v>
      </c>
      <c r="J400" s="887">
        <f>E400*I400</f>
        <v>0</v>
      </c>
    </row>
    <row r="401" spans="1:10" s="152" customFormat="1">
      <c r="A401" s="151"/>
      <c r="B401" s="151"/>
      <c r="C401" s="151"/>
      <c r="D401" s="151"/>
      <c r="E401" s="1404"/>
      <c r="F401" s="93"/>
      <c r="G401" s="1200"/>
      <c r="H401" s="1201"/>
      <c r="I401" s="1200"/>
      <c r="J401" s="1200"/>
    </row>
    <row r="402" spans="1:10" s="152" customFormat="1">
      <c r="A402" s="151"/>
      <c r="B402" s="151"/>
      <c r="C402" s="151"/>
      <c r="D402" s="151"/>
      <c r="E402" s="1404"/>
      <c r="F402" s="93" t="s">
        <v>1582</v>
      </c>
      <c r="G402" s="1200"/>
      <c r="H402" s="1201" t="s">
        <v>1592</v>
      </c>
      <c r="I402" s="1200"/>
      <c r="J402" s="1200" t="s">
        <v>1593</v>
      </c>
    </row>
    <row r="403" spans="1:10" s="152" customFormat="1" ht="15">
      <c r="A403" s="167"/>
      <c r="B403" s="452" t="s">
        <v>918</v>
      </c>
      <c r="C403" s="453"/>
      <c r="D403" s="453"/>
      <c r="E403" s="1406"/>
      <c r="F403" s="272">
        <f>SUM(F336:F401)</f>
        <v>0</v>
      </c>
      <c r="G403" s="1127"/>
      <c r="H403" s="972">
        <f>SUM(H336:H402)</f>
        <v>0</v>
      </c>
      <c r="I403" s="1176"/>
      <c r="J403" s="974">
        <f>SUM(J336:J402)</f>
        <v>0</v>
      </c>
    </row>
    <row r="404" spans="1:10">
      <c r="B404" s="28"/>
      <c r="G404" s="1040"/>
      <c r="H404" s="1040"/>
      <c r="I404" s="1040"/>
      <c r="J404" s="1040"/>
    </row>
    <row r="405" spans="1:10">
      <c r="B405" s="28"/>
      <c r="G405" s="1040"/>
      <c r="H405" s="1040"/>
      <c r="I405" s="1040"/>
      <c r="J405" s="1040"/>
    </row>
    <row r="406" spans="1:10" s="152" customFormat="1">
      <c r="A406" s="160"/>
      <c r="B406" s="150" t="s">
        <v>1927</v>
      </c>
      <c r="C406" s="150"/>
      <c r="D406" s="150"/>
      <c r="E406" s="1404"/>
      <c r="F406" s="93"/>
      <c r="G406" s="1200"/>
      <c r="H406" s="1200"/>
      <c r="I406" s="1200"/>
      <c r="J406" s="1200"/>
    </row>
    <row r="407" spans="1:10" s="152" customFormat="1" ht="25.5">
      <c r="A407" s="160"/>
      <c r="B407" s="150" t="s">
        <v>919</v>
      </c>
      <c r="C407" s="150"/>
      <c r="D407" s="150"/>
      <c r="E407" s="1404"/>
      <c r="F407" s="93"/>
      <c r="G407" s="1200"/>
      <c r="H407" s="1200"/>
      <c r="I407" s="1200"/>
      <c r="J407" s="1200"/>
    </row>
    <row r="408" spans="1:10" s="152" customFormat="1">
      <c r="A408" s="160"/>
      <c r="E408" s="1404"/>
      <c r="F408" s="93"/>
      <c r="G408" s="1200"/>
      <c r="H408" s="1200"/>
      <c r="I408" s="1200"/>
      <c r="J408" s="1200"/>
    </row>
    <row r="409" spans="1:10" s="152" customFormat="1">
      <c r="A409" s="160"/>
      <c r="B409" s="150" t="s">
        <v>965</v>
      </c>
      <c r="E409" s="1404"/>
      <c r="F409" s="93"/>
      <c r="G409" s="1200"/>
      <c r="H409" s="1200"/>
      <c r="I409" s="1200"/>
      <c r="J409" s="1200"/>
    </row>
    <row r="410" spans="1:10" s="152" customFormat="1">
      <c r="A410" s="160"/>
      <c r="E410" s="1404"/>
      <c r="F410" s="93"/>
      <c r="G410" s="1200"/>
      <c r="H410" s="1200"/>
      <c r="I410" s="1200"/>
      <c r="J410" s="1200"/>
    </row>
    <row r="411" spans="1:10" s="152" customFormat="1">
      <c r="A411" s="160" t="s">
        <v>832</v>
      </c>
      <c r="B411" s="150" t="s">
        <v>833</v>
      </c>
      <c r="C411" s="150" t="s">
        <v>834</v>
      </c>
      <c r="D411" s="150" t="s">
        <v>835</v>
      </c>
      <c r="E411" s="1367" t="s">
        <v>1382</v>
      </c>
      <c r="F411" s="150" t="s">
        <v>837</v>
      </c>
      <c r="G411" s="1548" t="s">
        <v>1557</v>
      </c>
      <c r="H411" s="1549"/>
      <c r="I411" s="1550" t="s">
        <v>1558</v>
      </c>
      <c r="J411" s="1551"/>
    </row>
    <row r="412" spans="1:10" s="152" customFormat="1" ht="13.5" thickBot="1">
      <c r="A412" s="168"/>
      <c r="B412" s="156"/>
      <c r="C412" s="156"/>
      <c r="D412" s="155"/>
      <c r="E412" s="1405" t="s">
        <v>838</v>
      </c>
      <c r="F412" s="157" t="s">
        <v>838</v>
      </c>
      <c r="G412" s="898" t="s">
        <v>79</v>
      </c>
      <c r="H412" s="898" t="s">
        <v>1561</v>
      </c>
      <c r="I412" s="897" t="s">
        <v>79</v>
      </c>
      <c r="J412" s="897" t="s">
        <v>1561</v>
      </c>
    </row>
    <row r="413" spans="1:10" s="152" customFormat="1">
      <c r="A413" s="160"/>
      <c r="B413" s="151"/>
      <c r="C413" s="159"/>
      <c r="D413" s="158"/>
      <c r="E413" s="1404"/>
      <c r="F413" s="93"/>
      <c r="G413" s="1200"/>
      <c r="H413" s="1200"/>
      <c r="I413" s="1200"/>
      <c r="J413" s="1200"/>
    </row>
    <row r="414" spans="1:10" s="152" customFormat="1">
      <c r="A414" s="160"/>
      <c r="B414" s="158" t="s">
        <v>943</v>
      </c>
      <c r="C414" s="151"/>
      <c r="D414" s="158"/>
      <c r="E414" s="1404"/>
      <c r="F414" s="93"/>
      <c r="G414" s="1200"/>
      <c r="H414" s="1200"/>
      <c r="I414" s="1200"/>
      <c r="J414" s="1200"/>
    </row>
    <row r="415" spans="1:10" s="152" customFormat="1">
      <c r="A415" s="160"/>
      <c r="B415" s="158"/>
      <c r="C415" s="151"/>
      <c r="D415" s="158"/>
      <c r="E415" s="1404"/>
      <c r="F415" s="93"/>
      <c r="G415" s="1200"/>
      <c r="H415" s="1200"/>
      <c r="I415" s="1200"/>
      <c r="J415" s="1200"/>
    </row>
    <row r="416" spans="1:10" s="152" customFormat="1">
      <c r="A416" s="160"/>
      <c r="B416" s="158" t="s">
        <v>966</v>
      </c>
      <c r="C416" s="151"/>
      <c r="D416" s="158"/>
      <c r="E416" s="1404"/>
      <c r="F416" s="93"/>
      <c r="G416" s="1200"/>
      <c r="H416" s="1200"/>
      <c r="I416" s="1200"/>
      <c r="J416" s="1200"/>
    </row>
    <row r="417" spans="1:10" s="152" customFormat="1">
      <c r="A417" s="160"/>
      <c r="B417" s="151"/>
      <c r="C417" s="151"/>
      <c r="D417" s="151"/>
      <c r="E417" s="1404"/>
      <c r="F417" s="93"/>
      <c r="G417" s="1200"/>
      <c r="H417" s="1200"/>
      <c r="I417" s="1200"/>
      <c r="J417" s="1200"/>
    </row>
    <row r="418" spans="1:10" s="152" customFormat="1" ht="145.5" customHeight="1">
      <c r="A418" s="437">
        <v>62</v>
      </c>
      <c r="B418" s="454" t="s">
        <v>3660</v>
      </c>
      <c r="C418" s="454"/>
      <c r="D418" s="454"/>
      <c r="E418" s="1408"/>
      <c r="F418" s="455"/>
      <c r="G418" s="1113"/>
      <c r="H418" s="1113"/>
      <c r="I418" s="1165"/>
      <c r="J418" s="1165"/>
    </row>
    <row r="419" spans="1:10" s="174" customFormat="1">
      <c r="A419" s="456"/>
      <c r="B419" s="454" t="s">
        <v>944</v>
      </c>
      <c r="C419" s="457" t="s">
        <v>945</v>
      </c>
      <c r="D419" s="458"/>
      <c r="E419" s="1439"/>
      <c r="F419" s="459"/>
      <c r="G419" s="1130"/>
      <c r="H419" s="1130"/>
      <c r="I419" s="1178"/>
      <c r="J419" s="1178"/>
    </row>
    <row r="420" spans="1:10" s="174" customFormat="1" ht="66.75" customHeight="1">
      <c r="A420" s="456"/>
      <c r="B420" s="454" t="s">
        <v>946</v>
      </c>
      <c r="C420" s="457"/>
      <c r="D420" s="458"/>
      <c r="E420" s="1439"/>
      <c r="F420" s="459"/>
      <c r="G420" s="1130"/>
      <c r="H420" s="1130"/>
      <c r="I420" s="1178"/>
      <c r="J420" s="1178"/>
    </row>
    <row r="421" spans="1:10" s="175" customFormat="1" ht="25.5">
      <c r="A421" s="460"/>
      <c r="B421" s="461" t="s">
        <v>947</v>
      </c>
      <c r="C421" s="462"/>
      <c r="D421" s="463"/>
      <c r="E421" s="1411"/>
      <c r="F421" s="464"/>
      <c r="G421" s="1131"/>
      <c r="H421" s="1131"/>
      <c r="I421" s="1179"/>
      <c r="J421" s="1179"/>
    </row>
    <row r="422" spans="1:10" s="152" customFormat="1">
      <c r="A422" s="437"/>
      <c r="B422" s="466"/>
      <c r="C422" s="454" t="s">
        <v>1605</v>
      </c>
      <c r="D422" s="454">
        <v>1</v>
      </c>
      <c r="E422" s="1409"/>
      <c r="F422" s="440">
        <f>E422*D422</f>
        <v>0</v>
      </c>
      <c r="G422" s="1116">
        <v>1</v>
      </c>
      <c r="H422" s="873">
        <f>E422*G422</f>
        <v>0</v>
      </c>
      <c r="I422" s="1165"/>
      <c r="J422" s="887">
        <f>E422*I422</f>
        <v>0</v>
      </c>
    </row>
    <row r="423" spans="1:10" s="171" customFormat="1">
      <c r="A423" s="456"/>
      <c r="B423" s="454"/>
      <c r="C423" s="457"/>
      <c r="D423" s="467"/>
      <c r="E423" s="1410"/>
      <c r="F423" s="440"/>
      <c r="G423" s="1131"/>
      <c r="H423" s="1131"/>
      <c r="I423" s="1179"/>
      <c r="J423" s="1179"/>
    </row>
    <row r="424" spans="1:10" s="171" customFormat="1" ht="76.5">
      <c r="A424" s="441">
        <f>COUNT($A$10:A423)+1</f>
        <v>63</v>
      </c>
      <c r="B424" s="454" t="s">
        <v>948</v>
      </c>
      <c r="C424" s="457"/>
      <c r="D424" s="467"/>
      <c r="E424" s="1410"/>
      <c r="F424" s="440"/>
      <c r="G424" s="1131"/>
      <c r="H424" s="1131"/>
      <c r="I424" s="1179"/>
      <c r="J424" s="1179"/>
    </row>
    <row r="425" spans="1:10" s="171" customFormat="1" ht="25.5">
      <c r="A425" s="456"/>
      <c r="B425" s="454" t="s">
        <v>967</v>
      </c>
      <c r="C425" s="468" t="s">
        <v>934</v>
      </c>
      <c r="D425" s="469">
        <v>2</v>
      </c>
      <c r="E425" s="1409">
        <v>0</v>
      </c>
      <c r="F425" s="440">
        <f>E425*D425</f>
        <v>0</v>
      </c>
      <c r="G425" s="1131">
        <v>2</v>
      </c>
      <c r="H425" s="873">
        <f>E425*G425</f>
        <v>0</v>
      </c>
      <c r="I425" s="1179"/>
      <c r="J425" s="887">
        <f>E425*I425</f>
        <v>0</v>
      </c>
    </row>
    <row r="426" spans="1:10" s="171" customFormat="1">
      <c r="A426" s="456"/>
      <c r="B426" s="454"/>
      <c r="C426" s="457"/>
      <c r="D426" s="467"/>
      <c r="E426" s="1410"/>
      <c r="F426" s="440"/>
      <c r="G426" s="1131"/>
      <c r="H426" s="1131"/>
      <c r="I426" s="1179"/>
      <c r="J426" s="1179"/>
    </row>
    <row r="427" spans="1:10" s="171" customFormat="1" ht="51">
      <c r="A427" s="441">
        <f>COUNT($A$10:A426)+1</f>
        <v>64</v>
      </c>
      <c r="B427" s="454" t="s">
        <v>950</v>
      </c>
      <c r="C427" s="457"/>
      <c r="D427" s="467"/>
      <c r="E427" s="1410"/>
      <c r="F427" s="440"/>
      <c r="G427" s="1131"/>
      <c r="H427" s="1131"/>
      <c r="I427" s="1179"/>
      <c r="J427" s="1179"/>
    </row>
    <row r="428" spans="1:10" s="171" customFormat="1">
      <c r="A428" s="456"/>
      <c r="B428" s="454" t="s">
        <v>968</v>
      </c>
      <c r="C428" s="457" t="s">
        <v>934</v>
      </c>
      <c r="D428" s="469">
        <v>4</v>
      </c>
      <c r="E428" s="1409">
        <v>0</v>
      </c>
      <c r="F428" s="440">
        <f>E428*D428</f>
        <v>0</v>
      </c>
      <c r="G428" s="1131">
        <v>4</v>
      </c>
      <c r="H428" s="873">
        <f>E428*G428</f>
        <v>0</v>
      </c>
      <c r="I428" s="1179"/>
      <c r="J428" s="887">
        <f>E428*I428</f>
        <v>0</v>
      </c>
    </row>
    <row r="429" spans="1:10" s="171" customFormat="1">
      <c r="A429" s="456"/>
      <c r="B429" s="454"/>
      <c r="C429" s="457"/>
      <c r="D429" s="467"/>
      <c r="E429" s="1410"/>
      <c r="F429" s="440"/>
      <c r="G429" s="1131"/>
      <c r="H429" s="1131"/>
      <c r="I429" s="1179"/>
      <c r="J429" s="1179"/>
    </row>
    <row r="430" spans="1:10" s="171" customFormat="1" ht="127.5">
      <c r="A430" s="441">
        <f>COUNT($A$10:A429)+1</f>
        <v>65</v>
      </c>
      <c r="B430" s="454" t="s">
        <v>969</v>
      </c>
      <c r="C430" s="457"/>
      <c r="D430" s="467"/>
      <c r="E430" s="1410"/>
      <c r="F430" s="440"/>
      <c r="G430" s="1131"/>
      <c r="H430" s="1131"/>
      <c r="I430" s="1179"/>
      <c r="J430" s="1179"/>
    </row>
    <row r="431" spans="1:10" s="171" customFormat="1" ht="25.5">
      <c r="A431" s="456"/>
      <c r="B431" s="454" t="s">
        <v>3661</v>
      </c>
      <c r="C431" s="468" t="s">
        <v>934</v>
      </c>
      <c r="D431" s="469">
        <v>4</v>
      </c>
      <c r="E431" s="1409">
        <v>0</v>
      </c>
      <c r="F431" s="440">
        <f>E431*D431</f>
        <v>0</v>
      </c>
      <c r="G431" s="1131">
        <v>4</v>
      </c>
      <c r="H431" s="873">
        <f>E431*G431</f>
        <v>0</v>
      </c>
      <c r="I431" s="1179"/>
      <c r="J431" s="887">
        <f>E431*I431</f>
        <v>0</v>
      </c>
    </row>
    <row r="432" spans="1:10" s="171" customFormat="1" ht="25.5">
      <c r="A432" s="456"/>
      <c r="B432" s="454" t="s">
        <v>3662</v>
      </c>
      <c r="C432" s="468" t="s">
        <v>934</v>
      </c>
      <c r="D432" s="469">
        <v>2</v>
      </c>
      <c r="E432" s="1409">
        <v>0</v>
      </c>
      <c r="F432" s="440">
        <f>E432*D432</f>
        <v>0</v>
      </c>
      <c r="G432" s="1131">
        <v>2</v>
      </c>
      <c r="H432" s="873">
        <f>E432*G432</f>
        <v>0</v>
      </c>
      <c r="I432" s="1179"/>
      <c r="J432" s="887">
        <f>E432*I432</f>
        <v>0</v>
      </c>
    </row>
    <row r="433" spans="1:10" s="171" customFormat="1">
      <c r="A433" s="456"/>
      <c r="B433" s="454"/>
      <c r="C433" s="468"/>
      <c r="D433" s="469"/>
      <c r="E433" s="1410"/>
      <c r="F433" s="440"/>
      <c r="G433" s="1131"/>
      <c r="H433" s="1131"/>
      <c r="I433" s="1179"/>
      <c r="J433" s="1179"/>
    </row>
    <row r="434" spans="1:10" s="146" customFormat="1" ht="63.75">
      <c r="A434" s="441">
        <f>COUNT($A$10:A433)+1</f>
        <v>66</v>
      </c>
      <c r="B434" s="454" t="s">
        <v>3663</v>
      </c>
      <c r="C434" s="468"/>
      <c r="D434" s="467"/>
      <c r="E434" s="1410"/>
      <c r="F434" s="440"/>
      <c r="G434" s="1132"/>
      <c r="H434" s="1132"/>
      <c r="I434" s="1180"/>
      <c r="J434" s="1180"/>
    </row>
    <row r="435" spans="1:10" s="146" customFormat="1">
      <c r="A435" s="456"/>
      <c r="B435" s="454" t="s">
        <v>970</v>
      </c>
      <c r="C435" s="468" t="s">
        <v>934</v>
      </c>
      <c r="D435" s="469">
        <v>2</v>
      </c>
      <c r="E435" s="1409">
        <v>0</v>
      </c>
      <c r="F435" s="440">
        <f>E435*D435</f>
        <v>0</v>
      </c>
      <c r="G435" s="1132">
        <v>2</v>
      </c>
      <c r="H435" s="873">
        <f>E435*G435</f>
        <v>0</v>
      </c>
      <c r="I435" s="1180"/>
      <c r="J435" s="887">
        <f>E435*I435</f>
        <v>0</v>
      </c>
    </row>
    <row r="436" spans="1:10" s="146" customFormat="1">
      <c r="A436" s="456"/>
      <c r="B436" s="454" t="s">
        <v>971</v>
      </c>
      <c r="C436" s="468" t="s">
        <v>934</v>
      </c>
      <c r="D436" s="469">
        <v>4</v>
      </c>
      <c r="E436" s="1409">
        <v>0</v>
      </c>
      <c r="F436" s="440">
        <f>E436*D436</f>
        <v>0</v>
      </c>
      <c r="G436" s="1132">
        <v>4</v>
      </c>
      <c r="H436" s="873">
        <f>E436*G436</f>
        <v>0</v>
      </c>
      <c r="I436" s="1180"/>
      <c r="J436" s="887">
        <f>E436*I436</f>
        <v>0</v>
      </c>
    </row>
    <row r="437" spans="1:10" s="146" customFormat="1">
      <c r="A437" s="456"/>
      <c r="B437" s="454" t="s">
        <v>972</v>
      </c>
      <c r="C437" s="468" t="s">
        <v>934</v>
      </c>
      <c r="D437" s="469">
        <v>6</v>
      </c>
      <c r="E437" s="1409">
        <v>0</v>
      </c>
      <c r="F437" s="440">
        <f>E437*D437</f>
        <v>0</v>
      </c>
      <c r="G437" s="1132">
        <v>6</v>
      </c>
      <c r="H437" s="873">
        <f>E437*G437</f>
        <v>0</v>
      </c>
      <c r="I437" s="1180"/>
      <c r="J437" s="887">
        <f>E437*I437</f>
        <v>0</v>
      </c>
    </row>
    <row r="438" spans="1:10" s="146" customFormat="1">
      <c r="A438" s="456"/>
      <c r="B438" s="454"/>
      <c r="C438" s="468"/>
      <c r="D438" s="470"/>
      <c r="E438" s="1410"/>
      <c r="F438" s="440"/>
      <c r="G438" s="1132"/>
      <c r="H438" s="1132"/>
      <c r="I438" s="1180"/>
      <c r="J438" s="1180"/>
    </row>
    <row r="439" spans="1:10" s="174" customFormat="1" ht="107.25" customHeight="1">
      <c r="A439" s="441">
        <f>COUNT($A$10:A438)+1</f>
        <v>67</v>
      </c>
      <c r="B439" s="454" t="s">
        <v>958</v>
      </c>
      <c r="C439" s="468"/>
      <c r="D439" s="467"/>
      <c r="E439" s="1410"/>
      <c r="F439" s="440"/>
      <c r="G439" s="1130"/>
      <c r="H439" s="1130"/>
      <c r="I439" s="1178"/>
      <c r="J439" s="1178"/>
    </row>
    <row r="440" spans="1:10" s="174" customFormat="1">
      <c r="A440" s="456"/>
      <c r="B440" s="454"/>
      <c r="C440" s="468" t="s">
        <v>48</v>
      </c>
      <c r="D440" s="469">
        <v>560</v>
      </c>
      <c r="E440" s="1409">
        <v>0</v>
      </c>
      <c r="F440" s="440">
        <f>E440*D440</f>
        <v>0</v>
      </c>
      <c r="G440" s="1130">
        <v>560</v>
      </c>
      <c r="H440" s="873">
        <f>E440*G440</f>
        <v>0</v>
      </c>
      <c r="I440" s="1178"/>
      <c r="J440" s="887">
        <f>E440*I440</f>
        <v>0</v>
      </c>
    </row>
    <row r="441" spans="1:10" s="171" customFormat="1">
      <c r="A441" s="456"/>
      <c r="B441" s="454"/>
      <c r="C441" s="468"/>
      <c r="D441" s="467"/>
      <c r="E441" s="1410"/>
      <c r="F441" s="440"/>
      <c r="G441" s="1131"/>
      <c r="H441" s="1131"/>
      <c r="I441" s="1179"/>
      <c r="J441" s="1179"/>
    </row>
    <row r="442" spans="1:10" s="171" customFormat="1" ht="25.5">
      <c r="A442" s="441">
        <f>COUNT($A$10:A441)+1</f>
        <v>68</v>
      </c>
      <c r="B442" s="454" t="s">
        <v>959</v>
      </c>
      <c r="C442" s="468"/>
      <c r="D442" s="467"/>
      <c r="E442" s="1410"/>
      <c r="F442" s="440"/>
      <c r="G442" s="1131"/>
      <c r="H442" s="1131"/>
      <c r="I442" s="1179"/>
      <c r="J442" s="1179"/>
    </row>
    <row r="443" spans="1:10" s="171" customFormat="1" ht="14.25">
      <c r="A443" s="456"/>
      <c r="B443" s="454"/>
      <c r="C443" s="468" t="s">
        <v>960</v>
      </c>
      <c r="D443" s="469">
        <v>50</v>
      </c>
      <c r="E443" s="1409">
        <v>0</v>
      </c>
      <c r="F443" s="440">
        <f>E443*D443</f>
        <v>0</v>
      </c>
      <c r="G443" s="1131">
        <v>50</v>
      </c>
      <c r="H443" s="873">
        <f>E443*G443</f>
        <v>0</v>
      </c>
      <c r="I443" s="1179"/>
      <c r="J443" s="887">
        <f>E443*I443</f>
        <v>0</v>
      </c>
    </row>
    <row r="444" spans="1:10" s="171" customFormat="1">
      <c r="A444" s="456"/>
      <c r="B444" s="454"/>
      <c r="C444" s="468"/>
      <c r="D444" s="467"/>
      <c r="E444" s="1410"/>
      <c r="F444" s="440"/>
      <c r="G444" s="1131"/>
      <c r="H444" s="1131"/>
      <c r="I444" s="1179"/>
      <c r="J444" s="1179"/>
    </row>
    <row r="445" spans="1:10" s="171" customFormat="1" ht="38.25">
      <c r="A445" s="441">
        <f>COUNT($A$10:A444)+1</f>
        <v>69</v>
      </c>
      <c r="B445" s="454" t="s">
        <v>961</v>
      </c>
      <c r="C445" s="468"/>
      <c r="D445" s="467"/>
      <c r="E445" s="1410"/>
      <c r="F445" s="440"/>
      <c r="G445" s="1131"/>
      <c r="H445" s="1131"/>
      <c r="I445" s="1179"/>
      <c r="J445" s="1179"/>
    </row>
    <row r="446" spans="1:10" s="171" customFormat="1" ht="14.25">
      <c r="A446" s="456"/>
      <c r="B446" s="454"/>
      <c r="C446" s="468" t="s">
        <v>960</v>
      </c>
      <c r="D446" s="469">
        <v>50</v>
      </c>
      <c r="E446" s="1409">
        <v>0</v>
      </c>
      <c r="F446" s="440">
        <f>E446*D446</f>
        <v>0</v>
      </c>
      <c r="G446" s="1131">
        <v>50</v>
      </c>
      <c r="H446" s="873">
        <f>E446*G446</f>
        <v>0</v>
      </c>
      <c r="I446" s="1179"/>
      <c r="J446" s="887">
        <f>E446*I446</f>
        <v>0</v>
      </c>
    </row>
    <row r="447" spans="1:10" s="174" customFormat="1">
      <c r="A447" s="456"/>
      <c r="B447" s="454"/>
      <c r="C447" s="468"/>
      <c r="D447" s="467"/>
      <c r="E447" s="1410"/>
      <c r="F447" s="440"/>
      <c r="G447" s="1130"/>
      <c r="H447" s="1130"/>
      <c r="I447" s="1178"/>
      <c r="J447" s="1178"/>
    </row>
    <row r="448" spans="1:10" s="174" customFormat="1" ht="25.5">
      <c r="A448" s="441">
        <f>COUNT($A$10:A447)+1</f>
        <v>70</v>
      </c>
      <c r="B448" s="454" t="s">
        <v>962</v>
      </c>
      <c r="C448" s="468"/>
      <c r="D448" s="458"/>
      <c r="E448" s="1410"/>
      <c r="F448" s="440"/>
      <c r="G448" s="1130"/>
      <c r="H448" s="1130"/>
      <c r="I448" s="1178"/>
      <c r="J448" s="1178"/>
    </row>
    <row r="449" spans="1:10" s="146" customFormat="1" ht="25.5">
      <c r="A449" s="456"/>
      <c r="B449" s="454"/>
      <c r="C449" s="468" t="s">
        <v>925</v>
      </c>
      <c r="D449" s="469">
        <v>1</v>
      </c>
      <c r="E449" s="1409">
        <v>0</v>
      </c>
      <c r="F449" s="440">
        <f>E449*D449</f>
        <v>0</v>
      </c>
      <c r="G449" s="1132">
        <v>1</v>
      </c>
      <c r="H449" s="873">
        <f>E449*G449</f>
        <v>0</v>
      </c>
      <c r="I449" s="1180"/>
      <c r="J449" s="887">
        <f>E449*I449</f>
        <v>0</v>
      </c>
    </row>
    <row r="450" spans="1:10" s="146" customFormat="1">
      <c r="A450" s="456"/>
      <c r="B450" s="454"/>
      <c r="C450" s="468"/>
      <c r="D450" s="470"/>
      <c r="E450" s="1410"/>
      <c r="F450" s="440"/>
      <c r="G450" s="1132"/>
      <c r="H450" s="1132"/>
      <c r="I450" s="1180"/>
      <c r="J450" s="1180"/>
    </row>
    <row r="451" spans="1:10" s="146" customFormat="1" ht="76.5">
      <c r="A451" s="441">
        <f>COUNT($A$10:A450)+1</f>
        <v>71</v>
      </c>
      <c r="B451" s="454" t="s">
        <v>3664</v>
      </c>
      <c r="C451" s="468"/>
      <c r="D451" s="470"/>
      <c r="E451" s="1410"/>
      <c r="F451" s="440"/>
      <c r="G451" s="1132"/>
      <c r="H451" s="1132"/>
      <c r="I451" s="1180"/>
      <c r="J451" s="1180"/>
    </row>
    <row r="452" spans="1:10" s="146" customFormat="1">
      <c r="A452" s="456"/>
      <c r="B452" s="454" t="s">
        <v>973</v>
      </c>
      <c r="C452" s="468" t="s">
        <v>934</v>
      </c>
      <c r="D452" s="469">
        <v>2</v>
      </c>
      <c r="E452" s="1409">
        <v>0</v>
      </c>
      <c r="F452" s="440">
        <f>E452*D452</f>
        <v>0</v>
      </c>
      <c r="G452" s="1132">
        <v>2</v>
      </c>
      <c r="H452" s="873">
        <f>E452*G452</f>
        <v>0</v>
      </c>
      <c r="I452" s="1180"/>
      <c r="J452" s="887">
        <f>E452*I452</f>
        <v>0</v>
      </c>
    </row>
    <row r="453" spans="1:10" s="146" customFormat="1">
      <c r="A453" s="456"/>
      <c r="B453" s="454" t="s">
        <v>974</v>
      </c>
      <c r="C453" s="468" t="s">
        <v>934</v>
      </c>
      <c r="D453" s="469">
        <v>4</v>
      </c>
      <c r="E453" s="1409">
        <v>0</v>
      </c>
      <c r="F453" s="440">
        <f>E453*D453</f>
        <v>0</v>
      </c>
      <c r="G453" s="1132">
        <v>4</v>
      </c>
      <c r="H453" s="873">
        <f>E453*G453</f>
        <v>0</v>
      </c>
      <c r="I453" s="1180"/>
      <c r="J453" s="887">
        <f>E453*I453</f>
        <v>0</v>
      </c>
    </row>
    <row r="454" spans="1:10" s="146" customFormat="1">
      <c r="A454" s="456"/>
      <c r="B454" s="454"/>
      <c r="C454" s="468"/>
      <c r="D454" s="469"/>
      <c r="E454" s="1410"/>
      <c r="F454" s="440"/>
      <c r="G454" s="1132"/>
      <c r="H454" s="1132"/>
      <c r="I454" s="1180"/>
      <c r="J454" s="1180"/>
    </row>
    <row r="455" spans="1:10" s="146" customFormat="1" ht="38.25">
      <c r="A455" s="441">
        <f>COUNT($A$10:A454)+1</f>
        <v>72</v>
      </c>
      <c r="B455" s="454" t="s">
        <v>963</v>
      </c>
      <c r="C455" s="468"/>
      <c r="D455" s="469"/>
      <c r="E455" s="1439"/>
      <c r="F455" s="459"/>
      <c r="G455" s="1132"/>
      <c r="H455" s="1132"/>
      <c r="I455" s="1180"/>
      <c r="J455" s="1180"/>
    </row>
    <row r="456" spans="1:10" s="146" customFormat="1" ht="14.25">
      <c r="A456" s="456"/>
      <c r="B456" s="454"/>
      <c r="C456" s="468" t="s">
        <v>960</v>
      </c>
      <c r="D456" s="469">
        <v>20</v>
      </c>
      <c r="E456" s="1409">
        <v>0</v>
      </c>
      <c r="F456" s="440">
        <f>E456*D456</f>
        <v>0</v>
      </c>
      <c r="G456" s="1132">
        <v>20</v>
      </c>
      <c r="H456" s="873">
        <f>E456*G456</f>
        <v>0</v>
      </c>
      <c r="I456" s="1180"/>
      <c r="J456" s="887">
        <f>E456*I456</f>
        <v>0</v>
      </c>
    </row>
    <row r="457" spans="1:10" s="171" customFormat="1">
      <c r="A457" s="456"/>
      <c r="B457" s="454"/>
      <c r="C457" s="468"/>
      <c r="D457" s="469"/>
      <c r="E457" s="1410"/>
      <c r="F457" s="440"/>
      <c r="G457" s="1131"/>
      <c r="H457" s="1131"/>
      <c r="I457" s="1179"/>
      <c r="J457" s="1179"/>
    </row>
    <row r="458" spans="1:10" s="152" customFormat="1">
      <c r="A458" s="437"/>
      <c r="B458" s="424" t="s">
        <v>922</v>
      </c>
      <c r="C458" s="468"/>
      <c r="D458" s="454"/>
      <c r="E458" s="1401"/>
      <c r="F458" s="302"/>
      <c r="G458" s="1113"/>
      <c r="H458" s="1113"/>
      <c r="I458" s="1165"/>
      <c r="J458" s="1165"/>
    </row>
    <row r="459" spans="1:10" s="152" customFormat="1">
      <c r="A459" s="437"/>
      <c r="B459" s="438"/>
      <c r="C459" s="468"/>
      <c r="D459" s="438"/>
      <c r="E459" s="1401"/>
      <c r="F459" s="302"/>
      <c r="G459" s="1113"/>
      <c r="H459" s="1113"/>
      <c r="I459" s="1165"/>
      <c r="J459" s="1165"/>
    </row>
    <row r="460" spans="1:10" s="152" customFormat="1" ht="144" customHeight="1">
      <c r="A460" s="441">
        <f>COUNT($A$10:A459)+1</f>
        <v>73</v>
      </c>
      <c r="B460" s="454" t="s">
        <v>3665</v>
      </c>
      <c r="C460" s="468"/>
      <c r="D460" s="454"/>
      <c r="E460" s="1408"/>
      <c r="F460" s="455"/>
      <c r="G460" s="1113"/>
      <c r="H460" s="1113"/>
      <c r="I460" s="1165"/>
      <c r="J460" s="1165"/>
    </row>
    <row r="461" spans="1:10" s="174" customFormat="1">
      <c r="A461" s="456"/>
      <c r="B461" s="454" t="s">
        <v>944</v>
      </c>
      <c r="C461" s="468" t="s">
        <v>945</v>
      </c>
      <c r="D461" s="458"/>
      <c r="E461" s="1439"/>
      <c r="F461" s="459"/>
      <c r="G461" s="1130"/>
      <c r="H461" s="1130"/>
      <c r="I461" s="1178"/>
      <c r="J461" s="1178"/>
    </row>
    <row r="462" spans="1:10" s="174" customFormat="1" ht="69.75" customHeight="1">
      <c r="A462" s="456"/>
      <c r="B462" s="454" t="s">
        <v>946</v>
      </c>
      <c r="C462" s="468"/>
      <c r="D462" s="458"/>
      <c r="E462" s="1439"/>
      <c r="F462" s="459"/>
      <c r="G462" s="1130"/>
      <c r="H462" s="1130"/>
      <c r="I462" s="1178"/>
      <c r="J462" s="1178"/>
    </row>
    <row r="463" spans="1:10" s="152" customFormat="1">
      <c r="A463" s="437"/>
      <c r="B463" s="466"/>
      <c r="C463" s="468" t="s">
        <v>1605</v>
      </c>
      <c r="D463" s="454">
        <v>1</v>
      </c>
      <c r="E463" s="1409">
        <v>0</v>
      </c>
      <c r="F463" s="440">
        <f>E463*D463</f>
        <v>0</v>
      </c>
      <c r="G463" s="1116">
        <v>1</v>
      </c>
      <c r="H463" s="873">
        <f>E463*G463</f>
        <v>0</v>
      </c>
      <c r="I463" s="1165"/>
      <c r="J463" s="887">
        <f>E463*I463</f>
        <v>0</v>
      </c>
    </row>
    <row r="464" spans="1:10" s="171" customFormat="1">
      <c r="A464" s="456"/>
      <c r="B464" s="454"/>
      <c r="C464" s="468"/>
      <c r="D464" s="467"/>
      <c r="E464" s="1410"/>
      <c r="F464" s="440"/>
      <c r="G464" s="1131"/>
      <c r="H464" s="1131"/>
      <c r="I464" s="1179"/>
      <c r="J464" s="1179"/>
    </row>
    <row r="465" spans="1:10" s="171" customFormat="1" ht="76.5">
      <c r="A465" s="441">
        <f>COUNT($A$10:A464)+1</f>
        <v>74</v>
      </c>
      <c r="B465" s="454" t="s">
        <v>948</v>
      </c>
      <c r="C465" s="468"/>
      <c r="D465" s="467"/>
      <c r="E465" s="1410"/>
      <c r="F465" s="440"/>
      <c r="G465" s="1131"/>
      <c r="H465" s="1131"/>
      <c r="I465" s="1179"/>
      <c r="J465" s="1179"/>
    </row>
    <row r="466" spans="1:10" s="171" customFormat="1" ht="25.5">
      <c r="A466" s="456"/>
      <c r="B466" s="454" t="s">
        <v>975</v>
      </c>
      <c r="C466" s="468" t="s">
        <v>934</v>
      </c>
      <c r="D466" s="469">
        <v>2</v>
      </c>
      <c r="E466" s="1409">
        <v>0</v>
      </c>
      <c r="F466" s="440">
        <f>E466*D466</f>
        <v>0</v>
      </c>
      <c r="G466" s="1131">
        <v>2</v>
      </c>
      <c r="H466" s="873">
        <f>E466*G466</f>
        <v>0</v>
      </c>
      <c r="I466" s="1179"/>
      <c r="J466" s="887">
        <f>E466*I466</f>
        <v>0</v>
      </c>
    </row>
    <row r="467" spans="1:10" s="171" customFormat="1">
      <c r="A467" s="456"/>
      <c r="B467" s="454"/>
      <c r="C467" s="468"/>
      <c r="D467" s="471"/>
      <c r="E467" s="1410"/>
      <c r="F467" s="440"/>
      <c r="G467" s="1131"/>
      <c r="H467" s="1131"/>
      <c r="I467" s="1179"/>
      <c r="J467" s="1179"/>
    </row>
    <row r="468" spans="1:10" s="171" customFormat="1" ht="51">
      <c r="A468" s="441">
        <f>COUNT($A$10:A467)+1</f>
        <v>75</v>
      </c>
      <c r="B468" s="454" t="s">
        <v>3666</v>
      </c>
      <c r="C468" s="468"/>
      <c r="D468" s="471"/>
      <c r="E468" s="1410"/>
      <c r="F468" s="440"/>
      <c r="G468" s="1131"/>
      <c r="H468" s="1131"/>
      <c r="I468" s="1179"/>
      <c r="J468" s="1179"/>
    </row>
    <row r="469" spans="1:10" s="171" customFormat="1">
      <c r="A469" s="456"/>
      <c r="B469" s="454" t="s">
        <v>976</v>
      </c>
      <c r="C469" s="468" t="s">
        <v>934</v>
      </c>
      <c r="D469" s="469">
        <v>4</v>
      </c>
      <c r="E469" s="1409">
        <v>0</v>
      </c>
      <c r="F469" s="440">
        <f>E469*D469</f>
        <v>0</v>
      </c>
      <c r="G469" s="1131">
        <v>4</v>
      </c>
      <c r="H469" s="873">
        <f>E469*G469</f>
        <v>0</v>
      </c>
      <c r="I469" s="1179"/>
      <c r="J469" s="887">
        <f>E469*I469</f>
        <v>0</v>
      </c>
    </row>
    <row r="470" spans="1:10" s="171" customFormat="1">
      <c r="A470" s="456"/>
      <c r="B470" s="454"/>
      <c r="C470" s="457"/>
      <c r="D470" s="469"/>
      <c r="E470" s="1410"/>
      <c r="F470" s="440"/>
      <c r="G470" s="1131"/>
      <c r="H470" s="1131"/>
      <c r="I470" s="1179"/>
      <c r="J470" s="1179"/>
    </row>
    <row r="471" spans="1:10" s="146" customFormat="1" ht="63.75">
      <c r="A471" s="441">
        <f>COUNT($A$10:A470)+1</f>
        <v>76</v>
      </c>
      <c r="B471" s="454" t="s">
        <v>952</v>
      </c>
      <c r="C471" s="457"/>
      <c r="D471" s="467"/>
      <c r="E471" s="1410"/>
      <c r="F471" s="440"/>
      <c r="G471" s="1132"/>
      <c r="H471" s="1132"/>
      <c r="I471" s="1180"/>
      <c r="J471" s="1180"/>
    </row>
    <row r="472" spans="1:10" s="146" customFormat="1">
      <c r="A472" s="456"/>
      <c r="B472" s="454" t="s">
        <v>953</v>
      </c>
      <c r="C472" s="457" t="s">
        <v>934</v>
      </c>
      <c r="D472" s="469">
        <v>62</v>
      </c>
      <c r="E472" s="1409">
        <v>0</v>
      </c>
      <c r="F472" s="440">
        <f>E472*D472</f>
        <v>0</v>
      </c>
      <c r="G472" s="1132">
        <v>62</v>
      </c>
      <c r="H472" s="873">
        <f>E472*G472</f>
        <v>0</v>
      </c>
      <c r="I472" s="1180"/>
      <c r="J472" s="887">
        <f>E472*I472</f>
        <v>0</v>
      </c>
    </row>
    <row r="473" spans="1:10" s="146" customFormat="1">
      <c r="A473" s="456"/>
      <c r="B473" s="454" t="s">
        <v>977</v>
      </c>
      <c r="C473" s="457" t="s">
        <v>934</v>
      </c>
      <c r="D473" s="469">
        <v>1</v>
      </c>
      <c r="E473" s="1409">
        <v>0</v>
      </c>
      <c r="F473" s="440">
        <f>E473*D473</f>
        <v>0</v>
      </c>
      <c r="G473" s="1132">
        <v>1</v>
      </c>
      <c r="H473" s="873">
        <f>E473*G473</f>
        <v>0</v>
      </c>
      <c r="I473" s="1180"/>
      <c r="J473" s="887">
        <f>E473*I473</f>
        <v>0</v>
      </c>
    </row>
    <row r="474" spans="1:10" s="171" customFormat="1">
      <c r="A474" s="456"/>
      <c r="B474" s="454"/>
      <c r="C474" s="468"/>
      <c r="D474" s="471"/>
      <c r="E474" s="1410"/>
      <c r="F474" s="440"/>
      <c r="G474" s="1131"/>
      <c r="H474" s="1131"/>
      <c r="I474" s="1179"/>
      <c r="J474" s="1179"/>
    </row>
    <row r="475" spans="1:10" s="171" customFormat="1" ht="90.75" customHeight="1">
      <c r="A475" s="441">
        <f>COUNT($A$10:A474)+1</f>
        <v>77</v>
      </c>
      <c r="B475" s="454" t="s">
        <v>954</v>
      </c>
      <c r="C475" s="468"/>
      <c r="D475" s="471"/>
      <c r="E475" s="1410"/>
      <c r="F475" s="440"/>
      <c r="G475" s="1131"/>
      <c r="H475" s="1131"/>
      <c r="I475" s="1179"/>
      <c r="J475" s="1179"/>
    </row>
    <row r="476" spans="1:10" s="171" customFormat="1">
      <c r="A476" s="456"/>
      <c r="B476" s="454" t="s">
        <v>955</v>
      </c>
      <c r="C476" s="468" t="s">
        <v>934</v>
      </c>
      <c r="D476" s="469">
        <v>160</v>
      </c>
      <c r="E476" s="1409">
        <v>0</v>
      </c>
      <c r="F476" s="440">
        <f>E476*D476</f>
        <v>0</v>
      </c>
      <c r="G476" s="1131">
        <v>160</v>
      </c>
      <c r="H476" s="873">
        <f>E476*G476</f>
        <v>0</v>
      </c>
      <c r="I476" s="1179"/>
      <c r="J476" s="887">
        <f>E476*I476</f>
        <v>0</v>
      </c>
    </row>
    <row r="477" spans="1:10" s="171" customFormat="1">
      <c r="A477" s="456"/>
      <c r="B477" s="454" t="s">
        <v>978</v>
      </c>
      <c r="C477" s="468" t="s">
        <v>934</v>
      </c>
      <c r="D477" s="469">
        <v>2</v>
      </c>
      <c r="E477" s="1409">
        <v>0</v>
      </c>
      <c r="F477" s="440">
        <f>E477*D477</f>
        <v>0</v>
      </c>
      <c r="G477" s="1131">
        <v>2</v>
      </c>
      <c r="H477" s="873">
        <f>E477*G477</f>
        <v>0</v>
      </c>
      <c r="I477" s="1179"/>
      <c r="J477" s="887">
        <f>E477*I477</f>
        <v>0</v>
      </c>
    </row>
    <row r="478" spans="1:10" s="146" customFormat="1" ht="15">
      <c r="A478" s="456"/>
      <c r="B478" s="454"/>
      <c r="C478" s="468"/>
      <c r="D478" s="472"/>
      <c r="E478" s="1410"/>
      <c r="F478" s="440"/>
      <c r="G478" s="1132"/>
      <c r="H478" s="1132"/>
      <c r="I478" s="1180"/>
      <c r="J478" s="1180"/>
    </row>
    <row r="479" spans="1:10" s="174" customFormat="1" ht="106.5" customHeight="1">
      <c r="A479" s="441">
        <f>COUNT($A$10:A478)+1</f>
        <v>78</v>
      </c>
      <c r="B479" s="454" t="s">
        <v>958</v>
      </c>
      <c r="C479" s="468"/>
      <c r="D479" s="467"/>
      <c r="E479" s="1410"/>
      <c r="F479" s="440"/>
      <c r="G479" s="1130"/>
      <c r="H479" s="1130"/>
      <c r="I479" s="1178"/>
      <c r="J479" s="1178"/>
    </row>
    <row r="480" spans="1:10" s="174" customFormat="1">
      <c r="A480" s="456"/>
      <c r="B480" s="454"/>
      <c r="C480" s="468" t="s">
        <v>48</v>
      </c>
      <c r="D480" s="469">
        <v>760</v>
      </c>
      <c r="E480" s="1409">
        <v>0</v>
      </c>
      <c r="F480" s="440">
        <f>E480*D480</f>
        <v>0</v>
      </c>
      <c r="G480" s="1130">
        <v>760</v>
      </c>
      <c r="H480" s="873">
        <f>E480*G480</f>
        <v>0</v>
      </c>
      <c r="I480" s="1178"/>
      <c r="J480" s="887">
        <f>E480*I480</f>
        <v>0</v>
      </c>
    </row>
    <row r="481" spans="1:10" s="171" customFormat="1">
      <c r="A481" s="456"/>
      <c r="B481" s="454"/>
      <c r="C481" s="468"/>
      <c r="D481" s="467"/>
      <c r="E481" s="1410"/>
      <c r="F481" s="440"/>
      <c r="G481" s="1131"/>
      <c r="H481" s="1131"/>
      <c r="I481" s="1179"/>
      <c r="J481" s="1179"/>
    </row>
    <row r="482" spans="1:10" s="171" customFormat="1" ht="25.5">
      <c r="A482" s="441">
        <f>COUNT($A$10:A481)+1</f>
        <v>79</v>
      </c>
      <c r="B482" s="454" t="s">
        <v>959</v>
      </c>
      <c r="C482" s="468"/>
      <c r="D482" s="467"/>
      <c r="E482" s="1410"/>
      <c r="F482" s="440"/>
      <c r="G482" s="1131"/>
      <c r="H482" s="1131"/>
      <c r="I482" s="1179"/>
      <c r="J482" s="1179"/>
    </row>
    <row r="483" spans="1:10" s="171" customFormat="1" ht="14.25">
      <c r="A483" s="456"/>
      <c r="B483" s="454"/>
      <c r="C483" s="468" t="s">
        <v>960</v>
      </c>
      <c r="D483" s="469">
        <v>60</v>
      </c>
      <c r="E483" s="1409">
        <v>0</v>
      </c>
      <c r="F483" s="440">
        <f>E483*D483</f>
        <v>0</v>
      </c>
      <c r="G483" s="1131">
        <v>60</v>
      </c>
      <c r="H483" s="873">
        <f>E483*G483</f>
        <v>0</v>
      </c>
      <c r="I483" s="1179"/>
      <c r="J483" s="887">
        <f>E483*I483</f>
        <v>0</v>
      </c>
    </row>
    <row r="484" spans="1:10" s="171" customFormat="1">
      <c r="A484" s="456"/>
      <c r="B484" s="454"/>
      <c r="C484" s="468"/>
      <c r="D484" s="467"/>
      <c r="E484" s="1410"/>
      <c r="F484" s="440"/>
      <c r="G484" s="1131"/>
      <c r="H484" s="1131"/>
      <c r="I484" s="1179"/>
      <c r="J484" s="1179"/>
    </row>
    <row r="485" spans="1:10" s="171" customFormat="1" ht="38.25">
      <c r="A485" s="441">
        <f>COUNT($A$10:A484)+1</f>
        <v>80</v>
      </c>
      <c r="B485" s="454" t="s">
        <v>961</v>
      </c>
      <c r="C485" s="468"/>
      <c r="D485" s="467"/>
      <c r="E485" s="1410"/>
      <c r="F485" s="440"/>
      <c r="G485" s="1131"/>
      <c r="H485" s="1131"/>
      <c r="I485" s="1179"/>
      <c r="J485" s="1179"/>
    </row>
    <row r="486" spans="1:10" s="171" customFormat="1" ht="14.25">
      <c r="A486" s="456"/>
      <c r="B486" s="454"/>
      <c r="C486" s="468" t="s">
        <v>960</v>
      </c>
      <c r="D486" s="469">
        <f>D483</f>
        <v>60</v>
      </c>
      <c r="E486" s="1409">
        <v>0</v>
      </c>
      <c r="F486" s="440">
        <f>E486*D486</f>
        <v>0</v>
      </c>
      <c r="G486" s="1131">
        <v>60</v>
      </c>
      <c r="H486" s="873">
        <f>E486*G486</f>
        <v>0</v>
      </c>
      <c r="I486" s="1179"/>
      <c r="J486" s="887">
        <f>E486*I486</f>
        <v>0</v>
      </c>
    </row>
    <row r="487" spans="1:10" s="174" customFormat="1">
      <c r="A487" s="456"/>
      <c r="B487" s="454"/>
      <c r="C487" s="468"/>
      <c r="D487" s="467"/>
      <c r="E487" s="1410"/>
      <c r="F487" s="440"/>
      <c r="G487" s="1130"/>
      <c r="H487" s="1130"/>
      <c r="I487" s="1178"/>
      <c r="J487" s="1178"/>
    </row>
    <row r="488" spans="1:10" s="174" customFormat="1" ht="25.5">
      <c r="A488" s="441">
        <f>COUNT($A$10:A487)+1</f>
        <v>81</v>
      </c>
      <c r="B488" s="454" t="s">
        <v>962</v>
      </c>
      <c r="C488" s="468"/>
      <c r="D488" s="467"/>
      <c r="E488" s="1410"/>
      <c r="F488" s="440"/>
      <c r="G488" s="1130"/>
      <c r="H488" s="1130"/>
      <c r="I488" s="1178"/>
      <c r="J488" s="1178"/>
    </row>
    <row r="489" spans="1:10" s="146" customFormat="1">
      <c r="A489" s="456"/>
      <c r="B489" s="454"/>
      <c r="C489" s="468" t="s">
        <v>1605</v>
      </c>
      <c r="D489" s="469">
        <v>1</v>
      </c>
      <c r="E489" s="1409">
        <v>0</v>
      </c>
      <c r="F489" s="440">
        <f>E489*D489</f>
        <v>0</v>
      </c>
      <c r="G489" s="1132">
        <v>1</v>
      </c>
      <c r="H489" s="873">
        <f>E489*G489</f>
        <v>0</v>
      </c>
      <c r="I489" s="1180"/>
      <c r="J489" s="887">
        <f>E489*I489</f>
        <v>0</v>
      </c>
    </row>
    <row r="490" spans="1:10" s="146" customFormat="1">
      <c r="A490" s="456"/>
      <c r="B490" s="454"/>
      <c r="C490" s="468"/>
      <c r="D490" s="467"/>
      <c r="E490" s="1410"/>
      <c r="F490" s="440"/>
      <c r="G490" s="1132"/>
      <c r="H490" s="1132"/>
      <c r="I490" s="1180"/>
      <c r="J490" s="1180"/>
    </row>
    <row r="491" spans="1:10" s="146" customFormat="1" ht="51.75" customHeight="1">
      <c r="A491" s="441">
        <f>COUNT($A$10:A490)+1</f>
        <v>82</v>
      </c>
      <c r="B491" s="454" t="s">
        <v>963</v>
      </c>
      <c r="C491" s="468"/>
      <c r="D491" s="467"/>
      <c r="E491" s="1439"/>
      <c r="F491" s="459"/>
      <c r="G491" s="1132"/>
      <c r="H491" s="1132"/>
      <c r="I491" s="1180"/>
      <c r="J491" s="1180"/>
    </row>
    <row r="492" spans="1:10" s="146" customFormat="1" ht="12.75" customHeight="1">
      <c r="A492" s="456"/>
      <c r="B492" s="454"/>
      <c r="C492" s="468" t="s">
        <v>960</v>
      </c>
      <c r="D492" s="469">
        <v>20</v>
      </c>
      <c r="E492" s="1409"/>
      <c r="F492" s="440">
        <f>E492*D492</f>
        <v>0</v>
      </c>
      <c r="G492" s="1132">
        <v>20</v>
      </c>
      <c r="H492" s="873">
        <f>E492*G492</f>
        <v>0</v>
      </c>
      <c r="I492" s="1180"/>
      <c r="J492" s="887">
        <f>E492*I492</f>
        <v>0</v>
      </c>
    </row>
    <row r="493" spans="1:10" s="146" customFormat="1">
      <c r="A493" s="456"/>
      <c r="B493" s="454"/>
      <c r="C493" s="457"/>
      <c r="D493" s="470"/>
      <c r="E493" s="1439"/>
      <c r="F493" s="459"/>
      <c r="G493" s="1132"/>
      <c r="H493" s="1132"/>
      <c r="I493" s="1180"/>
      <c r="J493" s="1180"/>
    </row>
    <row r="494" spans="1:10" s="146" customFormat="1" ht="51">
      <c r="A494" s="441">
        <f>COUNT($A$10:A493)+1</f>
        <v>83</v>
      </c>
      <c r="B494" s="454" t="s">
        <v>964</v>
      </c>
      <c r="C494" s="457"/>
      <c r="D494" s="470"/>
      <c r="E494" s="1439"/>
      <c r="F494" s="473">
        <f>SUM(F421:F493)</f>
        <v>0</v>
      </c>
      <c r="G494" s="1132"/>
      <c r="H494" s="1132"/>
      <c r="I494" s="1180"/>
      <c r="J494" s="1180"/>
    </row>
    <row r="495" spans="1:10" s="146" customFormat="1">
      <c r="A495" s="456"/>
      <c r="B495" s="454"/>
      <c r="C495" s="474">
        <v>0.05</v>
      </c>
      <c r="D495" s="470"/>
      <c r="E495" s="1439"/>
      <c r="F495" s="459">
        <f>F494*C495</f>
        <v>0</v>
      </c>
      <c r="G495" s="1132">
        <v>0.05</v>
      </c>
      <c r="H495" s="873">
        <f>E495*G495</f>
        <v>0</v>
      </c>
      <c r="I495" s="1180"/>
      <c r="J495" s="887">
        <f>E495*I495</f>
        <v>0</v>
      </c>
    </row>
    <row r="496" spans="1:10" s="146" customFormat="1">
      <c r="A496" s="456"/>
      <c r="B496" s="454"/>
      <c r="C496" s="457"/>
      <c r="D496" s="470"/>
      <c r="E496" s="1439"/>
      <c r="F496" s="459"/>
      <c r="G496" s="1132"/>
      <c r="H496" s="1132"/>
      <c r="I496" s="1180"/>
      <c r="J496" s="1180"/>
    </row>
    <row r="497" spans="1:10" s="146" customFormat="1">
      <c r="A497" s="441">
        <f>COUNT($A$10:A496)+1</f>
        <v>84</v>
      </c>
      <c r="B497" s="454" t="s">
        <v>941</v>
      </c>
      <c r="C497" s="474">
        <v>0.05</v>
      </c>
      <c r="D497" s="470"/>
      <c r="E497" s="1439"/>
      <c r="F497" s="459">
        <f>F494*C497</f>
        <v>0</v>
      </c>
      <c r="G497" s="1132">
        <v>0.05</v>
      </c>
      <c r="H497" s="1133"/>
      <c r="I497" s="1180"/>
      <c r="J497" s="887">
        <f>E497*I497</f>
        <v>0</v>
      </c>
    </row>
    <row r="498" spans="1:10" s="146" customFormat="1" ht="13.5" thickBot="1">
      <c r="A498" s="478"/>
      <c r="B498" s="479"/>
      <c r="C498" s="480"/>
      <c r="D498" s="481"/>
      <c r="E498" s="1412"/>
      <c r="F498" s="481"/>
      <c r="G498" s="1134"/>
      <c r="H498" s="1134"/>
      <c r="I498" s="1181"/>
      <c r="J498" s="1181"/>
    </row>
    <row r="499" spans="1:10" s="146" customFormat="1" ht="13.5" thickTop="1">
      <c r="A499" s="475"/>
      <c r="B499" s="169"/>
      <c r="C499" s="476"/>
      <c r="D499" s="477"/>
      <c r="E499" s="1413"/>
      <c r="F499" s="477" t="s">
        <v>1589</v>
      </c>
      <c r="G499" s="1135"/>
      <c r="H499" s="1135" t="s">
        <v>1583</v>
      </c>
      <c r="I499" s="1182"/>
      <c r="J499" s="1182" t="s">
        <v>1590</v>
      </c>
    </row>
    <row r="500" spans="1:10" s="146" customFormat="1" ht="15">
      <c r="A500" s="172"/>
      <c r="B500" s="452" t="s">
        <v>979</v>
      </c>
      <c r="C500" s="484"/>
      <c r="D500" s="485"/>
      <c r="E500" s="1414"/>
      <c r="F500" s="486">
        <f>SUM(F418:F498)</f>
        <v>0</v>
      </c>
      <c r="G500" s="1136"/>
      <c r="H500" s="1137">
        <f>SUM(H420:H499)</f>
        <v>0</v>
      </c>
      <c r="I500" s="1183"/>
      <c r="J500" s="1184">
        <f>SUM(J420:J499)</f>
        <v>0</v>
      </c>
    </row>
    <row r="501" spans="1:10" s="146" customFormat="1">
      <c r="A501" s="172"/>
      <c r="B501" s="174"/>
      <c r="D501" s="149"/>
      <c r="E501" s="1715"/>
      <c r="F501" s="145"/>
      <c r="G501" s="1202"/>
      <c r="H501" s="1202"/>
      <c r="I501" s="1202"/>
      <c r="J501" s="1202"/>
    </row>
    <row r="502" spans="1:10" s="146" customFormat="1">
      <c r="A502" s="1588" t="s">
        <v>828</v>
      </c>
      <c r="B502" s="1589"/>
      <c r="C502" s="1589"/>
      <c r="D502" s="149"/>
      <c r="E502" s="1715"/>
      <c r="F502" s="145"/>
      <c r="G502" s="1202"/>
      <c r="H502" s="1202"/>
      <c r="I502" s="1202"/>
      <c r="J502" s="1202"/>
    </row>
    <row r="503" spans="1:10">
      <c r="A503" s="12"/>
      <c r="B503" s="16"/>
      <c r="C503" s="13"/>
      <c r="G503" s="1040"/>
      <c r="H503" s="1040"/>
      <c r="I503" s="1040"/>
      <c r="J503" s="1040"/>
    </row>
    <row r="504" spans="1:10">
      <c r="A504" s="12"/>
      <c r="B504" s="16"/>
      <c r="C504" s="13"/>
      <c r="G504" s="1040"/>
      <c r="H504" s="1040"/>
      <c r="I504" s="1040"/>
      <c r="J504" s="1040"/>
    </row>
    <row r="505" spans="1:10" s="152" customFormat="1">
      <c r="A505" s="160"/>
      <c r="B505" s="150" t="s">
        <v>1927</v>
      </c>
      <c r="C505" s="150"/>
      <c r="D505" s="150"/>
      <c r="E505" s="1404"/>
      <c r="F505" s="93"/>
      <c r="G505" s="1200"/>
      <c r="H505" s="1200"/>
      <c r="I505" s="1200"/>
      <c r="J505" s="1200"/>
    </row>
    <row r="506" spans="1:10" s="152" customFormat="1" ht="25.5">
      <c r="A506" s="160"/>
      <c r="B506" s="150" t="s">
        <v>919</v>
      </c>
      <c r="C506" s="150"/>
      <c r="D506" s="150"/>
      <c r="E506" s="1404"/>
      <c r="F506" s="93"/>
      <c r="G506" s="1200"/>
      <c r="H506" s="1200"/>
      <c r="I506" s="1200"/>
      <c r="J506" s="1200"/>
    </row>
    <row r="507" spans="1:10" s="152" customFormat="1">
      <c r="A507" s="160"/>
      <c r="E507" s="1404"/>
      <c r="F507" s="93"/>
      <c r="G507" s="1200"/>
      <c r="H507" s="1200"/>
      <c r="I507" s="1200"/>
      <c r="J507" s="1200"/>
    </row>
    <row r="508" spans="1:10" s="152" customFormat="1">
      <c r="A508" s="160"/>
      <c r="B508" s="150" t="s">
        <v>942</v>
      </c>
      <c r="E508" s="1404"/>
      <c r="F508" s="93"/>
      <c r="G508" s="1200"/>
      <c r="H508" s="1200"/>
      <c r="I508" s="1200"/>
      <c r="J508" s="1200"/>
    </row>
    <row r="509" spans="1:10" s="152" customFormat="1">
      <c r="A509" s="160"/>
      <c r="E509" s="1404"/>
      <c r="F509" s="93"/>
      <c r="G509" s="1200"/>
      <c r="H509" s="1200"/>
      <c r="I509" s="1200"/>
      <c r="J509" s="1200"/>
    </row>
    <row r="510" spans="1:10" s="152" customFormat="1">
      <c r="A510" s="160" t="s">
        <v>832</v>
      </c>
      <c r="B510" s="150" t="s">
        <v>833</v>
      </c>
      <c r="C510" s="150" t="s">
        <v>834</v>
      </c>
      <c r="D510" s="150" t="s">
        <v>835</v>
      </c>
      <c r="E510" s="1367" t="s">
        <v>1382</v>
      </c>
      <c r="F510" s="150" t="s">
        <v>837</v>
      </c>
      <c r="G510" s="1548" t="s">
        <v>1557</v>
      </c>
      <c r="H510" s="1549"/>
      <c r="I510" s="1550" t="s">
        <v>1558</v>
      </c>
      <c r="J510" s="1551"/>
    </row>
    <row r="511" spans="1:10" s="152" customFormat="1" ht="13.5" thickBot="1">
      <c r="A511" s="168"/>
      <c r="B511" s="156"/>
      <c r="C511" s="156"/>
      <c r="D511" s="155"/>
      <c r="E511" s="1405" t="s">
        <v>838</v>
      </c>
      <c r="F511" s="157" t="s">
        <v>838</v>
      </c>
      <c r="G511" s="898" t="s">
        <v>79</v>
      </c>
      <c r="H511" s="898" t="s">
        <v>1561</v>
      </c>
      <c r="I511" s="897" t="s">
        <v>79</v>
      </c>
      <c r="J511" s="897" t="s">
        <v>1561</v>
      </c>
    </row>
    <row r="512" spans="1:10" s="152" customFormat="1">
      <c r="A512" s="160"/>
      <c r="B512" s="151"/>
      <c r="C512" s="159"/>
      <c r="D512" s="158"/>
      <c r="E512" s="1404"/>
      <c r="F512" s="93"/>
      <c r="G512" s="1200"/>
      <c r="H512" s="1200"/>
      <c r="I512" s="1200"/>
      <c r="J512" s="1200"/>
    </row>
    <row r="513" spans="1:10" s="152" customFormat="1">
      <c r="A513" s="160"/>
      <c r="B513" s="158" t="s">
        <v>943</v>
      </c>
      <c r="C513" s="151"/>
      <c r="D513" s="158"/>
      <c r="E513" s="1404"/>
      <c r="F513" s="93"/>
      <c r="G513" s="1200"/>
      <c r="H513" s="1200"/>
      <c r="I513" s="1200"/>
      <c r="J513" s="1200"/>
    </row>
    <row r="514" spans="1:10" s="152" customFormat="1">
      <c r="A514" s="160"/>
      <c r="B514" s="158"/>
      <c r="C514" s="151"/>
      <c r="D514" s="158"/>
      <c r="E514" s="1404"/>
      <c r="F514" s="93"/>
      <c r="G514" s="1200"/>
      <c r="H514" s="1200"/>
      <c r="I514" s="1200"/>
      <c r="J514" s="1200"/>
    </row>
    <row r="515" spans="1:10" s="152" customFormat="1">
      <c r="A515" s="160"/>
      <c r="B515" s="158" t="s">
        <v>922</v>
      </c>
      <c r="C515" s="170"/>
      <c r="D515" s="169"/>
      <c r="E515" s="1404"/>
      <c r="F515" s="93"/>
      <c r="G515" s="1200"/>
      <c r="H515" s="1200"/>
      <c r="I515" s="1200"/>
      <c r="J515" s="1200"/>
    </row>
    <row r="516" spans="1:10" s="152" customFormat="1">
      <c r="A516" s="160"/>
      <c r="B516" s="151"/>
      <c r="C516" s="170"/>
      <c r="D516" s="151"/>
      <c r="E516" s="1404"/>
      <c r="F516" s="93"/>
      <c r="G516" s="1200"/>
      <c r="H516" s="1200"/>
      <c r="I516" s="1200"/>
      <c r="J516" s="1200"/>
    </row>
    <row r="517" spans="1:10" s="152" customFormat="1" ht="147" customHeight="1">
      <c r="A517" s="441">
        <f>COUNT($A$10:A516)+1</f>
        <v>85</v>
      </c>
      <c r="B517" s="454" t="s">
        <v>3665</v>
      </c>
      <c r="C517" s="468"/>
      <c r="D517" s="454"/>
      <c r="E517" s="1408"/>
      <c r="F517" s="455"/>
      <c r="G517" s="1113"/>
      <c r="H517" s="1113"/>
      <c r="I517" s="1165"/>
      <c r="J517" s="1165"/>
    </row>
    <row r="518" spans="1:10" s="174" customFormat="1">
      <c r="A518" s="456"/>
      <c r="B518" s="454" t="s">
        <v>944</v>
      </c>
      <c r="C518" s="468" t="s">
        <v>945</v>
      </c>
      <c r="D518" s="458"/>
      <c r="E518" s="1439"/>
      <c r="F518" s="459"/>
      <c r="G518" s="1130"/>
      <c r="H518" s="1130"/>
      <c r="I518" s="1178"/>
      <c r="J518" s="1178"/>
    </row>
    <row r="519" spans="1:10" s="174" customFormat="1" ht="69" customHeight="1">
      <c r="A519" s="456"/>
      <c r="B519" s="454" t="s">
        <v>946</v>
      </c>
      <c r="C519" s="468"/>
      <c r="D519" s="458"/>
      <c r="E519" s="1439"/>
      <c r="F519" s="459"/>
      <c r="G519" s="1130"/>
      <c r="H519" s="1130"/>
      <c r="I519" s="1178"/>
      <c r="J519" s="1178"/>
    </row>
    <row r="520" spans="1:10" s="175" customFormat="1" ht="25.5">
      <c r="A520" s="460"/>
      <c r="B520" s="461" t="s">
        <v>947</v>
      </c>
      <c r="C520" s="462"/>
      <c r="D520" s="463"/>
      <c r="E520" s="1411"/>
      <c r="F520" s="464"/>
      <c r="G520" s="1131"/>
      <c r="H520" s="1131"/>
      <c r="I520" s="1179"/>
      <c r="J520" s="1179"/>
    </row>
    <row r="521" spans="1:10" s="152" customFormat="1">
      <c r="A521" s="437"/>
      <c r="B521" s="466"/>
      <c r="C521" s="468" t="s">
        <v>1605</v>
      </c>
      <c r="D521" s="454">
        <v>1</v>
      </c>
      <c r="E521" s="1409"/>
      <c r="F521" s="440">
        <f>E521*D521</f>
        <v>0</v>
      </c>
      <c r="G521" s="1116">
        <v>1</v>
      </c>
      <c r="H521" s="873">
        <f>E521*G521</f>
        <v>0</v>
      </c>
      <c r="I521" s="1165"/>
      <c r="J521" s="887">
        <f>E521*I521</f>
        <v>0</v>
      </c>
    </row>
    <row r="522" spans="1:10" s="171" customFormat="1">
      <c r="A522" s="456"/>
      <c r="B522" s="454"/>
      <c r="C522" s="468"/>
      <c r="D522" s="467"/>
      <c r="E522" s="1410"/>
      <c r="F522" s="440"/>
      <c r="G522" s="1131"/>
      <c r="H522" s="1131"/>
      <c r="I522" s="1179"/>
      <c r="J522" s="1179"/>
    </row>
    <row r="523" spans="1:10" s="171" customFormat="1" ht="76.5">
      <c r="A523" s="441">
        <f>COUNT($A$10:A522)+1</f>
        <v>86</v>
      </c>
      <c r="B523" s="454" t="s">
        <v>948</v>
      </c>
      <c r="C523" s="468"/>
      <c r="D523" s="467"/>
      <c r="E523" s="1410"/>
      <c r="F523" s="440"/>
      <c r="G523" s="1131"/>
      <c r="H523" s="1131"/>
      <c r="I523" s="1179"/>
      <c r="J523" s="1179"/>
    </row>
    <row r="524" spans="1:10" s="171" customFormat="1" ht="25.5">
      <c r="A524" s="456"/>
      <c r="B524" s="454" t="s">
        <v>949</v>
      </c>
      <c r="C524" s="468" t="s">
        <v>934</v>
      </c>
      <c r="D524" s="469">
        <v>1</v>
      </c>
      <c r="E524" s="1409"/>
      <c r="F524" s="440">
        <f>E524*D524</f>
        <v>0</v>
      </c>
      <c r="G524" s="1131">
        <v>1</v>
      </c>
      <c r="H524" s="873">
        <f>E524*G524</f>
        <v>0</v>
      </c>
      <c r="I524" s="1179"/>
      <c r="J524" s="887">
        <f>E524*I524</f>
        <v>0</v>
      </c>
    </row>
    <row r="525" spans="1:10" s="171" customFormat="1">
      <c r="A525" s="456"/>
      <c r="B525" s="454"/>
      <c r="C525" s="468"/>
      <c r="D525" s="471"/>
      <c r="E525" s="1410"/>
      <c r="F525" s="440"/>
      <c r="G525" s="1131"/>
      <c r="H525" s="1131"/>
      <c r="I525" s="1179"/>
      <c r="J525" s="1179"/>
    </row>
    <row r="526" spans="1:10" s="171" customFormat="1" ht="55.5" customHeight="1">
      <c r="A526" s="441">
        <f>COUNT($A$10:A525)+1</f>
        <v>87</v>
      </c>
      <c r="B526" s="454" t="s">
        <v>3666</v>
      </c>
      <c r="C526" s="468"/>
      <c r="D526" s="471"/>
      <c r="E526" s="1410"/>
      <c r="F526" s="440"/>
      <c r="G526" s="1131"/>
      <c r="H526" s="1131"/>
      <c r="I526" s="1179"/>
      <c r="J526" s="1179"/>
    </row>
    <row r="527" spans="1:10" s="171" customFormat="1">
      <c r="A527" s="456"/>
      <c r="B527" s="454" t="s">
        <v>951</v>
      </c>
      <c r="C527" s="468" t="s">
        <v>934</v>
      </c>
      <c r="D527" s="469">
        <v>4</v>
      </c>
      <c r="E527" s="1409">
        <v>0</v>
      </c>
      <c r="F527" s="440">
        <f>E527*D527</f>
        <v>0</v>
      </c>
      <c r="G527" s="1131">
        <v>4</v>
      </c>
      <c r="H527" s="873">
        <f>E527*G527</f>
        <v>0</v>
      </c>
      <c r="I527" s="1179"/>
      <c r="J527" s="887">
        <f>E527*I527</f>
        <v>0</v>
      </c>
    </row>
    <row r="528" spans="1:10" s="171" customFormat="1">
      <c r="A528" s="456"/>
      <c r="B528" s="454"/>
      <c r="C528" s="457"/>
      <c r="D528" s="469"/>
      <c r="E528" s="1410"/>
      <c r="F528" s="440"/>
      <c r="G528" s="1131"/>
      <c r="H528" s="1131"/>
      <c r="I528" s="1179"/>
      <c r="J528" s="1179"/>
    </row>
    <row r="529" spans="1:10" s="146" customFormat="1" ht="67.5" customHeight="1">
      <c r="A529" s="441">
        <f>COUNT($A$10:A528)+1</f>
        <v>88</v>
      </c>
      <c r="B529" s="454" t="s">
        <v>952</v>
      </c>
      <c r="C529" s="457"/>
      <c r="D529" s="467"/>
      <c r="E529" s="1410"/>
      <c r="F529" s="440"/>
      <c r="G529" s="1132"/>
      <c r="H529" s="1132"/>
      <c r="I529" s="1180"/>
      <c r="J529" s="1180"/>
    </row>
    <row r="530" spans="1:10" s="146" customFormat="1">
      <c r="A530" s="456"/>
      <c r="B530" s="454" t="s">
        <v>953</v>
      </c>
      <c r="C530" s="457" t="s">
        <v>934</v>
      </c>
      <c r="D530" s="469">
        <v>36</v>
      </c>
      <c r="E530" s="1409">
        <v>0</v>
      </c>
      <c r="F530" s="440">
        <f>E530*D530</f>
        <v>0</v>
      </c>
      <c r="G530" s="1132">
        <v>36</v>
      </c>
      <c r="H530" s="873">
        <f>E530*G530</f>
        <v>0</v>
      </c>
      <c r="I530" s="1180"/>
      <c r="J530" s="887">
        <f>E530*I530</f>
        <v>0</v>
      </c>
    </row>
    <row r="531" spans="1:10" s="171" customFormat="1">
      <c r="A531" s="456"/>
      <c r="B531" s="454"/>
      <c r="C531" s="468"/>
      <c r="D531" s="471"/>
      <c r="E531" s="1410"/>
      <c r="F531" s="440"/>
      <c r="G531" s="1131"/>
      <c r="H531" s="1131"/>
      <c r="I531" s="1179"/>
      <c r="J531" s="1179"/>
    </row>
    <row r="532" spans="1:10" s="171" customFormat="1" ht="114.75" customHeight="1">
      <c r="A532" s="441">
        <f>COUNT($A$10:A531)+1</f>
        <v>89</v>
      </c>
      <c r="B532" s="454" t="s">
        <v>3667</v>
      </c>
      <c r="C532" s="468"/>
      <c r="D532" s="471"/>
      <c r="E532" s="1410"/>
      <c r="F532" s="440"/>
      <c r="G532" s="1131"/>
      <c r="H532" s="1131"/>
      <c r="I532" s="1179"/>
      <c r="J532" s="1179"/>
    </row>
    <row r="533" spans="1:10" s="171" customFormat="1">
      <c r="A533" s="456"/>
      <c r="B533" s="454" t="s">
        <v>955</v>
      </c>
      <c r="C533" s="468" t="s">
        <v>934</v>
      </c>
      <c r="D533" s="469">
        <f>16+72</f>
        <v>88</v>
      </c>
      <c r="E533" s="1409">
        <v>0</v>
      </c>
      <c r="F533" s="440">
        <f>E533*D533</f>
        <v>0</v>
      </c>
      <c r="G533" s="1131">
        <v>88</v>
      </c>
      <c r="H533" s="873">
        <f>E533*G533</f>
        <v>0</v>
      </c>
      <c r="I533" s="1179"/>
      <c r="J533" s="887">
        <f>E533*I533</f>
        <v>0</v>
      </c>
    </row>
    <row r="534" spans="1:10" s="176" customFormat="1">
      <c r="A534" s="460"/>
      <c r="B534" s="487"/>
      <c r="C534" s="488"/>
      <c r="D534" s="463"/>
      <c r="E534" s="1716"/>
      <c r="F534" s="489"/>
      <c r="G534" s="1130"/>
      <c r="H534" s="1130"/>
      <c r="I534" s="1178"/>
      <c r="J534" s="1178"/>
    </row>
    <row r="535" spans="1:10" s="176" customFormat="1" ht="57" customHeight="1">
      <c r="A535" s="441">
        <f>COUNT($A$10:A534)+1</f>
        <v>90</v>
      </c>
      <c r="B535" s="487" t="s">
        <v>3668</v>
      </c>
      <c r="C535" s="488"/>
      <c r="D535" s="463"/>
      <c r="E535" s="1716"/>
      <c r="F535" s="489"/>
      <c r="G535" s="1130"/>
      <c r="H535" s="1130"/>
      <c r="I535" s="1178"/>
      <c r="J535" s="1178"/>
    </row>
    <row r="536" spans="1:10" s="176" customFormat="1" ht="12.75" customHeight="1">
      <c r="A536" s="460"/>
      <c r="B536" s="490" t="s">
        <v>956</v>
      </c>
      <c r="C536" s="488"/>
      <c r="D536" s="491"/>
      <c r="E536" s="1716"/>
      <c r="F536" s="489"/>
      <c r="G536" s="1130"/>
      <c r="H536" s="1130"/>
      <c r="I536" s="1178"/>
      <c r="J536" s="1178"/>
    </row>
    <row r="537" spans="1:10" s="175" customFormat="1" ht="13.5" customHeight="1">
      <c r="A537" s="460"/>
      <c r="B537" s="487" t="s">
        <v>957</v>
      </c>
      <c r="C537" s="488" t="s">
        <v>934</v>
      </c>
      <c r="D537" s="463">
        <v>1</v>
      </c>
      <c r="E537" s="1717">
        <v>0</v>
      </c>
      <c r="F537" s="489">
        <f>E537*D537</f>
        <v>0</v>
      </c>
      <c r="G537" s="1131">
        <v>1</v>
      </c>
      <c r="H537" s="873">
        <f>E537*G537</f>
        <v>0</v>
      </c>
      <c r="I537" s="1179"/>
      <c r="J537" s="887">
        <f>E537*I537</f>
        <v>0</v>
      </c>
    </row>
    <row r="538" spans="1:10" s="146" customFormat="1" ht="12.75" customHeight="1">
      <c r="A538" s="456"/>
      <c r="B538" s="454"/>
      <c r="C538" s="468"/>
      <c r="D538" s="472"/>
      <c r="E538" s="1410"/>
      <c r="F538" s="440"/>
      <c r="G538" s="1132"/>
      <c r="H538" s="1132"/>
      <c r="I538" s="1180"/>
      <c r="J538" s="1180"/>
    </row>
    <row r="539" spans="1:10" s="174" customFormat="1" ht="105" customHeight="1">
      <c r="A539" s="441">
        <f>COUNT($A$10:A538)+1</f>
        <v>91</v>
      </c>
      <c r="B539" s="454" t="s">
        <v>958</v>
      </c>
      <c r="C539" s="468"/>
      <c r="D539" s="467"/>
      <c r="E539" s="1410"/>
      <c r="F539" s="440"/>
      <c r="G539" s="1130"/>
      <c r="H539" s="1130"/>
      <c r="I539" s="1178"/>
      <c r="J539" s="1178"/>
    </row>
    <row r="540" spans="1:10" s="174" customFormat="1">
      <c r="A540" s="456"/>
      <c r="B540" s="454"/>
      <c r="C540" s="468" t="s">
        <v>48</v>
      </c>
      <c r="D540" s="469">
        <v>450</v>
      </c>
      <c r="E540" s="1409">
        <v>0</v>
      </c>
      <c r="F540" s="440">
        <f>E540*D540</f>
        <v>0</v>
      </c>
      <c r="G540" s="1130">
        <v>450</v>
      </c>
      <c r="H540" s="873">
        <f>E540*G540</f>
        <v>0</v>
      </c>
      <c r="I540" s="1178"/>
      <c r="J540" s="887">
        <f>E540*I540</f>
        <v>0</v>
      </c>
    </row>
    <row r="541" spans="1:10" s="171" customFormat="1">
      <c r="A541" s="456"/>
      <c r="B541" s="454"/>
      <c r="C541" s="468"/>
      <c r="D541" s="467"/>
      <c r="E541" s="1410"/>
      <c r="F541" s="440"/>
      <c r="G541" s="1131"/>
      <c r="H541" s="1131"/>
      <c r="I541" s="1179"/>
      <c r="J541" s="1179"/>
    </row>
    <row r="542" spans="1:10" s="171" customFormat="1" ht="39" customHeight="1">
      <c r="A542" s="441">
        <f>COUNT($A$10:A541)+1</f>
        <v>92</v>
      </c>
      <c r="B542" s="454" t="s">
        <v>959</v>
      </c>
      <c r="C542" s="468"/>
      <c r="D542" s="467"/>
      <c r="E542" s="1410"/>
      <c r="F542" s="440"/>
      <c r="G542" s="1131"/>
      <c r="H542" s="1131"/>
      <c r="I542" s="1179"/>
      <c r="J542" s="1179"/>
    </row>
    <row r="543" spans="1:10" s="171" customFormat="1" ht="12.75" customHeight="1">
      <c r="A543" s="456"/>
      <c r="B543" s="454"/>
      <c r="C543" s="468" t="s">
        <v>960</v>
      </c>
      <c r="D543" s="469">
        <v>40</v>
      </c>
      <c r="E543" s="1409">
        <v>0</v>
      </c>
      <c r="F543" s="440">
        <f>E543*D543</f>
        <v>0</v>
      </c>
      <c r="G543" s="1131">
        <v>40</v>
      </c>
      <c r="H543" s="873">
        <f>E543*G543</f>
        <v>0</v>
      </c>
      <c r="I543" s="1179"/>
      <c r="J543" s="887">
        <f>E543*I543</f>
        <v>0</v>
      </c>
    </row>
    <row r="544" spans="1:10" s="171" customFormat="1">
      <c r="A544" s="456"/>
      <c r="B544" s="454"/>
      <c r="C544" s="468"/>
      <c r="D544" s="467"/>
      <c r="E544" s="1410"/>
      <c r="F544" s="440"/>
      <c r="G544" s="1131"/>
      <c r="H544" s="1131"/>
      <c r="I544" s="1179"/>
      <c r="J544" s="1179"/>
    </row>
    <row r="545" spans="1:10" s="171" customFormat="1" ht="43.5" customHeight="1">
      <c r="A545" s="441">
        <f>COUNT($A$10:A544)+1</f>
        <v>93</v>
      </c>
      <c r="B545" s="454" t="s">
        <v>1387</v>
      </c>
      <c r="C545" s="468"/>
      <c r="D545" s="467"/>
      <c r="E545" s="1410"/>
      <c r="F545" s="440"/>
      <c r="G545" s="1131"/>
      <c r="H545" s="1131"/>
      <c r="I545" s="1179"/>
      <c r="J545" s="1179"/>
    </row>
    <row r="546" spans="1:10" s="171" customFormat="1" ht="12.75" customHeight="1">
      <c r="A546" s="456"/>
      <c r="B546" s="454"/>
      <c r="C546" s="468" t="s">
        <v>960</v>
      </c>
      <c r="D546" s="469">
        <v>40</v>
      </c>
      <c r="E546" s="1409"/>
      <c r="F546" s="440">
        <f>E546*D546</f>
        <v>0</v>
      </c>
      <c r="G546" s="1131">
        <v>40</v>
      </c>
      <c r="H546" s="873">
        <f>E546*G546</f>
        <v>0</v>
      </c>
      <c r="I546" s="1179"/>
      <c r="J546" s="887">
        <f>E546*I546</f>
        <v>0</v>
      </c>
    </row>
    <row r="547" spans="1:10" s="174" customFormat="1">
      <c r="A547" s="456"/>
      <c r="B547" s="454"/>
      <c r="C547" s="468"/>
      <c r="D547" s="467"/>
      <c r="E547" s="1410"/>
      <c r="F547" s="440"/>
      <c r="G547" s="1130"/>
      <c r="H547" s="1130"/>
      <c r="I547" s="1178"/>
      <c r="J547" s="1178"/>
    </row>
    <row r="548" spans="1:10" s="174" customFormat="1" ht="25.5">
      <c r="A548" s="441">
        <f>COUNT($A$10:A547)+1</f>
        <v>94</v>
      </c>
      <c r="B548" s="454" t="s">
        <v>962</v>
      </c>
      <c r="C548" s="468"/>
      <c r="D548" s="467"/>
      <c r="E548" s="1410"/>
      <c r="F548" s="440"/>
      <c r="G548" s="1130"/>
      <c r="H548" s="1130"/>
      <c r="I548" s="1178"/>
      <c r="J548" s="1178"/>
    </row>
    <row r="549" spans="1:10" s="146" customFormat="1">
      <c r="A549" s="456"/>
      <c r="B549" s="454"/>
      <c r="C549" s="468" t="s">
        <v>1605</v>
      </c>
      <c r="D549" s="469">
        <v>1</v>
      </c>
      <c r="E549" s="1409">
        <v>0</v>
      </c>
      <c r="F549" s="440">
        <f>E549*D549</f>
        <v>0</v>
      </c>
      <c r="G549" s="1132">
        <v>1</v>
      </c>
      <c r="H549" s="873">
        <f>E549*G549</f>
        <v>0</v>
      </c>
      <c r="I549" s="1180"/>
      <c r="J549" s="887">
        <f>E549*I549</f>
        <v>0</v>
      </c>
    </row>
    <row r="550" spans="1:10" s="146" customFormat="1">
      <c r="A550" s="456"/>
      <c r="B550" s="454"/>
      <c r="C550" s="468"/>
      <c r="D550" s="467"/>
      <c r="E550" s="1410"/>
      <c r="F550" s="440"/>
      <c r="G550" s="1132"/>
      <c r="H550" s="1132"/>
      <c r="I550" s="1180"/>
      <c r="J550" s="1180"/>
    </row>
    <row r="551" spans="1:10" s="146" customFormat="1" ht="51" customHeight="1">
      <c r="A551" s="441">
        <f>COUNT($A$10:A550)+1</f>
        <v>95</v>
      </c>
      <c r="B551" s="454" t="s">
        <v>963</v>
      </c>
      <c r="C551" s="468"/>
      <c r="D551" s="467"/>
      <c r="E551" s="1439"/>
      <c r="F551" s="459"/>
      <c r="G551" s="1132"/>
      <c r="H551" s="1132"/>
      <c r="I551" s="1180"/>
      <c r="J551" s="1180"/>
    </row>
    <row r="552" spans="1:10" s="146" customFormat="1" ht="12.75" customHeight="1">
      <c r="A552" s="456"/>
      <c r="B552" s="454"/>
      <c r="C552" s="468" t="s">
        <v>960</v>
      </c>
      <c r="D552" s="469">
        <v>20</v>
      </c>
      <c r="E552" s="1409"/>
      <c r="F552" s="440">
        <f>E552*D552</f>
        <v>0</v>
      </c>
      <c r="G552" s="1132">
        <v>20</v>
      </c>
      <c r="H552" s="873">
        <f>E552*G552</f>
        <v>0</v>
      </c>
      <c r="I552" s="1180"/>
      <c r="J552" s="887">
        <f>E552*I552</f>
        <v>0</v>
      </c>
    </row>
    <row r="553" spans="1:10" s="146" customFormat="1">
      <c r="A553" s="456"/>
      <c r="B553" s="454"/>
      <c r="C553" s="457"/>
      <c r="D553" s="470"/>
      <c r="E553" s="1439"/>
      <c r="F553" s="459"/>
      <c r="G553" s="1132"/>
      <c r="H553" s="1132"/>
      <c r="I553" s="1180"/>
      <c r="J553" s="1180"/>
    </row>
    <row r="554" spans="1:10" s="146" customFormat="1" ht="51">
      <c r="A554" s="441">
        <f>COUNT($A$10:A553)+1</f>
        <v>96</v>
      </c>
      <c r="B554" s="454" t="s">
        <v>964</v>
      </c>
      <c r="C554" s="457"/>
      <c r="D554" s="470"/>
      <c r="E554" s="1439"/>
      <c r="F554" s="473">
        <f>SUM(F520:F553)</f>
        <v>0</v>
      </c>
      <c r="G554" s="1132"/>
      <c r="H554" s="1138">
        <f>SUM(H520:H553)</f>
        <v>0</v>
      </c>
      <c r="I554" s="1180"/>
      <c r="J554" s="1180"/>
    </row>
    <row r="555" spans="1:10" s="146" customFormat="1">
      <c r="A555" s="456"/>
      <c r="B555" s="454"/>
      <c r="C555" s="474">
        <v>0.05</v>
      </c>
      <c r="D555" s="470"/>
      <c r="E555" s="1439"/>
      <c r="F555" s="459">
        <f>F554*C555</f>
        <v>0</v>
      </c>
      <c r="G555" s="1139">
        <v>0.05</v>
      </c>
      <c r="H555" s="1133">
        <f>H554*C555</f>
        <v>0</v>
      </c>
      <c r="I555" s="1180"/>
      <c r="J555" s="887">
        <f>E555*I555</f>
        <v>0</v>
      </c>
    </row>
    <row r="556" spans="1:10" s="146" customFormat="1">
      <c r="A556" s="456"/>
      <c r="B556" s="454"/>
      <c r="C556" s="457"/>
      <c r="D556" s="470"/>
      <c r="E556" s="1439"/>
      <c r="F556" s="459"/>
      <c r="G556" s="1132"/>
      <c r="H556" s="1132"/>
      <c r="I556" s="1180"/>
      <c r="J556" s="1180"/>
    </row>
    <row r="557" spans="1:10" s="146" customFormat="1">
      <c r="A557" s="441">
        <f>COUNT($A$10:A556)+1</f>
        <v>97</v>
      </c>
      <c r="B557" s="454" t="s">
        <v>941</v>
      </c>
      <c r="C557" s="474">
        <v>0.05</v>
      </c>
      <c r="D557" s="470"/>
      <c r="E557" s="1439"/>
      <c r="F557" s="459">
        <f>F554*C557</f>
        <v>0</v>
      </c>
      <c r="G557" s="1139">
        <v>0.05</v>
      </c>
      <c r="H557" s="1133">
        <f>H554*G557</f>
        <v>0</v>
      </c>
      <c r="I557" s="1180"/>
      <c r="J557" s="887">
        <f>E557*I557</f>
        <v>0</v>
      </c>
    </row>
    <row r="558" spans="1:10" s="146" customFormat="1" ht="13.5" thickBot="1">
      <c r="A558" s="173"/>
      <c r="B558" s="479"/>
      <c r="C558" s="480"/>
      <c r="D558" s="481"/>
      <c r="E558" s="1412"/>
      <c r="F558" s="481"/>
      <c r="G558" s="1134"/>
      <c r="H558" s="1134"/>
      <c r="I558" s="1181"/>
      <c r="J558" s="1181"/>
    </row>
    <row r="559" spans="1:10" s="146" customFormat="1">
      <c r="A559" s="475"/>
      <c r="B559" s="169"/>
      <c r="C559" s="476"/>
      <c r="D559" s="477"/>
      <c r="E559" s="1413"/>
      <c r="F559" s="477" t="s">
        <v>1582</v>
      </c>
      <c r="G559" s="1135"/>
      <c r="H559" s="1135" t="s">
        <v>1592</v>
      </c>
      <c r="I559" s="1182"/>
      <c r="J559" s="1182"/>
    </row>
    <row r="560" spans="1:10" s="146" customFormat="1" ht="15">
      <c r="A560" s="172"/>
      <c r="B560" s="452" t="s">
        <v>980</v>
      </c>
      <c r="C560" s="484"/>
      <c r="D560" s="485"/>
      <c r="E560" s="1414"/>
      <c r="F560" s="486">
        <f>SUM(F517:F558)</f>
        <v>0</v>
      </c>
      <c r="G560" s="1136"/>
      <c r="H560" s="1137">
        <f>SUM(H517:H558)</f>
        <v>0</v>
      </c>
      <c r="I560" s="1183"/>
      <c r="J560" s="1184">
        <f>SUM(J517:J558)</f>
        <v>0</v>
      </c>
    </row>
    <row r="561" spans="1:10" s="146" customFormat="1">
      <c r="A561" s="172"/>
      <c r="B561" s="174"/>
      <c r="D561" s="149"/>
      <c r="E561" s="1715"/>
      <c r="F561" s="145"/>
      <c r="G561" s="1202"/>
      <c r="H561" s="1202"/>
      <c r="I561" s="1202"/>
      <c r="J561" s="1202"/>
    </row>
    <row r="562" spans="1:10" s="146" customFormat="1">
      <c r="A562" s="1588" t="s">
        <v>828</v>
      </c>
      <c r="B562" s="1589"/>
      <c r="C562" s="1589"/>
      <c r="D562" s="149"/>
      <c r="E562" s="1715"/>
      <c r="F562" s="145"/>
      <c r="G562" s="1202"/>
      <c r="H562" s="1202"/>
      <c r="I562" s="1202"/>
      <c r="J562" s="1202"/>
    </row>
    <row r="563" spans="1:10" s="2" customFormat="1">
      <c r="A563" s="12"/>
      <c r="B563" s="16"/>
      <c r="C563" s="13"/>
      <c r="E563" s="1352"/>
      <c r="F563" s="1"/>
      <c r="G563" s="1203"/>
      <c r="H563" s="1203"/>
      <c r="I563" s="1203"/>
      <c r="J563" s="1203"/>
    </row>
    <row r="564" spans="1:10" s="152" customFormat="1">
      <c r="A564" s="160"/>
      <c r="B564" s="150" t="s">
        <v>1927</v>
      </c>
      <c r="C564" s="150"/>
      <c r="D564" s="150"/>
      <c r="E564" s="1404"/>
      <c r="F564" s="93"/>
      <c r="G564" s="1200"/>
      <c r="H564" s="1200"/>
      <c r="I564" s="1200"/>
      <c r="J564" s="1200"/>
    </row>
    <row r="565" spans="1:10" s="152" customFormat="1" ht="25.5">
      <c r="A565" s="160"/>
      <c r="B565" s="150" t="s">
        <v>919</v>
      </c>
      <c r="C565" s="150"/>
      <c r="D565" s="150"/>
      <c r="E565" s="1404"/>
      <c r="F565" s="93"/>
      <c r="G565" s="1200"/>
      <c r="H565" s="1200"/>
      <c r="I565" s="1200"/>
      <c r="J565" s="1200"/>
    </row>
    <row r="566" spans="1:10" s="152" customFormat="1">
      <c r="A566" s="160"/>
      <c r="E566" s="1404"/>
      <c r="F566" s="93"/>
      <c r="G566" s="1200"/>
      <c r="H566" s="1200"/>
      <c r="I566" s="1200"/>
      <c r="J566" s="1200"/>
    </row>
    <row r="567" spans="1:10" s="152" customFormat="1">
      <c r="A567" s="160"/>
      <c r="B567" s="150" t="s">
        <v>981</v>
      </c>
      <c r="E567" s="1404"/>
      <c r="F567" s="93"/>
      <c r="G567" s="1200"/>
      <c r="H567" s="1200"/>
      <c r="I567" s="1200"/>
      <c r="J567" s="1200"/>
    </row>
    <row r="568" spans="1:10" s="152" customFormat="1">
      <c r="A568" s="160"/>
      <c r="E568" s="1404"/>
      <c r="F568" s="93"/>
      <c r="G568" s="1200"/>
      <c r="H568" s="1200"/>
      <c r="I568" s="1200"/>
      <c r="J568" s="1200"/>
    </row>
    <row r="569" spans="1:10" s="152" customFormat="1">
      <c r="A569" s="160" t="s">
        <v>832</v>
      </c>
      <c r="B569" s="150" t="s">
        <v>833</v>
      </c>
      <c r="C569" s="150" t="s">
        <v>834</v>
      </c>
      <c r="D569" s="150" t="s">
        <v>835</v>
      </c>
      <c r="E569" s="1367" t="s">
        <v>1382</v>
      </c>
      <c r="F569" s="150" t="s">
        <v>837</v>
      </c>
      <c r="G569" s="1548" t="s">
        <v>1557</v>
      </c>
      <c r="H569" s="1549"/>
      <c r="I569" s="1550" t="s">
        <v>1558</v>
      </c>
      <c r="J569" s="1551"/>
    </row>
    <row r="570" spans="1:10" s="152" customFormat="1" ht="13.5" thickBot="1">
      <c r="A570" s="168"/>
      <c r="B570" s="156"/>
      <c r="C570" s="156"/>
      <c r="D570" s="155"/>
      <c r="E570" s="1405" t="s">
        <v>838</v>
      </c>
      <c r="F570" s="157" t="s">
        <v>838</v>
      </c>
      <c r="G570" s="898" t="s">
        <v>79</v>
      </c>
      <c r="H570" s="898" t="s">
        <v>1561</v>
      </c>
      <c r="I570" s="897" t="s">
        <v>79</v>
      </c>
      <c r="J570" s="897" t="s">
        <v>1561</v>
      </c>
    </row>
    <row r="571" spans="1:10" s="152" customFormat="1">
      <c r="A571" s="160"/>
      <c r="B571" s="151"/>
      <c r="C571" s="159"/>
      <c r="D571" s="158"/>
      <c r="E571" s="1404"/>
      <c r="F571" s="93"/>
      <c r="G571" s="1200"/>
      <c r="H571" s="1200"/>
      <c r="I571" s="1200"/>
      <c r="J571" s="1200"/>
    </row>
    <row r="572" spans="1:10" s="152" customFormat="1">
      <c r="A572" s="160"/>
      <c r="B572" s="158" t="s">
        <v>943</v>
      </c>
      <c r="C572" s="151"/>
      <c r="D572" s="158"/>
      <c r="E572" s="1404"/>
      <c r="F572" s="93"/>
      <c r="G572" s="1200"/>
      <c r="H572" s="1200"/>
      <c r="I572" s="1200"/>
      <c r="J572" s="1200"/>
    </row>
    <row r="573" spans="1:10" s="152" customFormat="1">
      <c r="A573" s="160"/>
      <c r="B573" s="158"/>
      <c r="C573" s="151"/>
      <c r="D573" s="158"/>
      <c r="E573" s="1404"/>
      <c r="F573" s="93"/>
      <c r="G573" s="1200"/>
      <c r="H573" s="1200"/>
      <c r="I573" s="1200"/>
      <c r="J573" s="1200"/>
    </row>
    <row r="574" spans="1:10" s="152" customFormat="1">
      <c r="A574" s="160"/>
      <c r="B574" s="158" t="s">
        <v>922</v>
      </c>
      <c r="C574" s="170"/>
      <c r="D574" s="169"/>
      <c r="E574" s="1404"/>
      <c r="F574" s="93"/>
      <c r="G574" s="1200"/>
      <c r="H574" s="1200"/>
      <c r="I574" s="1200"/>
      <c r="J574" s="1200"/>
    </row>
    <row r="575" spans="1:10" s="152" customFormat="1">
      <c r="A575" s="160"/>
      <c r="B575" s="151"/>
      <c r="C575" s="170"/>
      <c r="D575" s="151"/>
      <c r="E575" s="1404"/>
      <c r="F575" s="93"/>
      <c r="G575" s="1200"/>
      <c r="H575" s="1200"/>
      <c r="I575" s="1200"/>
      <c r="J575" s="1200"/>
    </row>
    <row r="576" spans="1:10" s="152" customFormat="1" ht="142.5" customHeight="1">
      <c r="A576" s="441">
        <f>COUNT($A$10:A575)+1</f>
        <v>98</v>
      </c>
      <c r="B576" s="454" t="s">
        <v>3665</v>
      </c>
      <c r="C576" s="468"/>
      <c r="D576" s="454"/>
      <c r="E576" s="1408"/>
      <c r="F576" s="455"/>
      <c r="G576" s="1113"/>
      <c r="H576" s="1113"/>
      <c r="I576" s="1165"/>
      <c r="J576" s="1165"/>
    </row>
    <row r="577" spans="1:10" s="174" customFormat="1">
      <c r="A577" s="456"/>
      <c r="B577" s="454" t="s">
        <v>944</v>
      </c>
      <c r="C577" s="468" t="s">
        <v>945</v>
      </c>
      <c r="D577" s="458"/>
      <c r="E577" s="1439"/>
      <c r="F577" s="459"/>
      <c r="G577" s="1130"/>
      <c r="H577" s="1130"/>
      <c r="I577" s="1178"/>
      <c r="J577" s="1178"/>
    </row>
    <row r="578" spans="1:10" s="174" customFormat="1" ht="68.25" customHeight="1">
      <c r="A578" s="456"/>
      <c r="B578" s="454" t="s">
        <v>946</v>
      </c>
      <c r="C578" s="468"/>
      <c r="D578" s="458"/>
      <c r="E578" s="1439"/>
      <c r="F578" s="459"/>
      <c r="G578" s="1130"/>
      <c r="H578" s="1130"/>
      <c r="I578" s="1178"/>
      <c r="J578" s="1178"/>
    </row>
    <row r="579" spans="1:10" s="175" customFormat="1" ht="25.5">
      <c r="A579" s="460"/>
      <c r="B579" s="461" t="s">
        <v>947</v>
      </c>
      <c r="C579" s="462"/>
      <c r="D579" s="463"/>
      <c r="E579" s="1411"/>
      <c r="F579" s="464"/>
      <c r="G579" s="1131"/>
      <c r="H579" s="1131"/>
      <c r="I579" s="1179"/>
      <c r="J579" s="1179"/>
    </row>
    <row r="580" spans="1:10" s="152" customFormat="1">
      <c r="A580" s="437"/>
      <c r="B580" s="466"/>
      <c r="C580" s="468" t="s">
        <v>1605</v>
      </c>
      <c r="D580" s="454">
        <v>1</v>
      </c>
      <c r="E580" s="1409"/>
      <c r="F580" s="440">
        <f>E580*D580</f>
        <v>0</v>
      </c>
      <c r="G580" s="1116">
        <v>1</v>
      </c>
      <c r="H580" s="873">
        <f>E580*G580</f>
        <v>0</v>
      </c>
      <c r="I580" s="1166"/>
      <c r="J580" s="887">
        <f>E580*I580</f>
        <v>0</v>
      </c>
    </row>
    <row r="581" spans="1:10" s="171" customFormat="1">
      <c r="A581" s="456"/>
      <c r="B581" s="454"/>
      <c r="C581" s="468"/>
      <c r="D581" s="467"/>
      <c r="E581" s="1410"/>
      <c r="F581" s="440"/>
      <c r="G581" s="1131"/>
      <c r="H581" s="1131"/>
      <c r="I581" s="1179"/>
      <c r="J581" s="1179"/>
    </row>
    <row r="582" spans="1:10" s="171" customFormat="1" ht="76.5">
      <c r="A582" s="441">
        <f>COUNT($A$10:A581)+1</f>
        <v>99</v>
      </c>
      <c r="B582" s="454" t="s">
        <v>948</v>
      </c>
      <c r="C582" s="468"/>
      <c r="D582" s="467"/>
      <c r="E582" s="1410"/>
      <c r="F582" s="440"/>
      <c r="G582" s="1131"/>
      <c r="H582" s="1131"/>
      <c r="I582" s="1179"/>
      <c r="J582" s="1179"/>
    </row>
    <row r="583" spans="1:10" s="171" customFormat="1" ht="25.5">
      <c r="A583" s="456"/>
      <c r="B583" s="454" t="s">
        <v>982</v>
      </c>
      <c r="C583" s="468" t="s">
        <v>934</v>
      </c>
      <c r="D583" s="469">
        <v>2</v>
      </c>
      <c r="E583" s="1409">
        <v>0</v>
      </c>
      <c r="F583" s="440">
        <f>E583*D583</f>
        <v>0</v>
      </c>
      <c r="G583" s="1131">
        <v>2</v>
      </c>
      <c r="H583" s="873">
        <f>E583*G583</f>
        <v>0</v>
      </c>
      <c r="I583" s="1179"/>
      <c r="J583" s="887">
        <f>E583*I583</f>
        <v>0</v>
      </c>
    </row>
    <row r="584" spans="1:10" s="171" customFormat="1">
      <c r="A584" s="456"/>
      <c r="B584" s="454"/>
      <c r="C584" s="468"/>
      <c r="D584" s="471"/>
      <c r="E584" s="1410"/>
      <c r="F584" s="440"/>
      <c r="G584" s="1131"/>
      <c r="H584" s="1131"/>
      <c r="I584" s="1179"/>
      <c r="J584" s="1179"/>
    </row>
    <row r="585" spans="1:10" s="171" customFormat="1" ht="51">
      <c r="A585" s="441">
        <f>COUNT($A$10:A584)+1</f>
        <v>100</v>
      </c>
      <c r="B585" s="454" t="s">
        <v>3666</v>
      </c>
      <c r="C585" s="468"/>
      <c r="D585" s="471"/>
      <c r="E585" s="1410"/>
      <c r="F585" s="440"/>
      <c r="G585" s="1131"/>
      <c r="H585" s="1131"/>
      <c r="I585" s="1179"/>
      <c r="J585" s="1179"/>
    </row>
    <row r="586" spans="1:10" s="171" customFormat="1">
      <c r="A586" s="456"/>
      <c r="B586" s="454" t="s">
        <v>983</v>
      </c>
      <c r="C586" s="468" t="s">
        <v>934</v>
      </c>
      <c r="D586" s="469">
        <v>4</v>
      </c>
      <c r="E586" s="1409">
        <v>0</v>
      </c>
      <c r="F586" s="440">
        <f>E586*D586</f>
        <v>0</v>
      </c>
      <c r="G586" s="1131">
        <v>4</v>
      </c>
      <c r="H586" s="873">
        <f>E586*G586</f>
        <v>0</v>
      </c>
      <c r="I586" s="1179"/>
      <c r="J586" s="887">
        <f>E586*I586</f>
        <v>0</v>
      </c>
    </row>
    <row r="587" spans="1:10" s="171" customFormat="1">
      <c r="A587" s="456"/>
      <c r="B587" s="454"/>
      <c r="C587" s="457"/>
      <c r="D587" s="469"/>
      <c r="E587" s="1410"/>
      <c r="F587" s="440"/>
      <c r="G587" s="1131"/>
      <c r="H587" s="1131"/>
      <c r="I587" s="1179"/>
      <c r="J587" s="1179"/>
    </row>
    <row r="588" spans="1:10" s="146" customFormat="1" ht="63.75">
      <c r="A588" s="441">
        <f>COUNT($A$10:A587)+1</f>
        <v>101</v>
      </c>
      <c r="B588" s="454" t="s">
        <v>3669</v>
      </c>
      <c r="C588" s="457"/>
      <c r="D588" s="467"/>
      <c r="E588" s="1410"/>
      <c r="F588" s="440"/>
      <c r="G588" s="1132"/>
      <c r="H588" s="1132"/>
      <c r="I588" s="1180"/>
      <c r="J588" s="1180"/>
    </row>
    <row r="589" spans="1:10" s="146" customFormat="1">
      <c r="A589" s="456"/>
      <c r="B589" s="454" t="s">
        <v>953</v>
      </c>
      <c r="C589" s="457" t="s">
        <v>934</v>
      </c>
      <c r="D589" s="469">
        <v>54</v>
      </c>
      <c r="E589" s="1409">
        <v>0</v>
      </c>
      <c r="F589" s="440">
        <f>E589*D589</f>
        <v>0</v>
      </c>
      <c r="G589" s="1132">
        <v>54</v>
      </c>
      <c r="H589" s="873">
        <f>E589*G589</f>
        <v>0</v>
      </c>
      <c r="I589" s="1180"/>
      <c r="J589" s="887">
        <f>E589*I589</f>
        <v>0</v>
      </c>
    </row>
    <row r="590" spans="1:10" s="171" customFormat="1">
      <c r="A590" s="456"/>
      <c r="B590" s="454"/>
      <c r="C590" s="468"/>
      <c r="D590" s="471"/>
      <c r="E590" s="1410"/>
      <c r="F590" s="440"/>
      <c r="G590" s="1131"/>
      <c r="H590" s="1131"/>
      <c r="I590" s="1179"/>
      <c r="J590" s="1179"/>
    </row>
    <row r="591" spans="1:10" s="171" customFormat="1" ht="118.5" customHeight="1">
      <c r="A591" s="441">
        <f>COUNT($A$10:A590)+1</f>
        <v>102</v>
      </c>
      <c r="B591" s="454" t="s">
        <v>3667</v>
      </c>
      <c r="C591" s="468"/>
      <c r="D591" s="471"/>
      <c r="E591" s="1410"/>
      <c r="F591" s="440"/>
      <c r="G591" s="1131"/>
      <c r="H591" s="1131"/>
      <c r="I591" s="1179"/>
      <c r="J591" s="1179"/>
    </row>
    <row r="592" spans="1:10" s="171" customFormat="1">
      <c r="A592" s="456"/>
      <c r="B592" s="454" t="s">
        <v>955</v>
      </c>
      <c r="C592" s="468" t="s">
        <v>934</v>
      </c>
      <c r="D592" s="469">
        <v>132</v>
      </c>
      <c r="E592" s="1409">
        <v>0</v>
      </c>
      <c r="F592" s="440">
        <f>E592*D592</f>
        <v>0</v>
      </c>
      <c r="G592" s="1131">
        <v>132</v>
      </c>
      <c r="H592" s="873">
        <f>E592*G592</f>
        <v>0</v>
      </c>
      <c r="I592" s="1179"/>
      <c r="J592" s="887">
        <f>E592*I592</f>
        <v>0</v>
      </c>
    </row>
    <row r="593" spans="1:10" s="146" customFormat="1" ht="15">
      <c r="A593" s="456"/>
      <c r="B593" s="454"/>
      <c r="C593" s="468"/>
      <c r="D593" s="495"/>
      <c r="E593" s="1410"/>
      <c r="F593" s="440"/>
      <c r="G593" s="1132"/>
      <c r="H593" s="1132"/>
      <c r="I593" s="1180"/>
      <c r="J593" s="1180"/>
    </row>
    <row r="594" spans="1:10" s="174" customFormat="1" ht="105" customHeight="1">
      <c r="A594" s="441">
        <f>COUNT($A$10:A593)+1</f>
        <v>103</v>
      </c>
      <c r="B594" s="454" t="s">
        <v>958</v>
      </c>
      <c r="C594" s="468"/>
      <c r="D594" s="467"/>
      <c r="E594" s="1410"/>
      <c r="F594" s="440"/>
      <c r="G594" s="1130"/>
      <c r="H594" s="1130"/>
      <c r="I594" s="1178"/>
      <c r="J594" s="1178"/>
    </row>
    <row r="595" spans="1:10" s="174" customFormat="1">
      <c r="A595" s="456"/>
      <c r="B595" s="454"/>
      <c r="C595" s="468" t="s">
        <v>48</v>
      </c>
      <c r="D595" s="469">
        <v>700</v>
      </c>
      <c r="E595" s="1409">
        <v>0</v>
      </c>
      <c r="F595" s="440">
        <f>E595*D595</f>
        <v>0</v>
      </c>
      <c r="G595" s="1130">
        <v>700</v>
      </c>
      <c r="H595" s="873">
        <f>E595*G595</f>
        <v>0</v>
      </c>
      <c r="I595" s="1178"/>
      <c r="J595" s="887">
        <f>E595*I595</f>
        <v>0</v>
      </c>
    </row>
    <row r="596" spans="1:10" s="171" customFormat="1">
      <c r="A596" s="456"/>
      <c r="B596" s="454"/>
      <c r="C596" s="468"/>
      <c r="D596" s="467"/>
      <c r="E596" s="1410"/>
      <c r="F596" s="440"/>
      <c r="G596" s="1131"/>
      <c r="H596" s="1131"/>
      <c r="I596" s="1179"/>
      <c r="J596" s="1179"/>
    </row>
    <row r="597" spans="1:10" s="171" customFormat="1" ht="39" customHeight="1">
      <c r="A597" s="441">
        <f>COUNT($A$10:A596)+1</f>
        <v>104</v>
      </c>
      <c r="B597" s="454" t="s">
        <v>959</v>
      </c>
      <c r="C597" s="468"/>
      <c r="D597" s="467"/>
      <c r="E597" s="1410"/>
      <c r="F597" s="440"/>
      <c r="G597" s="1131"/>
      <c r="H597" s="1131"/>
      <c r="I597" s="1179"/>
      <c r="J597" s="1179"/>
    </row>
    <row r="598" spans="1:10" s="171" customFormat="1" ht="14.25">
      <c r="A598" s="456"/>
      <c r="B598" s="454"/>
      <c r="C598" s="468" t="s">
        <v>960</v>
      </c>
      <c r="D598" s="469">
        <v>60</v>
      </c>
      <c r="E598" s="1409">
        <v>0</v>
      </c>
      <c r="F598" s="440">
        <f>E598*D598</f>
        <v>0</v>
      </c>
      <c r="G598" s="1131">
        <v>60</v>
      </c>
      <c r="H598" s="873">
        <f>E598*G598</f>
        <v>0</v>
      </c>
      <c r="I598" s="1179"/>
      <c r="J598" s="887">
        <f>E598*I598</f>
        <v>0</v>
      </c>
    </row>
    <row r="599" spans="1:10" s="171" customFormat="1">
      <c r="A599" s="456"/>
      <c r="B599" s="454"/>
      <c r="C599" s="468"/>
      <c r="D599" s="467"/>
      <c r="E599" s="1410"/>
      <c r="F599" s="440"/>
      <c r="G599" s="1131"/>
      <c r="H599" s="1131"/>
      <c r="I599" s="1179"/>
      <c r="J599" s="1179"/>
    </row>
    <row r="600" spans="1:10" s="171" customFormat="1" ht="38.25">
      <c r="A600" s="441">
        <f>COUNT($A$10:A599)+1</f>
        <v>105</v>
      </c>
      <c r="B600" s="454" t="s">
        <v>961</v>
      </c>
      <c r="C600" s="468"/>
      <c r="D600" s="467"/>
      <c r="E600" s="1410"/>
      <c r="F600" s="440"/>
      <c r="G600" s="1131"/>
      <c r="H600" s="1131"/>
      <c r="I600" s="1179"/>
      <c r="J600" s="1179"/>
    </row>
    <row r="601" spans="1:10" s="171" customFormat="1" ht="12.75" customHeight="1">
      <c r="A601" s="456"/>
      <c r="B601" s="454"/>
      <c r="C601" s="468" t="s">
        <v>960</v>
      </c>
      <c r="D601" s="469">
        <v>60</v>
      </c>
      <c r="E601" s="1409">
        <v>0</v>
      </c>
      <c r="F601" s="440">
        <f>E601*D601</f>
        <v>0</v>
      </c>
      <c r="G601" s="1131">
        <v>60</v>
      </c>
      <c r="H601" s="873">
        <f>E601*G601</f>
        <v>0</v>
      </c>
      <c r="I601" s="1179"/>
      <c r="J601" s="887">
        <f>E601*I601</f>
        <v>0</v>
      </c>
    </row>
    <row r="602" spans="1:10" s="174" customFormat="1">
      <c r="A602" s="456"/>
      <c r="B602" s="454"/>
      <c r="C602" s="468"/>
      <c r="D602" s="467"/>
      <c r="E602" s="1410"/>
      <c r="F602" s="440"/>
      <c r="G602" s="1130"/>
      <c r="H602" s="1130"/>
      <c r="I602" s="1178"/>
      <c r="J602" s="1178"/>
    </row>
    <row r="603" spans="1:10" s="174" customFormat="1" ht="25.5">
      <c r="A603" s="441">
        <f>COUNT($A$10:A602)+1</f>
        <v>106</v>
      </c>
      <c r="B603" s="454" t="s">
        <v>962</v>
      </c>
      <c r="C603" s="468"/>
      <c r="D603" s="467"/>
      <c r="E603" s="1410"/>
      <c r="F603" s="440"/>
      <c r="G603" s="1130"/>
      <c r="H603" s="1130"/>
      <c r="I603" s="1178"/>
      <c r="J603" s="1178"/>
    </row>
    <row r="604" spans="1:10" s="146" customFormat="1">
      <c r="A604" s="456"/>
      <c r="B604" s="454"/>
      <c r="C604" s="468" t="s">
        <v>1605</v>
      </c>
      <c r="D604" s="469">
        <v>1</v>
      </c>
      <c r="E604" s="1409"/>
      <c r="F604" s="440">
        <f>E604*D604</f>
        <v>0</v>
      </c>
      <c r="G604" s="1132">
        <v>1</v>
      </c>
      <c r="H604" s="873">
        <f>E604*G604</f>
        <v>0</v>
      </c>
      <c r="I604" s="1180"/>
      <c r="J604" s="887">
        <f>E604*I604</f>
        <v>0</v>
      </c>
    </row>
    <row r="605" spans="1:10" s="146" customFormat="1">
      <c r="A605" s="456"/>
      <c r="B605" s="454"/>
      <c r="C605" s="468"/>
      <c r="D605" s="467"/>
      <c r="E605" s="1410"/>
      <c r="F605" s="440"/>
      <c r="G605" s="1132"/>
      <c r="H605" s="1132"/>
      <c r="I605" s="1180"/>
      <c r="J605" s="1180"/>
    </row>
    <row r="606" spans="1:10" s="146" customFormat="1" ht="54.75" customHeight="1">
      <c r="A606" s="441">
        <f>COUNT($A$10:A605)+1</f>
        <v>107</v>
      </c>
      <c r="B606" s="454" t="s">
        <v>963</v>
      </c>
      <c r="C606" s="468"/>
      <c r="D606" s="467"/>
      <c r="E606" s="1439"/>
      <c r="F606" s="459"/>
      <c r="G606" s="1132"/>
      <c r="H606" s="1132"/>
      <c r="I606" s="1180"/>
      <c r="J606" s="1180"/>
    </row>
    <row r="607" spans="1:10" s="146" customFormat="1" ht="14.25">
      <c r="A607" s="456"/>
      <c r="B607" s="454"/>
      <c r="C607" s="468" t="s">
        <v>960</v>
      </c>
      <c r="D607" s="469">
        <v>20</v>
      </c>
      <c r="E607" s="1409"/>
      <c r="F607" s="440">
        <f>E607*D607</f>
        <v>0</v>
      </c>
      <c r="G607" s="1132">
        <v>20</v>
      </c>
      <c r="H607" s="873">
        <f>E607*G607</f>
        <v>0</v>
      </c>
      <c r="I607" s="1180"/>
      <c r="J607" s="887">
        <f>E607*I607</f>
        <v>0</v>
      </c>
    </row>
    <row r="608" spans="1:10" s="146" customFormat="1">
      <c r="A608" s="456"/>
      <c r="B608" s="454"/>
      <c r="C608" s="457"/>
      <c r="D608" s="470"/>
      <c r="E608" s="1439"/>
      <c r="F608" s="459"/>
      <c r="G608" s="1132"/>
      <c r="H608" s="1132"/>
      <c r="I608" s="1180"/>
      <c r="J608" s="1180"/>
    </row>
    <row r="609" spans="1:10" s="146" customFormat="1" ht="51">
      <c r="A609" s="441">
        <f>COUNT($A$10:A608)+1</f>
        <v>108</v>
      </c>
      <c r="B609" s="454" t="s">
        <v>964</v>
      </c>
      <c r="C609" s="457"/>
      <c r="D609" s="470"/>
      <c r="E609" s="1439"/>
      <c r="F609" s="473">
        <f>SUM(F579:F608)</f>
        <v>0</v>
      </c>
      <c r="G609" s="1132"/>
      <c r="H609" s="1138">
        <f>SUM(H579:H608)</f>
        <v>0</v>
      </c>
      <c r="I609" s="1180"/>
      <c r="J609" s="1180"/>
    </row>
    <row r="610" spans="1:10" s="146" customFormat="1">
      <c r="A610" s="456"/>
      <c r="B610" s="454"/>
      <c r="C610" s="474">
        <v>0.05</v>
      </c>
      <c r="D610" s="470"/>
      <c r="E610" s="1439"/>
      <c r="F610" s="459">
        <f>F609*C610</f>
        <v>0</v>
      </c>
      <c r="G610" s="1139">
        <v>0.05</v>
      </c>
      <c r="H610" s="1133">
        <f>H609*C610</f>
        <v>0</v>
      </c>
      <c r="I610" s="1180"/>
      <c r="J610" s="887">
        <f>E610*I610</f>
        <v>0</v>
      </c>
    </row>
    <row r="611" spans="1:10" s="146" customFormat="1">
      <c r="A611" s="456"/>
      <c r="B611" s="454"/>
      <c r="C611" s="457"/>
      <c r="D611" s="470"/>
      <c r="E611" s="1439"/>
      <c r="F611" s="459"/>
      <c r="G611" s="1132"/>
      <c r="H611" s="1132"/>
      <c r="I611" s="1180"/>
      <c r="J611" s="1180"/>
    </row>
    <row r="612" spans="1:10" s="146" customFormat="1">
      <c r="A612" s="441">
        <f>COUNT($A$10:A611)+1</f>
        <v>109</v>
      </c>
      <c r="B612" s="454" t="s">
        <v>941</v>
      </c>
      <c r="C612" s="474">
        <v>0.05</v>
      </c>
      <c r="D612" s="470"/>
      <c r="E612" s="1439"/>
      <c r="F612" s="459">
        <f>F609*C612</f>
        <v>0</v>
      </c>
      <c r="G612" s="1139">
        <v>0.05</v>
      </c>
      <c r="H612" s="1133">
        <f>H609*G612</f>
        <v>0</v>
      </c>
      <c r="I612" s="1180"/>
      <c r="J612" s="887">
        <f>E612*I612</f>
        <v>0</v>
      </c>
    </row>
    <row r="613" spans="1:10" s="146" customFormat="1" ht="13.5" thickBot="1">
      <c r="A613" s="173"/>
      <c r="B613" s="492"/>
      <c r="C613" s="493"/>
      <c r="D613" s="494"/>
      <c r="E613" s="1718"/>
      <c r="F613" s="494"/>
      <c r="G613" s="1141"/>
      <c r="H613" s="1134"/>
      <c r="I613" s="1186"/>
      <c r="J613" s="1186"/>
    </row>
    <row r="614" spans="1:10" s="146" customFormat="1">
      <c r="A614" s="475"/>
      <c r="B614" s="169"/>
      <c r="C614" s="476"/>
      <c r="D614" s="477"/>
      <c r="E614" s="1413"/>
      <c r="F614" s="477" t="s">
        <v>1582</v>
      </c>
      <c r="G614" s="1135"/>
      <c r="H614" s="1135" t="s">
        <v>1592</v>
      </c>
      <c r="I614" s="1182"/>
      <c r="J614" s="1182" t="s">
        <v>1593</v>
      </c>
    </row>
    <row r="615" spans="1:10" s="146" customFormat="1" ht="15">
      <c r="A615" s="172"/>
      <c r="B615" s="424" t="s">
        <v>984</v>
      </c>
      <c r="C615" s="470"/>
      <c r="D615" s="482"/>
      <c r="E615" s="1439"/>
      <c r="F615" s="483">
        <f>SUM(F576:F613)</f>
        <v>0</v>
      </c>
      <c r="G615" s="1132"/>
      <c r="H615" s="1137">
        <f>SUM(H576:H613)</f>
        <v>0</v>
      </c>
      <c r="I615" s="1180"/>
      <c r="J615" s="1184">
        <f>SUM(J576:J613)</f>
        <v>0</v>
      </c>
    </row>
    <row r="616" spans="1:10" s="146" customFormat="1">
      <c r="A616" s="172"/>
      <c r="B616" s="174"/>
      <c r="D616" s="149"/>
      <c r="E616" s="1715"/>
      <c r="F616" s="145"/>
      <c r="G616" s="1202"/>
      <c r="H616" s="1202"/>
      <c r="I616" s="1202"/>
      <c r="J616" s="1202"/>
    </row>
    <row r="617" spans="1:10" s="146" customFormat="1">
      <c r="A617" s="1588" t="s">
        <v>828</v>
      </c>
      <c r="B617" s="1589"/>
      <c r="C617" s="1589"/>
      <c r="D617" s="149"/>
      <c r="E617" s="1715"/>
      <c r="F617" s="145"/>
      <c r="G617" s="1202"/>
      <c r="H617" s="1202"/>
      <c r="I617" s="1202"/>
      <c r="J617" s="1202"/>
    </row>
    <row r="618" spans="1:10" s="2" customFormat="1">
      <c r="A618" s="12"/>
      <c r="B618" s="16"/>
      <c r="C618" s="13"/>
      <c r="E618" s="1352"/>
      <c r="F618" s="1"/>
      <c r="G618" s="1203"/>
      <c r="H618" s="1203"/>
      <c r="I618" s="1203"/>
      <c r="J618" s="1203"/>
    </row>
    <row r="619" spans="1:10" s="152" customFormat="1">
      <c r="A619" s="160"/>
      <c r="B619" s="150" t="s">
        <v>1927</v>
      </c>
      <c r="C619" s="150"/>
      <c r="D619" s="150"/>
      <c r="E619" s="1404"/>
      <c r="F619" s="93"/>
      <c r="G619" s="1200"/>
      <c r="H619" s="1200"/>
      <c r="I619" s="1200"/>
      <c r="J619" s="1200"/>
    </row>
    <row r="620" spans="1:10" s="152" customFormat="1" ht="25.5">
      <c r="A620" s="160"/>
      <c r="B620" s="150" t="s">
        <v>919</v>
      </c>
      <c r="C620" s="150"/>
      <c r="D620" s="150"/>
      <c r="E620" s="1404"/>
      <c r="F620" s="93"/>
      <c r="G620" s="1200"/>
      <c r="H620" s="1200"/>
      <c r="I620" s="1200"/>
      <c r="J620" s="1200"/>
    </row>
    <row r="621" spans="1:10" s="152" customFormat="1">
      <c r="A621" s="160"/>
      <c r="E621" s="1404"/>
      <c r="F621" s="93"/>
      <c r="G621" s="1200"/>
      <c r="H621" s="1200"/>
      <c r="I621" s="1200"/>
      <c r="J621" s="1200"/>
    </row>
    <row r="622" spans="1:10" s="152" customFormat="1">
      <c r="A622" s="160"/>
      <c r="B622" s="150" t="s">
        <v>985</v>
      </c>
      <c r="E622" s="1404"/>
      <c r="F622" s="93"/>
      <c r="G622" s="1200"/>
      <c r="H622" s="1200"/>
      <c r="I622" s="1200"/>
      <c r="J622" s="1200"/>
    </row>
    <row r="623" spans="1:10" s="152" customFormat="1">
      <c r="A623" s="160"/>
      <c r="E623" s="1404"/>
      <c r="F623" s="93"/>
      <c r="G623" s="1200"/>
      <c r="H623" s="1200"/>
      <c r="I623" s="1200"/>
      <c r="J623" s="1200"/>
    </row>
    <row r="624" spans="1:10" s="152" customFormat="1">
      <c r="A624" s="160" t="s">
        <v>832</v>
      </c>
      <c r="B624" s="150" t="s">
        <v>833</v>
      </c>
      <c r="C624" s="150" t="s">
        <v>834</v>
      </c>
      <c r="D624" s="150" t="s">
        <v>835</v>
      </c>
      <c r="E624" s="1367" t="s">
        <v>1382</v>
      </c>
      <c r="F624" s="150" t="s">
        <v>837</v>
      </c>
      <c r="G624" s="1548" t="s">
        <v>1557</v>
      </c>
      <c r="H624" s="1549"/>
      <c r="I624" s="1550" t="s">
        <v>1558</v>
      </c>
      <c r="J624" s="1551"/>
    </row>
    <row r="625" spans="1:10" s="152" customFormat="1" ht="13.5" thickBot="1">
      <c r="A625" s="168"/>
      <c r="B625" s="156"/>
      <c r="C625" s="156"/>
      <c r="D625" s="155"/>
      <c r="E625" s="1405" t="s">
        <v>838</v>
      </c>
      <c r="F625" s="157" t="s">
        <v>838</v>
      </c>
      <c r="G625" s="898" t="s">
        <v>79</v>
      </c>
      <c r="H625" s="898" t="s">
        <v>1561</v>
      </c>
      <c r="I625" s="897" t="s">
        <v>79</v>
      </c>
      <c r="J625" s="897" t="s">
        <v>1561</v>
      </c>
    </row>
    <row r="626" spans="1:10" s="152" customFormat="1">
      <c r="A626" s="160"/>
      <c r="B626" s="151"/>
      <c r="C626" s="159"/>
      <c r="D626" s="158"/>
      <c r="E626" s="1404"/>
      <c r="F626" s="93"/>
      <c r="G626" s="1200"/>
      <c r="H626" s="1200"/>
      <c r="I626" s="1200"/>
      <c r="J626" s="1200"/>
    </row>
    <row r="627" spans="1:10" s="152" customFormat="1">
      <c r="A627" s="160"/>
      <c r="B627" s="158" t="s">
        <v>943</v>
      </c>
      <c r="C627" s="151"/>
      <c r="D627" s="158"/>
      <c r="E627" s="1404"/>
      <c r="F627" s="93"/>
      <c r="G627" s="1200"/>
      <c r="H627" s="1200"/>
      <c r="I627" s="1200"/>
      <c r="J627" s="1200"/>
    </row>
    <row r="628" spans="1:10" s="152" customFormat="1">
      <c r="A628" s="160"/>
      <c r="B628" s="158"/>
      <c r="C628" s="151"/>
      <c r="D628" s="158"/>
      <c r="E628" s="1404"/>
      <c r="F628" s="93"/>
      <c r="G628" s="1200"/>
      <c r="H628" s="1200"/>
      <c r="I628" s="1200"/>
      <c r="J628" s="1200"/>
    </row>
    <row r="629" spans="1:10" s="152" customFormat="1">
      <c r="A629" s="160"/>
      <c r="B629" s="158" t="s">
        <v>922</v>
      </c>
      <c r="C629" s="170"/>
      <c r="D629" s="169"/>
      <c r="E629" s="1404"/>
      <c r="F629" s="93"/>
      <c r="G629" s="1200"/>
      <c r="H629" s="1200"/>
      <c r="I629" s="1200"/>
      <c r="J629" s="1200"/>
    </row>
    <row r="630" spans="1:10" s="152" customFormat="1">
      <c r="A630" s="160"/>
      <c r="B630" s="151"/>
      <c r="C630" s="170"/>
      <c r="D630" s="151"/>
      <c r="E630" s="1404"/>
      <c r="F630" s="93"/>
      <c r="G630" s="1200"/>
      <c r="H630" s="1200"/>
      <c r="I630" s="1200"/>
      <c r="J630" s="1200"/>
    </row>
    <row r="631" spans="1:10" s="152" customFormat="1" ht="138.75" customHeight="1">
      <c r="A631" s="441">
        <f>COUNT($A$10:A630)+1</f>
        <v>110</v>
      </c>
      <c r="B631" s="454" t="s">
        <v>3665</v>
      </c>
      <c r="C631" s="468"/>
      <c r="D631" s="454"/>
      <c r="E631" s="1408"/>
      <c r="F631" s="455"/>
      <c r="G631" s="1113"/>
      <c r="H631" s="1113"/>
      <c r="I631" s="1165"/>
      <c r="J631" s="1165"/>
    </row>
    <row r="632" spans="1:10" s="174" customFormat="1">
      <c r="A632" s="456"/>
      <c r="B632" s="454" t="s">
        <v>944</v>
      </c>
      <c r="C632" s="468" t="s">
        <v>945</v>
      </c>
      <c r="D632" s="458"/>
      <c r="E632" s="1439"/>
      <c r="F632" s="459"/>
      <c r="G632" s="1130"/>
      <c r="H632" s="1130"/>
      <c r="I632" s="1178"/>
      <c r="J632" s="1178"/>
    </row>
    <row r="633" spans="1:10" s="174" customFormat="1" ht="67.5" customHeight="1">
      <c r="A633" s="456"/>
      <c r="B633" s="454" t="s">
        <v>946</v>
      </c>
      <c r="C633" s="468"/>
      <c r="D633" s="458"/>
      <c r="E633" s="1439"/>
      <c r="F633" s="459"/>
      <c r="G633" s="1130"/>
      <c r="H633" s="1130"/>
      <c r="I633" s="1178"/>
      <c r="J633" s="1178"/>
    </row>
    <row r="634" spans="1:10" s="175" customFormat="1" ht="25.5">
      <c r="A634" s="460"/>
      <c r="B634" s="461" t="s">
        <v>947</v>
      </c>
      <c r="C634" s="462"/>
      <c r="D634" s="463"/>
      <c r="E634" s="1411"/>
      <c r="F634" s="464"/>
      <c r="G634" s="1131"/>
      <c r="H634" s="1131"/>
      <c r="I634" s="1179"/>
      <c r="J634" s="1179"/>
    </row>
    <row r="635" spans="1:10" s="152" customFormat="1">
      <c r="A635" s="437"/>
      <c r="B635" s="466"/>
      <c r="C635" s="468" t="s">
        <v>1605</v>
      </c>
      <c r="D635" s="454">
        <v>1</v>
      </c>
      <c r="E635" s="1409"/>
      <c r="F635" s="440">
        <f>E635*D635</f>
        <v>0</v>
      </c>
      <c r="G635" s="1116">
        <v>1</v>
      </c>
      <c r="H635" s="873">
        <f>E635*G635</f>
        <v>0</v>
      </c>
      <c r="I635" s="1165"/>
      <c r="J635" s="887">
        <f>E635*I635</f>
        <v>0</v>
      </c>
    </row>
    <row r="636" spans="1:10" s="171" customFormat="1">
      <c r="A636" s="456"/>
      <c r="B636" s="454"/>
      <c r="C636" s="468"/>
      <c r="D636" s="467"/>
      <c r="E636" s="1410"/>
      <c r="F636" s="440"/>
      <c r="G636" s="1131"/>
      <c r="H636" s="1131"/>
      <c r="I636" s="1179"/>
      <c r="J636" s="1179"/>
    </row>
    <row r="637" spans="1:10" s="171" customFormat="1" ht="76.5">
      <c r="A637" s="441">
        <f>COUNT($A$10:A636)+1</f>
        <v>111</v>
      </c>
      <c r="B637" s="454" t="s">
        <v>948</v>
      </c>
      <c r="C637" s="468"/>
      <c r="D637" s="467"/>
      <c r="E637" s="1410"/>
      <c r="F637" s="440"/>
      <c r="G637" s="1131"/>
      <c r="H637" s="1131"/>
      <c r="I637" s="1179"/>
      <c r="J637" s="1179"/>
    </row>
    <row r="638" spans="1:10" s="171" customFormat="1" ht="25.5">
      <c r="A638" s="456"/>
      <c r="B638" s="454" t="s">
        <v>949</v>
      </c>
      <c r="C638" s="468" t="s">
        <v>934</v>
      </c>
      <c r="D638" s="469">
        <v>1</v>
      </c>
      <c r="E638" s="1409">
        <v>0</v>
      </c>
      <c r="F638" s="440">
        <f>E638*D638</f>
        <v>0</v>
      </c>
      <c r="G638" s="1131">
        <v>1</v>
      </c>
      <c r="H638" s="873">
        <f>E638*G638</f>
        <v>0</v>
      </c>
      <c r="I638" s="1179"/>
      <c r="J638" s="887">
        <f>E638*I638</f>
        <v>0</v>
      </c>
    </row>
    <row r="639" spans="1:10" s="171" customFormat="1">
      <c r="A639" s="456"/>
      <c r="B639" s="454"/>
      <c r="C639" s="468"/>
      <c r="D639" s="471"/>
      <c r="E639" s="1410"/>
      <c r="F639" s="440"/>
      <c r="G639" s="1131"/>
      <c r="H639" s="1131"/>
      <c r="I639" s="1179"/>
      <c r="J639" s="1179"/>
    </row>
    <row r="640" spans="1:10" s="171" customFormat="1" ht="51">
      <c r="A640" s="441">
        <f>COUNT($A$10:A639)+1</f>
        <v>112</v>
      </c>
      <c r="B640" s="454" t="s">
        <v>3666</v>
      </c>
      <c r="C640" s="468"/>
      <c r="D640" s="471"/>
      <c r="E640" s="1410"/>
      <c r="F640" s="440"/>
      <c r="G640" s="1131"/>
      <c r="H640" s="1131"/>
      <c r="I640" s="1179"/>
      <c r="J640" s="1179"/>
    </row>
    <row r="641" spans="1:10" s="171" customFormat="1">
      <c r="A641" s="456"/>
      <c r="B641" s="454" t="s">
        <v>951</v>
      </c>
      <c r="C641" s="468" t="s">
        <v>934</v>
      </c>
      <c r="D641" s="469">
        <v>4</v>
      </c>
      <c r="E641" s="1409">
        <v>0</v>
      </c>
      <c r="F641" s="440">
        <f>E641*D641</f>
        <v>0</v>
      </c>
      <c r="G641" s="1131">
        <v>4</v>
      </c>
      <c r="H641" s="873">
        <f>E641*G641</f>
        <v>0</v>
      </c>
      <c r="I641" s="1179"/>
      <c r="J641" s="887">
        <f>E641*I641</f>
        <v>0</v>
      </c>
    </row>
    <row r="642" spans="1:10" s="171" customFormat="1">
      <c r="A642" s="456"/>
      <c r="B642" s="454"/>
      <c r="C642" s="457"/>
      <c r="D642" s="469"/>
      <c r="E642" s="1410"/>
      <c r="F642" s="440"/>
      <c r="G642" s="1131"/>
      <c r="H642" s="1131"/>
      <c r="I642" s="1179"/>
      <c r="J642" s="1179"/>
    </row>
    <row r="643" spans="1:10" s="146" customFormat="1" ht="63.75">
      <c r="A643" s="441">
        <f>COUNT($A$10:A642)+1</f>
        <v>113</v>
      </c>
      <c r="B643" s="454" t="s">
        <v>3669</v>
      </c>
      <c r="C643" s="457"/>
      <c r="D643" s="467"/>
      <c r="E643" s="1410"/>
      <c r="F643" s="440"/>
      <c r="G643" s="1132"/>
      <c r="H643" s="1132"/>
      <c r="I643" s="1180"/>
      <c r="J643" s="1180"/>
    </row>
    <row r="644" spans="1:10" s="146" customFormat="1">
      <c r="A644" s="456"/>
      <c r="B644" s="454" t="s">
        <v>953</v>
      </c>
      <c r="C644" s="457" t="s">
        <v>934</v>
      </c>
      <c r="D644" s="469">
        <v>44</v>
      </c>
      <c r="E644" s="1409">
        <v>0</v>
      </c>
      <c r="F644" s="440">
        <f>E644*D644</f>
        <v>0</v>
      </c>
      <c r="G644" s="1132">
        <v>44</v>
      </c>
      <c r="H644" s="873">
        <f>E644*G644</f>
        <v>0</v>
      </c>
      <c r="I644" s="1180"/>
      <c r="J644" s="887">
        <f>E644*I644</f>
        <v>0</v>
      </c>
    </row>
    <row r="645" spans="1:10" s="171" customFormat="1">
      <c r="A645" s="456"/>
      <c r="B645" s="454"/>
      <c r="C645" s="468"/>
      <c r="D645" s="467"/>
      <c r="E645" s="1410"/>
      <c r="F645" s="440"/>
      <c r="G645" s="1131"/>
      <c r="H645" s="1131"/>
      <c r="I645" s="1179"/>
      <c r="J645" s="1179"/>
    </row>
    <row r="646" spans="1:10" s="171" customFormat="1" ht="90.75" customHeight="1">
      <c r="A646" s="441">
        <f>COUNT($A$10:A645)+1</f>
        <v>114</v>
      </c>
      <c r="B646" s="454" t="s">
        <v>954</v>
      </c>
      <c r="C646" s="468"/>
      <c r="D646" s="467"/>
      <c r="E646" s="1410"/>
      <c r="F646" s="440"/>
      <c r="G646" s="1131"/>
      <c r="H646" s="1131"/>
      <c r="I646" s="1179"/>
      <c r="J646" s="1179"/>
    </row>
    <row r="647" spans="1:10" s="171" customFormat="1">
      <c r="A647" s="456"/>
      <c r="B647" s="454" t="s">
        <v>955</v>
      </c>
      <c r="C647" s="468" t="s">
        <v>934</v>
      </c>
      <c r="D647" s="469">
        <v>107</v>
      </c>
      <c r="E647" s="1409">
        <v>0</v>
      </c>
      <c r="F647" s="440">
        <f>E647*D647</f>
        <v>0</v>
      </c>
      <c r="G647" s="1131">
        <v>107</v>
      </c>
      <c r="H647" s="873">
        <f>E647*G647</f>
        <v>0</v>
      </c>
      <c r="I647" s="1179"/>
      <c r="J647" s="887">
        <f>E647*I647</f>
        <v>0</v>
      </c>
    </row>
    <row r="648" spans="1:10" s="176" customFormat="1">
      <c r="A648" s="460"/>
      <c r="B648" s="487"/>
      <c r="C648" s="488"/>
      <c r="D648" s="463"/>
      <c r="E648" s="1716"/>
      <c r="F648" s="489"/>
      <c r="G648" s="1130"/>
      <c r="H648" s="1130"/>
      <c r="I648" s="1178"/>
      <c r="J648" s="1178"/>
    </row>
    <row r="649" spans="1:10" s="176" customFormat="1" ht="51.75" customHeight="1">
      <c r="A649" s="441">
        <f>COUNT($A$10:A648)+1</f>
        <v>115</v>
      </c>
      <c r="B649" s="487" t="s">
        <v>3668</v>
      </c>
      <c r="C649" s="488"/>
      <c r="D649" s="463"/>
      <c r="E649" s="1716"/>
      <c r="F649" s="489"/>
      <c r="G649" s="1130"/>
      <c r="H649" s="1130"/>
      <c r="I649" s="1178"/>
      <c r="J649" s="1178"/>
    </row>
    <row r="650" spans="1:10" s="176" customFormat="1">
      <c r="A650" s="460"/>
      <c r="B650" s="490" t="s">
        <v>956</v>
      </c>
      <c r="C650" s="488"/>
      <c r="D650" s="491"/>
      <c r="E650" s="1716"/>
      <c r="F650" s="489"/>
      <c r="G650" s="1130"/>
      <c r="H650" s="1130"/>
      <c r="I650" s="1178"/>
      <c r="J650" s="1178"/>
    </row>
    <row r="651" spans="1:10" s="175" customFormat="1" ht="13.5" customHeight="1">
      <c r="A651" s="460"/>
      <c r="B651" s="487" t="s">
        <v>957</v>
      </c>
      <c r="C651" s="488" t="s">
        <v>934</v>
      </c>
      <c r="D651" s="463">
        <v>1</v>
      </c>
      <c r="E651" s="1717">
        <v>0</v>
      </c>
      <c r="F651" s="489">
        <f>E651*D651</f>
        <v>0</v>
      </c>
      <c r="G651" s="1131">
        <v>1</v>
      </c>
      <c r="H651" s="873">
        <f>E651*G651</f>
        <v>0</v>
      </c>
      <c r="I651" s="1179"/>
      <c r="J651" s="887">
        <f>E651*I651</f>
        <v>0</v>
      </c>
    </row>
    <row r="652" spans="1:10" s="146" customFormat="1" ht="12" customHeight="1">
      <c r="A652" s="456"/>
      <c r="B652" s="454"/>
      <c r="C652" s="468"/>
      <c r="D652" s="472"/>
      <c r="E652" s="1410"/>
      <c r="F652" s="440"/>
      <c r="G652" s="1132"/>
      <c r="H652" s="1132"/>
      <c r="I652" s="1180"/>
      <c r="J652" s="1180"/>
    </row>
    <row r="653" spans="1:10" s="174" customFormat="1" ht="106.5" customHeight="1">
      <c r="A653" s="441">
        <f>COUNT($A$10:A652)+1</f>
        <v>116</v>
      </c>
      <c r="B653" s="454" t="s">
        <v>958</v>
      </c>
      <c r="C653" s="468"/>
      <c r="D653" s="467"/>
      <c r="E653" s="1410"/>
      <c r="F653" s="440"/>
      <c r="G653" s="1130"/>
      <c r="H653" s="1130"/>
      <c r="I653" s="1178"/>
      <c r="J653" s="1178"/>
    </row>
    <row r="654" spans="1:10" s="174" customFormat="1">
      <c r="A654" s="456"/>
      <c r="B654" s="454"/>
      <c r="C654" s="468" t="s">
        <v>48</v>
      </c>
      <c r="D654" s="469">
        <v>540</v>
      </c>
      <c r="E654" s="1409">
        <v>0</v>
      </c>
      <c r="F654" s="440">
        <f>E654*D654</f>
        <v>0</v>
      </c>
      <c r="G654" s="1130">
        <v>540</v>
      </c>
      <c r="H654" s="873">
        <f>E654*G654</f>
        <v>0</v>
      </c>
      <c r="I654" s="1178"/>
      <c r="J654" s="887">
        <f>E654*I654</f>
        <v>0</v>
      </c>
    </row>
    <row r="655" spans="1:10" s="171" customFormat="1">
      <c r="A655" s="456"/>
      <c r="B655" s="454"/>
      <c r="C655" s="468"/>
      <c r="D655" s="467"/>
      <c r="E655" s="1410"/>
      <c r="F655" s="440"/>
      <c r="G655" s="1131"/>
      <c r="H655" s="1131"/>
      <c r="I655" s="1179"/>
      <c r="J655" s="1179"/>
    </row>
    <row r="656" spans="1:10" s="171" customFormat="1" ht="25.5" customHeight="1">
      <c r="A656" s="441">
        <f>COUNT($A$10:A655)+1</f>
        <v>117</v>
      </c>
      <c r="B656" s="454" t="s">
        <v>1388</v>
      </c>
      <c r="C656" s="468"/>
      <c r="D656" s="467"/>
      <c r="E656" s="1410"/>
      <c r="F656" s="440"/>
      <c r="G656" s="1131"/>
      <c r="H656" s="1131"/>
      <c r="I656" s="1179"/>
      <c r="J656" s="1179"/>
    </row>
    <row r="657" spans="1:10" s="171" customFormat="1" ht="12.75" customHeight="1">
      <c r="A657" s="456"/>
      <c r="B657" s="454"/>
      <c r="C657" s="468" t="s">
        <v>960</v>
      </c>
      <c r="D657" s="469">
        <v>45</v>
      </c>
      <c r="E657" s="1409">
        <v>0</v>
      </c>
      <c r="F657" s="440">
        <f>E657*D657</f>
        <v>0</v>
      </c>
      <c r="G657" s="1131">
        <v>45</v>
      </c>
      <c r="H657" s="873">
        <f>E657*G657</f>
        <v>0</v>
      </c>
      <c r="I657" s="1179"/>
      <c r="J657" s="887">
        <f>E657*I657</f>
        <v>0</v>
      </c>
    </row>
    <row r="658" spans="1:10" s="171" customFormat="1">
      <c r="A658" s="456"/>
      <c r="B658" s="454"/>
      <c r="C658" s="468"/>
      <c r="D658" s="467"/>
      <c r="E658" s="1411"/>
      <c r="F658" s="440"/>
      <c r="G658" s="1131"/>
      <c r="H658" s="1131"/>
      <c r="I658" s="1179"/>
      <c r="J658" s="1179"/>
    </row>
    <row r="659" spans="1:10" s="171" customFormat="1" ht="38.25">
      <c r="A659" s="441">
        <f>COUNT($A$10:A658)+1</f>
        <v>118</v>
      </c>
      <c r="B659" s="454" t="s">
        <v>961</v>
      </c>
      <c r="C659" s="468"/>
      <c r="D659" s="467"/>
      <c r="E659" s="1410"/>
      <c r="F659" s="440"/>
      <c r="G659" s="1131"/>
      <c r="H659" s="1131"/>
      <c r="I659" s="1179"/>
      <c r="J659" s="1179"/>
    </row>
    <row r="660" spans="1:10" s="171" customFormat="1" ht="12.75" customHeight="1">
      <c r="A660" s="456"/>
      <c r="B660" s="454"/>
      <c r="C660" s="468" t="s">
        <v>960</v>
      </c>
      <c r="D660" s="469">
        <v>45</v>
      </c>
      <c r="E660" s="1409"/>
      <c r="F660" s="440">
        <f>E660*D660</f>
        <v>0</v>
      </c>
      <c r="G660" s="1131">
        <v>45</v>
      </c>
      <c r="H660" s="873">
        <f>E660*G660</f>
        <v>0</v>
      </c>
      <c r="I660" s="1179"/>
      <c r="J660" s="887">
        <f>E660*I660</f>
        <v>0</v>
      </c>
    </row>
    <row r="661" spans="1:10" s="174" customFormat="1">
      <c r="A661" s="456"/>
      <c r="B661" s="454"/>
      <c r="C661" s="468"/>
      <c r="D661" s="467"/>
      <c r="E661" s="1410"/>
      <c r="F661" s="440"/>
      <c r="G661" s="1130"/>
      <c r="H661" s="1130"/>
      <c r="I661" s="1178"/>
      <c r="J661" s="1178"/>
    </row>
    <row r="662" spans="1:10" s="174" customFormat="1" ht="25.5">
      <c r="A662" s="441">
        <f>COUNT($A$10:A661)+1</f>
        <v>119</v>
      </c>
      <c r="B662" s="454" t="s">
        <v>962</v>
      </c>
      <c r="C662" s="468"/>
      <c r="D662" s="467"/>
      <c r="E662" s="1410"/>
      <c r="F662" s="440"/>
      <c r="G662" s="1130"/>
      <c r="H662" s="1130"/>
      <c r="I662" s="1178"/>
      <c r="J662" s="1178"/>
    </row>
    <row r="663" spans="1:10" s="146" customFormat="1">
      <c r="A663" s="456"/>
      <c r="B663" s="454"/>
      <c r="C663" s="468" t="s">
        <v>1605</v>
      </c>
      <c r="D663" s="469">
        <v>1</v>
      </c>
      <c r="E663" s="1409">
        <v>0</v>
      </c>
      <c r="F663" s="440">
        <f>E663*D663</f>
        <v>0</v>
      </c>
      <c r="G663" s="1132">
        <v>1</v>
      </c>
      <c r="H663" s="873">
        <f>E663*G663</f>
        <v>0</v>
      </c>
      <c r="I663" s="1180"/>
      <c r="J663" s="887">
        <f>E663*I663</f>
        <v>0</v>
      </c>
    </row>
    <row r="664" spans="1:10" s="146" customFormat="1">
      <c r="A664" s="456"/>
      <c r="B664" s="454"/>
      <c r="C664" s="468"/>
      <c r="D664" s="467"/>
      <c r="E664" s="1410"/>
      <c r="F664" s="440"/>
      <c r="G664" s="1132"/>
      <c r="H664" s="1132"/>
      <c r="I664" s="1180"/>
      <c r="J664" s="1180"/>
    </row>
    <row r="665" spans="1:10" s="146" customFormat="1" ht="38.25">
      <c r="A665" s="441">
        <f>COUNT($A$10:A664)+1</f>
        <v>120</v>
      </c>
      <c r="B665" s="454" t="s">
        <v>963</v>
      </c>
      <c r="C665" s="468"/>
      <c r="D665" s="467"/>
      <c r="E665" s="1439"/>
      <c r="F665" s="459"/>
      <c r="G665" s="1132"/>
      <c r="H665" s="1132"/>
      <c r="I665" s="1180"/>
      <c r="J665" s="1180"/>
    </row>
    <row r="666" spans="1:10" s="146" customFormat="1" ht="12.75" customHeight="1">
      <c r="A666" s="456"/>
      <c r="B666" s="454"/>
      <c r="C666" s="468" t="s">
        <v>960</v>
      </c>
      <c r="D666" s="469">
        <v>20</v>
      </c>
      <c r="E666" s="1409"/>
      <c r="F666" s="440">
        <f>E666*D666</f>
        <v>0</v>
      </c>
      <c r="G666" s="1132">
        <v>20</v>
      </c>
      <c r="H666" s="873">
        <f>E666*G666</f>
        <v>0</v>
      </c>
      <c r="I666" s="1180"/>
      <c r="J666" s="887">
        <f>E666*I666</f>
        <v>0</v>
      </c>
    </row>
    <row r="667" spans="1:10" s="146" customFormat="1">
      <c r="A667" s="456"/>
      <c r="B667" s="454"/>
      <c r="C667" s="457"/>
      <c r="D667" s="470"/>
      <c r="E667" s="1439"/>
      <c r="F667" s="459"/>
      <c r="G667" s="1132"/>
      <c r="H667" s="1132"/>
      <c r="I667" s="1180"/>
      <c r="J667" s="1180"/>
    </row>
    <row r="668" spans="1:10" s="146" customFormat="1" ht="51">
      <c r="A668" s="441">
        <f>COUNT($A$10:A667)+1</f>
        <v>121</v>
      </c>
      <c r="B668" s="454" t="s">
        <v>964</v>
      </c>
      <c r="C668" s="457"/>
      <c r="D668" s="470"/>
      <c r="E668" s="1439"/>
      <c r="F668" s="473">
        <f>SUM(F634:F667)</f>
        <v>0</v>
      </c>
      <c r="G668" s="1132"/>
      <c r="H668" s="1138">
        <f>SUM(H633:H667)</f>
        <v>0</v>
      </c>
      <c r="I668" s="1180"/>
      <c r="J668" s="1180"/>
    </row>
    <row r="669" spans="1:10" s="146" customFormat="1">
      <c r="A669" s="456"/>
      <c r="B669" s="454"/>
      <c r="C669" s="474">
        <v>0.05</v>
      </c>
      <c r="D669" s="470"/>
      <c r="E669" s="1439"/>
      <c r="F669" s="459">
        <f>F668*C669</f>
        <v>0</v>
      </c>
      <c r="G669" s="1139">
        <v>0.05</v>
      </c>
      <c r="H669" s="1133">
        <f>H668*C669</f>
        <v>0</v>
      </c>
      <c r="I669" s="1180"/>
      <c r="J669" s="887">
        <f>E669*I669</f>
        <v>0</v>
      </c>
    </row>
    <row r="670" spans="1:10" s="146" customFormat="1">
      <c r="A670" s="456"/>
      <c r="B670" s="454"/>
      <c r="C670" s="457"/>
      <c r="D670" s="470"/>
      <c r="E670" s="1439"/>
      <c r="F670" s="459"/>
      <c r="G670" s="1132"/>
      <c r="H670" s="1132"/>
      <c r="I670" s="1180"/>
      <c r="J670" s="1180"/>
    </row>
    <row r="671" spans="1:10" s="146" customFormat="1">
      <c r="A671" s="441">
        <f>COUNT($A$10:A670)+1</f>
        <v>122</v>
      </c>
      <c r="B671" s="454" t="s">
        <v>941</v>
      </c>
      <c r="C671" s="474">
        <v>0.05</v>
      </c>
      <c r="D671" s="470"/>
      <c r="E671" s="1439"/>
      <c r="F671" s="459">
        <f>F668*C671</f>
        <v>0</v>
      </c>
      <c r="G671" s="1139">
        <v>0.05</v>
      </c>
      <c r="H671" s="1133">
        <f>H668*G671</f>
        <v>0</v>
      </c>
      <c r="I671" s="1180"/>
      <c r="J671" s="887">
        <f>E671*I671</f>
        <v>0</v>
      </c>
    </row>
    <row r="672" spans="1:10" s="146" customFormat="1" ht="13.5" thickBot="1">
      <c r="A672" s="173"/>
      <c r="B672" s="479"/>
      <c r="C672" s="480"/>
      <c r="D672" s="481"/>
      <c r="E672" s="1412"/>
      <c r="F672" s="481"/>
      <c r="G672" s="1141"/>
      <c r="H672" s="1134"/>
      <c r="I672" s="1181"/>
      <c r="J672" s="1181"/>
    </row>
    <row r="673" spans="1:10" s="146" customFormat="1">
      <c r="A673" s="475"/>
      <c r="B673" s="169"/>
      <c r="C673" s="476"/>
      <c r="D673" s="477"/>
      <c r="E673" s="1413"/>
      <c r="F673" s="477" t="s">
        <v>1582</v>
      </c>
      <c r="G673" s="1135"/>
      <c r="H673" s="1135" t="s">
        <v>1592</v>
      </c>
      <c r="I673" s="1182"/>
      <c r="J673" s="1182" t="s">
        <v>1593</v>
      </c>
    </row>
    <row r="674" spans="1:10" s="146" customFormat="1" ht="15">
      <c r="A674" s="172"/>
      <c r="B674" s="452" t="s">
        <v>986</v>
      </c>
      <c r="C674" s="484"/>
      <c r="D674" s="485"/>
      <c r="E674" s="1414"/>
      <c r="F674" s="486">
        <f>SUM(F631:F672)</f>
        <v>0</v>
      </c>
      <c r="G674" s="1132"/>
      <c r="H674" s="1137">
        <f>SUM(H631:H672)</f>
        <v>0</v>
      </c>
      <c r="I674" s="1183"/>
      <c r="J674" s="1184">
        <f>SUM(J631:J672)</f>
        <v>0</v>
      </c>
    </row>
    <row r="675" spans="1:10" s="146" customFormat="1">
      <c r="A675" s="172"/>
      <c r="B675" s="174"/>
      <c r="D675" s="149"/>
      <c r="E675" s="1715"/>
      <c r="F675" s="145"/>
      <c r="G675" s="1202"/>
      <c r="H675" s="1202"/>
      <c r="I675" s="1202"/>
      <c r="J675" s="1202"/>
    </row>
    <row r="676" spans="1:10" s="146" customFormat="1">
      <c r="A676" s="1588" t="s">
        <v>828</v>
      </c>
      <c r="B676" s="1589"/>
      <c r="C676" s="1589"/>
      <c r="D676" s="149"/>
      <c r="E676" s="1715"/>
      <c r="F676" s="145"/>
      <c r="G676" s="1202"/>
      <c r="H676" s="1202"/>
      <c r="I676" s="1202"/>
      <c r="J676" s="1202"/>
    </row>
    <row r="677" spans="1:10" s="2" customFormat="1">
      <c r="A677" s="12"/>
      <c r="B677" s="16"/>
      <c r="C677" s="13"/>
      <c r="E677" s="1352"/>
      <c r="F677" s="1"/>
      <c r="G677" s="1203"/>
      <c r="H677" s="1203"/>
      <c r="I677" s="1203"/>
      <c r="J677" s="1203"/>
    </row>
    <row r="678" spans="1:10" s="152" customFormat="1">
      <c r="A678" s="160"/>
      <c r="B678" s="150" t="s">
        <v>1928</v>
      </c>
      <c r="C678" s="150"/>
      <c r="D678" s="150"/>
      <c r="E678" s="1404"/>
      <c r="F678" s="93"/>
      <c r="G678" s="1200"/>
      <c r="H678" s="1200"/>
      <c r="I678" s="1200"/>
      <c r="J678" s="1200"/>
    </row>
    <row r="679" spans="1:10" s="152" customFormat="1" ht="25.5">
      <c r="A679" s="160"/>
      <c r="B679" s="150" t="s">
        <v>919</v>
      </c>
      <c r="C679" s="150"/>
      <c r="D679" s="150"/>
      <c r="E679" s="1404"/>
      <c r="F679" s="93"/>
      <c r="G679" s="1200"/>
      <c r="H679" s="1200"/>
      <c r="I679" s="1200"/>
      <c r="J679" s="1200"/>
    </row>
    <row r="680" spans="1:10" s="152" customFormat="1">
      <c r="A680" s="160"/>
      <c r="E680" s="1404"/>
      <c r="F680" s="93"/>
      <c r="G680" s="1200"/>
      <c r="H680" s="1200"/>
      <c r="I680" s="1200"/>
      <c r="J680" s="1200"/>
    </row>
    <row r="681" spans="1:10" s="152" customFormat="1">
      <c r="A681" s="160"/>
      <c r="B681" s="150" t="s">
        <v>987</v>
      </c>
      <c r="E681" s="1404"/>
      <c r="F681" s="93"/>
      <c r="G681" s="1200"/>
      <c r="H681" s="1200"/>
      <c r="I681" s="1200"/>
      <c r="J681" s="1200"/>
    </row>
    <row r="682" spans="1:10" s="152" customFormat="1">
      <c r="A682" s="160"/>
      <c r="B682" s="152" t="s">
        <v>1606</v>
      </c>
      <c r="E682" s="1404"/>
      <c r="F682" s="93"/>
      <c r="G682" s="1200"/>
      <c r="H682" s="1200"/>
      <c r="I682" s="1200"/>
      <c r="J682" s="1200"/>
    </row>
    <row r="683" spans="1:10" s="152" customFormat="1">
      <c r="A683" s="160" t="s">
        <v>832</v>
      </c>
      <c r="B683" s="150" t="s">
        <v>833</v>
      </c>
      <c r="C683" s="150" t="s">
        <v>834</v>
      </c>
      <c r="D683" s="150" t="s">
        <v>835</v>
      </c>
      <c r="E683" s="1367" t="s">
        <v>1386</v>
      </c>
      <c r="F683" s="150" t="s">
        <v>837</v>
      </c>
      <c r="G683" s="1548" t="s">
        <v>1557</v>
      </c>
      <c r="H683" s="1549"/>
      <c r="I683" s="1550" t="s">
        <v>1558</v>
      </c>
      <c r="J683" s="1551"/>
    </row>
    <row r="684" spans="1:10" s="152" customFormat="1" ht="13.5" thickBot="1">
      <c r="A684" s="168"/>
      <c r="B684" s="156"/>
      <c r="C684" s="156"/>
      <c r="D684" s="155"/>
      <c r="E684" s="1405" t="s">
        <v>838</v>
      </c>
      <c r="F684" s="157" t="s">
        <v>838</v>
      </c>
      <c r="G684" s="898" t="s">
        <v>79</v>
      </c>
      <c r="H684" s="898" t="s">
        <v>1561</v>
      </c>
      <c r="I684" s="897" t="s">
        <v>79</v>
      </c>
      <c r="J684" s="897" t="s">
        <v>1561</v>
      </c>
    </row>
    <row r="685" spans="1:10" s="152" customFormat="1">
      <c r="A685" s="160"/>
      <c r="B685" s="151"/>
      <c r="C685" s="159"/>
      <c r="D685" s="158"/>
      <c r="E685" s="1404"/>
      <c r="F685" s="93"/>
      <c r="G685" s="1200"/>
      <c r="H685" s="1200"/>
      <c r="I685" s="1200"/>
      <c r="J685" s="1200"/>
    </row>
    <row r="686" spans="1:10" s="152" customFormat="1">
      <c r="A686" s="160"/>
      <c r="B686" s="158" t="s">
        <v>921</v>
      </c>
      <c r="C686" s="151"/>
      <c r="D686" s="158"/>
      <c r="E686" s="1404"/>
      <c r="F686" s="93"/>
      <c r="G686" s="1200"/>
      <c r="H686" s="1200"/>
      <c r="I686" s="1200"/>
      <c r="J686" s="1200"/>
    </row>
    <row r="687" spans="1:10" s="152" customFormat="1">
      <c r="A687" s="160"/>
      <c r="B687" s="158"/>
      <c r="C687" s="151"/>
      <c r="D687" s="158"/>
      <c r="E687" s="1404"/>
      <c r="F687" s="93"/>
      <c r="G687" s="1200"/>
      <c r="H687" s="1200"/>
      <c r="I687" s="1200"/>
      <c r="J687" s="1200"/>
    </row>
    <row r="688" spans="1:10" s="152" customFormat="1">
      <c r="A688" s="160"/>
      <c r="B688" s="158" t="s">
        <v>966</v>
      </c>
      <c r="C688" s="151"/>
      <c r="D688" s="158"/>
      <c r="E688" s="1404"/>
      <c r="F688" s="93"/>
      <c r="G688" s="1200"/>
      <c r="H688" s="1200"/>
      <c r="I688" s="1200"/>
      <c r="J688" s="1200"/>
    </row>
    <row r="689" spans="1:10" s="152" customFormat="1">
      <c r="A689" s="160"/>
      <c r="B689" s="151"/>
      <c r="C689" s="151"/>
      <c r="D689" s="151"/>
      <c r="E689" s="1404"/>
      <c r="F689" s="93"/>
      <c r="G689" s="1200"/>
      <c r="H689" s="1200"/>
      <c r="I689" s="1200"/>
      <c r="J689" s="1200"/>
    </row>
    <row r="690" spans="1:10" s="152" customFormat="1" ht="63.75">
      <c r="A690" s="437">
        <v>1</v>
      </c>
      <c r="B690" s="454" t="s">
        <v>923</v>
      </c>
      <c r="C690" s="454"/>
      <c r="D690" s="454"/>
      <c r="E690" s="1408"/>
      <c r="F690" s="455"/>
      <c r="G690" s="1113"/>
      <c r="H690" s="1113"/>
      <c r="I690" s="1165"/>
      <c r="J690" s="1165"/>
    </row>
    <row r="691" spans="1:10" s="152" customFormat="1" ht="25.5">
      <c r="A691" s="437"/>
      <c r="B691" s="454" t="s">
        <v>988</v>
      </c>
      <c r="C691" s="468" t="s">
        <v>925</v>
      </c>
      <c r="D691" s="469">
        <v>1</v>
      </c>
      <c r="E691" s="1409"/>
      <c r="F691" s="440">
        <f>E691*D691</f>
        <v>0</v>
      </c>
      <c r="G691" s="1142">
        <v>1</v>
      </c>
      <c r="H691" s="873">
        <f>E691*G691</f>
        <v>0</v>
      </c>
      <c r="I691" s="1187"/>
      <c r="J691" s="887">
        <f>E691*I691</f>
        <v>0</v>
      </c>
    </row>
    <row r="692" spans="1:10" s="152" customFormat="1" ht="25.5">
      <c r="A692" s="437"/>
      <c r="B692" s="454" t="s">
        <v>989</v>
      </c>
      <c r="C692" s="468" t="s">
        <v>925</v>
      </c>
      <c r="D692" s="469">
        <v>2</v>
      </c>
      <c r="E692" s="1409"/>
      <c r="F692" s="440">
        <f>E692*D692</f>
        <v>0</v>
      </c>
      <c r="G692" s="1142">
        <v>2</v>
      </c>
      <c r="H692" s="873">
        <f>E692*G692</f>
        <v>0</v>
      </c>
      <c r="I692" s="1187"/>
      <c r="J692" s="887">
        <f>E692*I692</f>
        <v>0</v>
      </c>
    </row>
    <row r="693" spans="1:10" s="171" customFormat="1">
      <c r="A693" s="456"/>
      <c r="B693" s="454"/>
      <c r="C693" s="457"/>
      <c r="D693" s="467"/>
      <c r="E693" s="1410"/>
      <c r="F693" s="440"/>
      <c r="G693" s="1131"/>
      <c r="H693" s="1131"/>
      <c r="I693" s="1179"/>
      <c r="J693" s="1179"/>
    </row>
    <row r="694" spans="1:10" s="146" customFormat="1">
      <c r="A694" s="441">
        <f>COUNT($A$10:A693)+1</f>
        <v>124</v>
      </c>
      <c r="B694" s="496" t="s">
        <v>926</v>
      </c>
      <c r="C694" s="470"/>
      <c r="D694" s="482"/>
      <c r="E694" s="1439"/>
      <c r="F694" s="459"/>
      <c r="G694" s="1132"/>
      <c r="H694" s="1132"/>
      <c r="I694" s="1180"/>
      <c r="J694" s="1180"/>
    </row>
    <row r="695" spans="1:10" s="146" customFormat="1" ht="280.5">
      <c r="A695" s="497"/>
      <c r="B695" s="498" t="s">
        <v>927</v>
      </c>
      <c r="C695" s="457"/>
      <c r="D695" s="470"/>
      <c r="E695" s="1439"/>
      <c r="F695" s="459"/>
      <c r="G695" s="1143"/>
      <c r="H695" s="1132"/>
      <c r="I695" s="1180"/>
      <c r="J695" s="1180"/>
    </row>
    <row r="696" spans="1:10" s="146" customFormat="1" ht="51">
      <c r="A696" s="497"/>
      <c r="B696" s="496" t="s">
        <v>928</v>
      </c>
      <c r="C696" s="468"/>
      <c r="D696" s="470"/>
      <c r="E696" s="1439"/>
      <c r="F696" s="459"/>
      <c r="G696" s="1132"/>
      <c r="H696" s="1132"/>
      <c r="I696" s="1180"/>
      <c r="J696" s="1180"/>
    </row>
    <row r="697" spans="1:10" s="146" customFormat="1">
      <c r="A697" s="456"/>
      <c r="B697" s="499"/>
      <c r="C697" s="468" t="s">
        <v>827</v>
      </c>
      <c r="D697" s="469">
        <v>3</v>
      </c>
      <c r="E697" s="1717">
        <v>0</v>
      </c>
      <c r="F697" s="459">
        <f>E697*D697</f>
        <v>0</v>
      </c>
      <c r="G697" s="1132">
        <v>3</v>
      </c>
      <c r="H697" s="873">
        <f>E697*G697</f>
        <v>0</v>
      </c>
      <c r="I697" s="1180"/>
      <c r="J697" s="887">
        <f>E697*I697</f>
        <v>0</v>
      </c>
    </row>
    <row r="698" spans="1:10" s="146" customFormat="1">
      <c r="A698" s="456"/>
      <c r="B698" s="499"/>
      <c r="C698" s="468"/>
      <c r="D698" s="482"/>
      <c r="E698" s="1439"/>
      <c r="F698" s="459"/>
      <c r="G698" s="1132"/>
      <c r="H698" s="1132"/>
      <c r="I698" s="1180"/>
      <c r="J698" s="1180"/>
    </row>
    <row r="699" spans="1:10" s="146" customFormat="1" ht="89.25">
      <c r="A699" s="441">
        <f>COUNT($A$10:A698)+1</f>
        <v>125</v>
      </c>
      <c r="B699" s="498" t="s">
        <v>3670</v>
      </c>
      <c r="C699" s="468"/>
      <c r="D699" s="482"/>
      <c r="E699" s="1439"/>
      <c r="F699" s="459"/>
      <c r="G699" s="1132"/>
      <c r="H699" s="1132"/>
      <c r="I699" s="1180"/>
      <c r="J699" s="1180"/>
    </row>
    <row r="700" spans="1:10" s="146" customFormat="1">
      <c r="A700" s="456"/>
      <c r="B700" s="496"/>
      <c r="C700" s="468"/>
      <c r="D700" s="482"/>
      <c r="E700" s="1410"/>
      <c r="F700" s="440"/>
      <c r="G700" s="1132"/>
      <c r="H700" s="1132"/>
      <c r="I700" s="1180"/>
      <c r="J700" s="1180"/>
    </row>
    <row r="701" spans="1:10" s="146" customFormat="1">
      <c r="A701" s="456"/>
      <c r="B701" s="496" t="s">
        <v>929</v>
      </c>
      <c r="C701" s="468" t="s">
        <v>826</v>
      </c>
      <c r="D701" s="469">
        <v>25</v>
      </c>
      <c r="E701" s="1717">
        <v>0</v>
      </c>
      <c r="F701" s="459">
        <f>E701*D701</f>
        <v>0</v>
      </c>
      <c r="G701" s="1132">
        <v>25</v>
      </c>
      <c r="H701" s="873">
        <f>E701*G701</f>
        <v>0</v>
      </c>
      <c r="I701" s="1180"/>
      <c r="J701" s="887">
        <f>E701*I701</f>
        <v>0</v>
      </c>
    </row>
    <row r="702" spans="1:10" s="146" customFormat="1">
      <c r="A702" s="456"/>
      <c r="B702" s="496" t="s">
        <v>930</v>
      </c>
      <c r="C702" s="468" t="s">
        <v>826</v>
      </c>
      <c r="D702" s="469">
        <v>0</v>
      </c>
      <c r="E702" s="1717">
        <v>0</v>
      </c>
      <c r="F702" s="459">
        <f>E702*D702</f>
        <v>0</v>
      </c>
      <c r="G702" s="1132">
        <v>0</v>
      </c>
      <c r="H702" s="873">
        <f>E702*G702</f>
        <v>0</v>
      </c>
      <c r="I702" s="1180"/>
      <c r="J702" s="887">
        <f>E702*I702</f>
        <v>0</v>
      </c>
    </row>
    <row r="703" spans="1:10" s="146" customFormat="1">
      <c r="A703" s="456"/>
      <c r="B703" s="496"/>
      <c r="C703" s="468"/>
      <c r="D703" s="469"/>
      <c r="E703" s="1410"/>
      <c r="F703" s="440"/>
      <c r="G703" s="1132"/>
      <c r="H703" s="1132"/>
      <c r="I703" s="1180"/>
      <c r="J703" s="1180"/>
    </row>
    <row r="704" spans="1:10" s="146" customFormat="1" ht="116.25" customHeight="1">
      <c r="A704" s="441">
        <f>COUNT($A$10:A703)+1</f>
        <v>126</v>
      </c>
      <c r="B704" s="496" t="s">
        <v>3671</v>
      </c>
      <c r="C704" s="468" t="s">
        <v>934</v>
      </c>
      <c r="D704" s="469">
        <v>3</v>
      </c>
      <c r="E704" s="1717">
        <v>0</v>
      </c>
      <c r="F704" s="459">
        <f>E704*D704</f>
        <v>0</v>
      </c>
      <c r="G704" s="1132">
        <v>3</v>
      </c>
      <c r="H704" s="873">
        <f>E704*G704</f>
        <v>0</v>
      </c>
      <c r="I704" s="1180"/>
      <c r="J704" s="887">
        <f>E704*I704</f>
        <v>0</v>
      </c>
    </row>
    <row r="705" spans="1:10" s="146" customFormat="1">
      <c r="A705" s="456"/>
      <c r="B705" s="496"/>
      <c r="C705" s="468"/>
      <c r="D705" s="469"/>
      <c r="E705" s="1410"/>
      <c r="F705" s="440"/>
      <c r="G705" s="1132"/>
      <c r="H705" s="1132"/>
      <c r="I705" s="1180"/>
      <c r="J705" s="1180"/>
    </row>
    <row r="706" spans="1:10" s="146" customFormat="1" ht="38.25">
      <c r="A706" s="441">
        <f>COUNT($A$10:A705)+1</f>
        <v>127</v>
      </c>
      <c r="B706" s="496" t="s">
        <v>935</v>
      </c>
      <c r="C706" s="468"/>
      <c r="D706" s="469"/>
      <c r="E706" s="1410"/>
      <c r="F706" s="440"/>
      <c r="G706" s="1132"/>
      <c r="H706" s="1132"/>
      <c r="I706" s="1180"/>
      <c r="J706" s="1180"/>
    </row>
    <row r="707" spans="1:10" s="146" customFormat="1">
      <c r="A707" s="497"/>
      <c r="B707" s="496" t="s">
        <v>936</v>
      </c>
      <c r="C707" s="468" t="s">
        <v>826</v>
      </c>
      <c r="D707" s="469">
        <v>30</v>
      </c>
      <c r="E707" s="1717">
        <v>0</v>
      </c>
      <c r="F707" s="459">
        <f>E707*D707</f>
        <v>0</v>
      </c>
      <c r="G707" s="1132">
        <v>30</v>
      </c>
      <c r="H707" s="873">
        <f>E707*G707</f>
        <v>0</v>
      </c>
      <c r="I707" s="1180"/>
      <c r="J707" s="887">
        <f>E707*I707</f>
        <v>0</v>
      </c>
    </row>
    <row r="708" spans="1:10" s="146" customFormat="1">
      <c r="A708" s="497"/>
      <c r="B708" s="496"/>
      <c r="C708" s="468"/>
      <c r="D708" s="469"/>
      <c r="E708" s="1410"/>
      <c r="F708" s="440"/>
      <c r="G708" s="1132"/>
      <c r="H708" s="1132"/>
      <c r="I708" s="1180"/>
      <c r="J708" s="1180"/>
    </row>
    <row r="709" spans="1:10" s="146" customFormat="1" ht="12.75" customHeight="1">
      <c r="A709" s="441">
        <f>COUNT($A$10:A708)+1</f>
        <v>128</v>
      </c>
      <c r="B709" s="496" t="s">
        <v>937</v>
      </c>
      <c r="C709" s="468" t="s">
        <v>934</v>
      </c>
      <c r="D709" s="469">
        <v>3</v>
      </c>
      <c r="E709" s="1717">
        <v>0</v>
      </c>
      <c r="F709" s="459">
        <f>E709*D709</f>
        <v>0</v>
      </c>
      <c r="G709" s="1132">
        <v>3</v>
      </c>
      <c r="H709" s="873">
        <f>E709*G709</f>
        <v>0</v>
      </c>
      <c r="I709" s="1180"/>
      <c r="J709" s="887">
        <f>E709*I709</f>
        <v>0</v>
      </c>
    </row>
    <row r="710" spans="1:10" s="146" customFormat="1">
      <c r="A710" s="497"/>
      <c r="B710" s="496"/>
      <c r="C710" s="468"/>
      <c r="D710" s="469"/>
      <c r="E710" s="1410"/>
      <c r="F710" s="440"/>
      <c r="G710" s="1132"/>
      <c r="H710" s="1132"/>
      <c r="I710" s="1180"/>
      <c r="J710" s="1180"/>
    </row>
    <row r="711" spans="1:10" s="146" customFormat="1" ht="25.5">
      <c r="A711" s="441">
        <f>COUNT($A$10:A710)+1</f>
        <v>129</v>
      </c>
      <c r="B711" s="496" t="s">
        <v>938</v>
      </c>
      <c r="C711" s="468" t="s">
        <v>843</v>
      </c>
      <c r="D711" s="469">
        <v>3</v>
      </c>
      <c r="E711" s="1717">
        <v>0</v>
      </c>
      <c r="F711" s="459">
        <f>E711*D711</f>
        <v>0</v>
      </c>
      <c r="G711" s="1132">
        <v>3</v>
      </c>
      <c r="H711" s="873">
        <f>E711*G711</f>
        <v>0</v>
      </c>
      <c r="I711" s="1180"/>
      <c r="J711" s="887">
        <f>E711*I711</f>
        <v>0</v>
      </c>
    </row>
    <row r="712" spans="1:10" s="146" customFormat="1">
      <c r="A712" s="456"/>
      <c r="B712" s="499"/>
      <c r="C712" s="457"/>
      <c r="D712" s="469"/>
      <c r="E712" s="1439"/>
      <c r="F712" s="459"/>
      <c r="G712" s="1132"/>
      <c r="H712" s="1132"/>
      <c r="I712" s="1180"/>
      <c r="J712" s="1180"/>
    </row>
    <row r="713" spans="1:10" s="171" customFormat="1">
      <c r="A713" s="500">
        <f>COUNT($A$10:A712)+1</f>
        <v>130</v>
      </c>
      <c r="B713" s="454" t="s">
        <v>939</v>
      </c>
      <c r="C713" s="457"/>
      <c r="D713" s="469"/>
      <c r="E713" s="1410"/>
      <c r="F713" s="440"/>
      <c r="G713" s="1131"/>
      <c r="H713" s="1131"/>
      <c r="I713" s="1179"/>
      <c r="J713" s="1179"/>
    </row>
    <row r="714" spans="1:10" s="171" customFormat="1">
      <c r="A714" s="456"/>
      <c r="B714" s="454"/>
      <c r="C714" s="468" t="s">
        <v>1605</v>
      </c>
      <c r="D714" s="469">
        <v>3</v>
      </c>
      <c r="E714" s="1409">
        <v>0</v>
      </c>
      <c r="F714" s="440">
        <f>E714*D714</f>
        <v>0</v>
      </c>
      <c r="G714" s="1131">
        <v>3</v>
      </c>
      <c r="H714" s="873">
        <f>E714*G714</f>
        <v>0</v>
      </c>
      <c r="I714" s="1179"/>
      <c r="J714" s="887">
        <f>E714*I714</f>
        <v>0</v>
      </c>
    </row>
    <row r="715" spans="1:10" s="171" customFormat="1">
      <c r="A715" s="456"/>
      <c r="B715" s="454"/>
      <c r="C715" s="468"/>
      <c r="D715" s="469"/>
      <c r="E715" s="1410"/>
      <c r="F715" s="440"/>
      <c r="G715" s="1131"/>
      <c r="H715" s="1131"/>
      <c r="I715" s="1179"/>
      <c r="J715" s="1179"/>
    </row>
    <row r="716" spans="1:10" s="152" customFormat="1">
      <c r="A716" s="437"/>
      <c r="B716" s="424" t="s">
        <v>922</v>
      </c>
      <c r="C716" s="468"/>
      <c r="D716" s="454"/>
      <c r="E716" s="1401"/>
      <c r="F716" s="302"/>
      <c r="G716" s="1113"/>
      <c r="H716" s="1113"/>
      <c r="I716" s="1165"/>
      <c r="J716" s="1165"/>
    </row>
    <row r="717" spans="1:10" s="152" customFormat="1">
      <c r="A717" s="437"/>
      <c r="B717" s="438"/>
      <c r="C717" s="438"/>
      <c r="D717" s="438"/>
      <c r="E717" s="1401"/>
      <c r="F717" s="302"/>
      <c r="G717" s="1113"/>
      <c r="H717" s="1113"/>
      <c r="I717" s="1165"/>
      <c r="J717" s="1165"/>
    </row>
    <row r="718" spans="1:10" s="152" customFormat="1" ht="63.75">
      <c r="A718" s="441">
        <f>COUNT($A$10:A717)+1</f>
        <v>131</v>
      </c>
      <c r="B718" s="454" t="s">
        <v>923</v>
      </c>
      <c r="C718" s="454"/>
      <c r="D718" s="454"/>
      <c r="E718" s="1408"/>
      <c r="F718" s="455"/>
      <c r="G718" s="1113"/>
      <c r="H718" s="1113"/>
      <c r="I718" s="1165"/>
      <c r="J718" s="1165"/>
    </row>
    <row r="719" spans="1:10" s="152" customFormat="1" ht="25.5">
      <c r="A719" s="437"/>
      <c r="B719" s="454" t="s">
        <v>924</v>
      </c>
      <c r="C719" s="468" t="s">
        <v>925</v>
      </c>
      <c r="D719" s="469">
        <v>3</v>
      </c>
      <c r="E719" s="1409">
        <v>0</v>
      </c>
      <c r="F719" s="440">
        <f>E719*D719</f>
        <v>0</v>
      </c>
      <c r="G719" s="1131">
        <v>3</v>
      </c>
      <c r="H719" s="873">
        <f>E719*G719</f>
        <v>0</v>
      </c>
      <c r="I719" s="1165"/>
      <c r="J719" s="887">
        <f>E719*I719</f>
        <v>0</v>
      </c>
    </row>
    <row r="720" spans="1:10" s="171" customFormat="1">
      <c r="A720" s="456"/>
      <c r="B720" s="454"/>
      <c r="C720" s="457"/>
      <c r="D720" s="467"/>
      <c r="E720" s="1410"/>
      <c r="F720" s="440"/>
      <c r="G720" s="1131"/>
      <c r="H720" s="1131"/>
      <c r="I720" s="1179"/>
      <c r="J720" s="1179"/>
    </row>
    <row r="721" spans="1:10" s="146" customFormat="1">
      <c r="A721" s="441">
        <f>COUNT($A$10:A720)+1</f>
        <v>132</v>
      </c>
      <c r="B721" s="496" t="s">
        <v>926</v>
      </c>
      <c r="C721" s="470"/>
      <c r="D721" s="482"/>
      <c r="E721" s="1439"/>
      <c r="F721" s="459"/>
      <c r="G721" s="1132"/>
      <c r="H721" s="1132"/>
      <c r="I721" s="1180"/>
      <c r="J721" s="1180"/>
    </row>
    <row r="722" spans="1:10" s="146" customFormat="1" ht="280.5">
      <c r="A722" s="497"/>
      <c r="B722" s="498" t="s">
        <v>927</v>
      </c>
      <c r="C722" s="457"/>
      <c r="D722" s="470"/>
      <c r="E722" s="1439"/>
      <c r="F722" s="459"/>
      <c r="G722" s="1132"/>
      <c r="H722" s="1132"/>
      <c r="I722" s="1180"/>
      <c r="J722" s="1180"/>
    </row>
    <row r="723" spans="1:10" s="146" customFormat="1" ht="53.25" customHeight="1">
      <c r="A723" s="497"/>
      <c r="B723" s="496" t="s">
        <v>928</v>
      </c>
      <c r="C723" s="468"/>
      <c r="D723" s="470"/>
      <c r="E723" s="1439"/>
      <c r="F723" s="459"/>
      <c r="G723" s="1132"/>
      <c r="H723" s="1132"/>
      <c r="I723" s="1180"/>
      <c r="J723" s="1180"/>
    </row>
    <row r="724" spans="1:10" s="146" customFormat="1">
      <c r="A724" s="456"/>
      <c r="B724" s="499"/>
      <c r="C724" s="468" t="s">
        <v>827</v>
      </c>
      <c r="D724" s="469">
        <v>3</v>
      </c>
      <c r="E724" s="1717">
        <v>0</v>
      </c>
      <c r="F724" s="459">
        <f>E724*D724</f>
        <v>0</v>
      </c>
      <c r="G724" s="1132">
        <v>3</v>
      </c>
      <c r="H724" s="873">
        <f>E724*G724</f>
        <v>0</v>
      </c>
      <c r="I724" s="1180"/>
      <c r="J724" s="887">
        <f>E724*I724</f>
        <v>0</v>
      </c>
    </row>
    <row r="725" spans="1:10" s="146" customFormat="1">
      <c r="A725" s="456"/>
      <c r="B725" s="499"/>
      <c r="C725" s="468"/>
      <c r="D725" s="482"/>
      <c r="E725" s="1439"/>
      <c r="F725" s="459"/>
      <c r="G725" s="1132"/>
      <c r="H725" s="1132"/>
      <c r="I725" s="1180"/>
      <c r="J725" s="1180"/>
    </row>
    <row r="726" spans="1:10" s="146" customFormat="1" ht="89.25">
      <c r="A726" s="441">
        <f>COUNT($A$10:A725)+1</f>
        <v>133</v>
      </c>
      <c r="B726" s="498" t="s">
        <v>3670</v>
      </c>
      <c r="C726" s="468"/>
      <c r="D726" s="482"/>
      <c r="E726" s="1439"/>
      <c r="F726" s="459"/>
      <c r="G726" s="1132"/>
      <c r="H726" s="1132"/>
      <c r="I726" s="1180"/>
      <c r="J726" s="1180"/>
    </row>
    <row r="727" spans="1:10" s="146" customFormat="1">
      <c r="A727" s="456"/>
      <c r="B727" s="496"/>
      <c r="C727" s="468"/>
      <c r="D727" s="482"/>
      <c r="E727" s="1410"/>
      <c r="F727" s="440"/>
      <c r="G727" s="1132"/>
      <c r="H727" s="1132"/>
      <c r="I727" s="1180"/>
      <c r="J727" s="1180"/>
    </row>
    <row r="728" spans="1:10" s="146" customFormat="1">
      <c r="A728" s="456"/>
      <c r="B728" s="496" t="s">
        <v>929</v>
      </c>
      <c r="C728" s="468" t="s">
        <v>826</v>
      </c>
      <c r="D728" s="469">
        <v>30</v>
      </c>
      <c r="E728" s="1717">
        <v>0</v>
      </c>
      <c r="F728" s="459">
        <f>E728*D728</f>
        <v>0</v>
      </c>
      <c r="G728" s="1132">
        <v>30</v>
      </c>
      <c r="H728" s="873">
        <f>E728*G728</f>
        <v>0</v>
      </c>
      <c r="I728" s="1180"/>
      <c r="J728" s="887">
        <f>E728*I728</f>
        <v>0</v>
      </c>
    </row>
    <row r="729" spans="1:10" s="146" customFormat="1">
      <c r="A729" s="456"/>
      <c r="B729" s="496" t="s">
        <v>930</v>
      </c>
      <c r="C729" s="468" t="s">
        <v>826</v>
      </c>
      <c r="D729" s="469">
        <v>0</v>
      </c>
      <c r="E729" s="1717">
        <v>0</v>
      </c>
      <c r="F729" s="459">
        <f>E729*D729</f>
        <v>0</v>
      </c>
      <c r="G729" s="1132">
        <v>0</v>
      </c>
      <c r="H729" s="873">
        <f>E729*G729</f>
        <v>0</v>
      </c>
      <c r="I729" s="1180"/>
      <c r="J729" s="887">
        <f>E729*I729</f>
        <v>0</v>
      </c>
    </row>
    <row r="730" spans="1:10" s="146" customFormat="1">
      <c r="A730" s="456"/>
      <c r="B730" s="496"/>
      <c r="C730" s="468"/>
      <c r="D730" s="469"/>
      <c r="E730" s="1410"/>
      <c r="F730" s="440"/>
      <c r="G730" s="1132"/>
      <c r="H730" s="1132"/>
      <c r="I730" s="1180"/>
      <c r="J730" s="1180"/>
    </row>
    <row r="731" spans="1:10" s="146" customFormat="1" ht="117" customHeight="1">
      <c r="A731" s="441">
        <f>COUNT($A$10:A730)+1</f>
        <v>134</v>
      </c>
      <c r="B731" s="496" t="s">
        <v>3671</v>
      </c>
      <c r="C731" s="468" t="s">
        <v>934</v>
      </c>
      <c r="D731" s="469">
        <v>3</v>
      </c>
      <c r="E731" s="1717">
        <v>0</v>
      </c>
      <c r="F731" s="459">
        <f>E731*D731</f>
        <v>0</v>
      </c>
      <c r="G731" s="1132">
        <v>3</v>
      </c>
      <c r="H731" s="873">
        <f>E731*G731</f>
        <v>0</v>
      </c>
      <c r="I731" s="1180"/>
      <c r="J731" s="887">
        <f>E731*I731</f>
        <v>0</v>
      </c>
    </row>
    <row r="732" spans="1:10" s="146" customFormat="1">
      <c r="A732" s="456"/>
      <c r="B732" s="496"/>
      <c r="C732" s="468"/>
      <c r="D732" s="469"/>
      <c r="E732" s="1410"/>
      <c r="F732" s="440"/>
      <c r="G732" s="1132"/>
      <c r="H732" s="1132"/>
      <c r="I732" s="1180"/>
      <c r="J732" s="1180"/>
    </row>
    <row r="733" spans="1:10" s="146" customFormat="1" ht="38.25">
      <c r="A733" s="441">
        <f>COUNT($A$10:A732)+1</f>
        <v>135</v>
      </c>
      <c r="B733" s="496" t="s">
        <v>935</v>
      </c>
      <c r="C733" s="468"/>
      <c r="D733" s="469"/>
      <c r="E733" s="1410"/>
      <c r="F733" s="440"/>
      <c r="G733" s="1132"/>
      <c r="H733" s="1132"/>
      <c r="I733" s="1180"/>
      <c r="J733" s="1180"/>
    </row>
    <row r="734" spans="1:10" s="146" customFormat="1">
      <c r="A734" s="497"/>
      <c r="B734" s="496" t="s">
        <v>936</v>
      </c>
      <c r="C734" s="468" t="s">
        <v>826</v>
      </c>
      <c r="D734" s="469">
        <v>30</v>
      </c>
      <c r="E734" s="1717">
        <v>0</v>
      </c>
      <c r="F734" s="459">
        <f>E734*D734</f>
        <v>0</v>
      </c>
      <c r="G734" s="1132">
        <v>30</v>
      </c>
      <c r="H734" s="873">
        <f>E734*G734</f>
        <v>0</v>
      </c>
      <c r="I734" s="1180"/>
      <c r="J734" s="887">
        <f>E734*I734</f>
        <v>0</v>
      </c>
    </row>
    <row r="735" spans="1:10" s="146" customFormat="1">
      <c r="A735" s="497"/>
      <c r="B735" s="496"/>
      <c r="C735" s="468"/>
      <c r="D735" s="469"/>
      <c r="E735" s="1410"/>
      <c r="F735" s="440"/>
      <c r="G735" s="1132"/>
      <c r="H735" s="1132"/>
      <c r="I735" s="1180"/>
      <c r="J735" s="1180"/>
    </row>
    <row r="736" spans="1:10" s="146" customFormat="1" ht="12.75" customHeight="1">
      <c r="A736" s="441">
        <f>COUNT($A$10:A735)+1</f>
        <v>136</v>
      </c>
      <c r="B736" s="496" t="s">
        <v>937</v>
      </c>
      <c r="C736" s="468" t="s">
        <v>934</v>
      </c>
      <c r="D736" s="469">
        <v>3</v>
      </c>
      <c r="E736" s="1717">
        <v>0</v>
      </c>
      <c r="F736" s="459">
        <f>E736*D736</f>
        <v>0</v>
      </c>
      <c r="G736" s="1132">
        <v>3</v>
      </c>
      <c r="H736" s="873">
        <f>E736*G736</f>
        <v>0</v>
      </c>
      <c r="I736" s="1180"/>
      <c r="J736" s="887">
        <f>E736*I736</f>
        <v>0</v>
      </c>
    </row>
    <row r="737" spans="1:10" s="146" customFormat="1">
      <c r="A737" s="497"/>
      <c r="B737" s="496"/>
      <c r="C737" s="468"/>
      <c r="D737" s="469"/>
      <c r="E737" s="1410"/>
      <c r="F737" s="440"/>
      <c r="G737" s="1132"/>
      <c r="H737" s="1132"/>
      <c r="I737" s="1180"/>
      <c r="J737" s="1180"/>
    </row>
    <row r="738" spans="1:10" s="146" customFormat="1" ht="25.5">
      <c r="A738" s="441">
        <f>COUNT($A$10:A737)+1</f>
        <v>137</v>
      </c>
      <c r="B738" s="496" t="s">
        <v>938</v>
      </c>
      <c r="C738" s="468" t="s">
        <v>843</v>
      </c>
      <c r="D738" s="469">
        <v>3</v>
      </c>
      <c r="E738" s="1717">
        <v>0</v>
      </c>
      <c r="F738" s="459">
        <f>E738*D738</f>
        <v>0</v>
      </c>
      <c r="G738" s="1132">
        <v>3</v>
      </c>
      <c r="H738" s="873">
        <f>E738*G738</f>
        <v>0</v>
      </c>
      <c r="I738" s="1180"/>
      <c r="J738" s="887">
        <f>E738*I738</f>
        <v>0</v>
      </c>
    </row>
    <row r="739" spans="1:10" s="146" customFormat="1">
      <c r="A739" s="456"/>
      <c r="B739" s="499"/>
      <c r="C739" s="457"/>
      <c r="D739" s="469"/>
      <c r="E739" s="1439"/>
      <c r="F739" s="459"/>
      <c r="G739" s="1132"/>
      <c r="H739" s="1132"/>
      <c r="I739" s="1180"/>
      <c r="J739" s="1180"/>
    </row>
    <row r="740" spans="1:10" s="171" customFormat="1" ht="25.5">
      <c r="A740" s="500">
        <f>COUNT($A$10:A739)+1</f>
        <v>138</v>
      </c>
      <c r="B740" s="454" t="s">
        <v>939</v>
      </c>
      <c r="C740" s="468" t="s">
        <v>925</v>
      </c>
      <c r="D740" s="469">
        <v>1</v>
      </c>
      <c r="E740" s="1409"/>
      <c r="F740" s="440">
        <f>E740*D740</f>
        <v>0</v>
      </c>
      <c r="G740" s="1131">
        <v>1</v>
      </c>
      <c r="H740" s="873">
        <f>E740*G740</f>
        <v>0</v>
      </c>
      <c r="I740" s="1179"/>
      <c r="J740" s="887">
        <f>E740*I740</f>
        <v>0</v>
      </c>
    </row>
    <row r="741" spans="1:10" s="146" customFormat="1">
      <c r="A741" s="456"/>
      <c r="B741" s="454"/>
      <c r="C741" s="457"/>
      <c r="D741" s="470"/>
      <c r="E741" s="1439"/>
      <c r="F741" s="459"/>
      <c r="G741" s="1132"/>
      <c r="H741" s="1132"/>
      <c r="I741" s="1180"/>
      <c r="J741" s="1180"/>
    </row>
    <row r="742" spans="1:10" s="146" customFormat="1" ht="25.5">
      <c r="A742" s="441">
        <f>COUNT($A$10:A741)+1</f>
        <v>139</v>
      </c>
      <c r="B742" s="454" t="s">
        <v>940</v>
      </c>
      <c r="C742" s="457"/>
      <c r="D742" s="470"/>
      <c r="E742" s="1439"/>
      <c r="F742" s="473">
        <f>SUM(F691:F741)</f>
        <v>0</v>
      </c>
      <c r="G742" s="1132"/>
      <c r="H742" s="1138">
        <f>SUM(H691:H741)</f>
        <v>0</v>
      </c>
      <c r="I742" s="1180"/>
      <c r="J742" s="1180"/>
    </row>
    <row r="743" spans="1:10" s="146" customFormat="1">
      <c r="A743" s="456"/>
      <c r="B743" s="454"/>
      <c r="C743" s="474">
        <v>0.05</v>
      </c>
      <c r="D743" s="470"/>
      <c r="E743" s="1439"/>
      <c r="F743" s="459">
        <f>F742*C743</f>
        <v>0</v>
      </c>
      <c r="G743" s="1139">
        <v>0.05</v>
      </c>
      <c r="H743" s="1133">
        <f>H742*C743</f>
        <v>0</v>
      </c>
      <c r="I743" s="1180"/>
      <c r="J743" s="887">
        <f>E743*I743</f>
        <v>0</v>
      </c>
    </row>
    <row r="744" spans="1:10" s="146" customFormat="1">
      <c r="A744" s="456"/>
      <c r="B744" s="454"/>
      <c r="C744" s="457"/>
      <c r="D744" s="470"/>
      <c r="E744" s="1439"/>
      <c r="F744" s="459"/>
      <c r="G744" s="1132"/>
      <c r="H744" s="1132"/>
      <c r="I744" s="1180"/>
      <c r="J744" s="1180"/>
    </row>
    <row r="745" spans="1:10" s="146" customFormat="1">
      <c r="A745" s="441">
        <f>COUNT($A$10:A744)+1</f>
        <v>140</v>
      </c>
      <c r="B745" s="454" t="s">
        <v>941</v>
      </c>
      <c r="C745" s="474">
        <v>0.05</v>
      </c>
      <c r="D745" s="470"/>
      <c r="E745" s="1439"/>
      <c r="F745" s="459">
        <f>F742*C745</f>
        <v>0</v>
      </c>
      <c r="G745" s="1139">
        <v>0.05</v>
      </c>
      <c r="H745" s="1133">
        <f>H742*G745</f>
        <v>0</v>
      </c>
      <c r="I745" s="1180"/>
      <c r="J745" s="887">
        <f>E745*I745</f>
        <v>0</v>
      </c>
    </row>
    <row r="746" spans="1:10" s="146" customFormat="1" ht="13.5" thickBot="1">
      <c r="A746" s="173"/>
      <c r="B746" s="479"/>
      <c r="C746" s="480"/>
      <c r="D746" s="481"/>
      <c r="E746" s="1412"/>
      <c r="F746" s="481"/>
      <c r="G746" s="1141"/>
      <c r="H746" s="1134"/>
      <c r="I746" s="1181"/>
      <c r="J746" s="1181"/>
    </row>
    <row r="747" spans="1:10" s="146" customFormat="1">
      <c r="A747" s="475"/>
      <c r="B747" s="169"/>
      <c r="C747" s="476"/>
      <c r="D747" s="477"/>
      <c r="E747" s="1413"/>
      <c r="F747" s="477" t="s">
        <v>1582</v>
      </c>
      <c r="G747" s="1135"/>
      <c r="H747" s="1135" t="s">
        <v>1592</v>
      </c>
      <c r="I747" s="1182"/>
      <c r="J747" s="1182" t="s">
        <v>1593</v>
      </c>
    </row>
    <row r="748" spans="1:10" s="146" customFormat="1" ht="15">
      <c r="A748" s="172"/>
      <c r="B748" s="452" t="s">
        <v>992</v>
      </c>
      <c r="C748" s="484"/>
      <c r="D748" s="485"/>
      <c r="E748" s="1414"/>
      <c r="F748" s="486">
        <f>SUM(F690:F746)</f>
        <v>0</v>
      </c>
      <c r="G748" s="1132"/>
      <c r="H748" s="1137">
        <f>SUM(H690:H746)</f>
        <v>0</v>
      </c>
      <c r="I748" s="1183"/>
      <c r="J748" s="1184">
        <f>SUM(J690:J746)</f>
        <v>0</v>
      </c>
    </row>
    <row r="749" spans="1:10" s="146" customFormat="1">
      <c r="A749" s="172"/>
      <c r="B749" s="174"/>
      <c r="D749" s="149"/>
      <c r="E749" s="1715"/>
      <c r="F749" s="145"/>
      <c r="G749" s="1202"/>
      <c r="H749" s="1202"/>
      <c r="I749" s="1202"/>
      <c r="J749" s="1202"/>
    </row>
    <row r="750" spans="1:10" s="146" customFormat="1">
      <c r="A750" s="1588" t="s">
        <v>828</v>
      </c>
      <c r="B750" s="1589"/>
      <c r="C750" s="1589"/>
      <c r="D750" s="149"/>
      <c r="E750" s="1715"/>
      <c r="F750" s="145"/>
      <c r="G750" s="1202"/>
      <c r="H750" s="1202"/>
      <c r="I750" s="1202"/>
      <c r="J750" s="1202"/>
    </row>
    <row r="751" spans="1:10" s="2" customFormat="1">
      <c r="A751" s="12"/>
      <c r="B751" s="16"/>
      <c r="C751" s="13"/>
      <c r="E751" s="1352"/>
      <c r="F751" s="1"/>
      <c r="G751" s="1203"/>
      <c r="H751" s="1203"/>
      <c r="I751" s="1203"/>
      <c r="J751" s="1203"/>
    </row>
    <row r="752" spans="1:10" s="2" customFormat="1">
      <c r="A752" s="12"/>
      <c r="B752" s="16"/>
      <c r="C752" s="13"/>
      <c r="E752" s="1352"/>
      <c r="F752" s="1"/>
      <c r="G752" s="1203"/>
      <c r="H752" s="1203"/>
      <c r="I752" s="1203"/>
      <c r="J752" s="1203"/>
    </row>
    <row r="753" spans="1:10" s="152" customFormat="1">
      <c r="A753" s="160"/>
      <c r="B753" s="150" t="s">
        <v>1927</v>
      </c>
      <c r="C753" s="150"/>
      <c r="D753" s="150"/>
      <c r="E753" s="1404"/>
      <c r="F753" s="93"/>
      <c r="G753" s="1200"/>
      <c r="H753" s="1200"/>
      <c r="I753" s="1200"/>
      <c r="J753" s="1200"/>
    </row>
    <row r="754" spans="1:10" s="152" customFormat="1" ht="25.5">
      <c r="A754" s="160"/>
      <c r="B754" s="150" t="s">
        <v>919</v>
      </c>
      <c r="C754" s="150"/>
      <c r="D754" s="150"/>
      <c r="E754" s="1404"/>
      <c r="F754" s="93"/>
      <c r="G754" s="1200"/>
      <c r="H754" s="1200"/>
      <c r="I754" s="1200"/>
      <c r="J754" s="1200"/>
    </row>
    <row r="755" spans="1:10" s="152" customFormat="1">
      <c r="A755" s="160"/>
      <c r="E755" s="1404"/>
      <c r="F755" s="93"/>
      <c r="G755" s="1200"/>
      <c r="H755" s="1200"/>
      <c r="I755" s="1200"/>
      <c r="J755" s="1200"/>
    </row>
    <row r="756" spans="1:10" s="152" customFormat="1">
      <c r="A756" s="160"/>
      <c r="B756" s="150" t="s">
        <v>990</v>
      </c>
      <c r="E756" s="1404"/>
      <c r="F756" s="93"/>
      <c r="G756" s="1200"/>
      <c r="H756" s="1200"/>
      <c r="I756" s="1200"/>
      <c r="J756" s="1200"/>
    </row>
    <row r="757" spans="1:10" s="152" customFormat="1">
      <c r="A757" s="160"/>
      <c r="E757" s="1404"/>
      <c r="F757" s="93"/>
      <c r="G757" s="1200"/>
      <c r="H757" s="1200"/>
      <c r="I757" s="1200"/>
      <c r="J757" s="1200"/>
    </row>
    <row r="758" spans="1:10" s="152" customFormat="1">
      <c r="A758" s="160" t="s">
        <v>832</v>
      </c>
      <c r="B758" s="150" t="s">
        <v>833</v>
      </c>
      <c r="C758" s="150" t="s">
        <v>834</v>
      </c>
      <c r="D758" s="150" t="s">
        <v>835</v>
      </c>
      <c r="E758" s="1367" t="s">
        <v>836</v>
      </c>
      <c r="F758" s="150" t="s">
        <v>837</v>
      </c>
      <c r="G758" s="1548" t="s">
        <v>1557</v>
      </c>
      <c r="H758" s="1549"/>
      <c r="I758" s="1550" t="s">
        <v>1558</v>
      </c>
      <c r="J758" s="1551"/>
    </row>
    <row r="759" spans="1:10" s="152" customFormat="1" ht="13.5" thickBot="1">
      <c r="A759" s="168"/>
      <c r="B759" s="156"/>
      <c r="C759" s="156"/>
      <c r="D759" s="155"/>
      <c r="E759" s="1405" t="s">
        <v>838</v>
      </c>
      <c r="F759" s="157" t="s">
        <v>838</v>
      </c>
      <c r="G759" s="898" t="s">
        <v>79</v>
      </c>
      <c r="H759" s="898" t="s">
        <v>1561</v>
      </c>
      <c r="I759" s="897" t="s">
        <v>79</v>
      </c>
      <c r="J759" s="897" t="s">
        <v>1561</v>
      </c>
    </row>
    <row r="760" spans="1:10" s="152" customFormat="1">
      <c r="A760" s="160"/>
      <c r="B760" s="151"/>
      <c r="C760" s="159"/>
      <c r="D760" s="158"/>
      <c r="E760" s="1404"/>
      <c r="F760" s="93"/>
      <c r="G760" s="1200"/>
      <c r="H760" s="1200"/>
      <c r="I760" s="1200"/>
      <c r="J760" s="1200"/>
    </row>
    <row r="761" spans="1:10" s="152" customFormat="1">
      <c r="A761" s="160"/>
      <c r="B761" s="158" t="s">
        <v>921</v>
      </c>
      <c r="C761" s="151"/>
      <c r="D761" s="158"/>
      <c r="E761" s="1404"/>
      <c r="F761" s="93"/>
      <c r="G761" s="1200"/>
      <c r="H761" s="1200"/>
      <c r="I761" s="1200"/>
      <c r="J761" s="1200"/>
    </row>
    <row r="762" spans="1:10" s="152" customFormat="1">
      <c r="A762" s="160"/>
      <c r="B762" s="158"/>
      <c r="C762" s="151"/>
      <c r="D762" s="158"/>
      <c r="E762" s="1404"/>
      <c r="F762" s="93"/>
      <c r="G762" s="1200"/>
      <c r="H762" s="1200"/>
      <c r="I762" s="1200"/>
      <c r="J762" s="1200"/>
    </row>
    <row r="763" spans="1:10" s="152" customFormat="1">
      <c r="A763" s="160"/>
      <c r="B763" s="158" t="s">
        <v>922</v>
      </c>
      <c r="C763" s="170"/>
      <c r="D763" s="169"/>
      <c r="E763" s="1404"/>
      <c r="F763" s="93"/>
      <c r="G763" s="1200"/>
      <c r="H763" s="1200"/>
      <c r="I763" s="1200"/>
      <c r="J763" s="1200"/>
    </row>
    <row r="764" spans="1:10" s="152" customFormat="1">
      <c r="A764" s="160"/>
      <c r="B764" s="151"/>
      <c r="C764" s="151"/>
      <c r="D764" s="151"/>
      <c r="E764" s="1404"/>
      <c r="F764" s="93"/>
      <c r="G764" s="1200"/>
      <c r="H764" s="1200"/>
      <c r="I764" s="1200"/>
      <c r="J764" s="1200"/>
    </row>
    <row r="765" spans="1:10" s="152" customFormat="1" ht="63.75">
      <c r="A765" s="441">
        <f>COUNT($A$10:A764)+1</f>
        <v>141</v>
      </c>
      <c r="B765" s="454" t="s">
        <v>923</v>
      </c>
      <c r="C765" s="454"/>
      <c r="D765" s="454"/>
      <c r="E765" s="1408"/>
      <c r="F765" s="455"/>
      <c r="G765" s="1113"/>
      <c r="H765" s="1113"/>
      <c r="I765" s="1165"/>
      <c r="J765" s="1165"/>
    </row>
    <row r="766" spans="1:10" s="152" customFormat="1" ht="25.5">
      <c r="A766" s="437"/>
      <c r="B766" s="454" t="s">
        <v>924</v>
      </c>
      <c r="C766" s="468" t="s">
        <v>925</v>
      </c>
      <c r="D766" s="469">
        <v>2</v>
      </c>
      <c r="E766" s="1409"/>
      <c r="F766" s="440">
        <f>E766*D766</f>
        <v>0</v>
      </c>
      <c r="G766" s="1144">
        <v>2</v>
      </c>
      <c r="H766" s="873">
        <f>E766*G766</f>
        <v>0</v>
      </c>
      <c r="I766" s="1188"/>
      <c r="J766" s="887">
        <f>E766*I766</f>
        <v>0</v>
      </c>
    </row>
    <row r="767" spans="1:10" s="171" customFormat="1">
      <c r="A767" s="456"/>
      <c r="B767" s="454"/>
      <c r="C767" s="457"/>
      <c r="D767" s="467"/>
      <c r="E767" s="1410"/>
      <c r="F767" s="440"/>
      <c r="G767" s="1131"/>
      <c r="H767" s="1131"/>
      <c r="I767" s="1179"/>
      <c r="J767" s="1179"/>
    </row>
    <row r="768" spans="1:10" s="146" customFormat="1">
      <c r="A768" s="441">
        <f>COUNT($A$10:A767)+1</f>
        <v>142</v>
      </c>
      <c r="B768" s="496" t="s">
        <v>926</v>
      </c>
      <c r="C768" s="470"/>
      <c r="D768" s="482"/>
      <c r="E768" s="1439"/>
      <c r="F768" s="459"/>
      <c r="G768" s="1132"/>
      <c r="H768" s="1132"/>
      <c r="I768" s="1180"/>
      <c r="J768" s="1180"/>
    </row>
    <row r="769" spans="1:10" s="146" customFormat="1" ht="280.5">
      <c r="A769" s="497"/>
      <c r="B769" s="498" t="s">
        <v>927</v>
      </c>
      <c r="C769" s="457"/>
      <c r="D769" s="470"/>
      <c r="E769" s="1439"/>
      <c r="F769" s="459"/>
      <c r="G769" s="1132"/>
      <c r="H769" s="1132"/>
      <c r="I769" s="1180"/>
      <c r="J769" s="1180"/>
    </row>
    <row r="770" spans="1:10" s="146" customFormat="1" ht="50.25" customHeight="1">
      <c r="A770" s="497"/>
      <c r="B770" s="496" t="s">
        <v>928</v>
      </c>
      <c r="C770" s="468"/>
      <c r="D770" s="470"/>
      <c r="E770" s="1439"/>
      <c r="F770" s="459"/>
      <c r="G770" s="1132"/>
      <c r="H770" s="1132"/>
      <c r="I770" s="1180"/>
      <c r="J770" s="1180"/>
    </row>
    <row r="771" spans="1:10" s="146" customFormat="1">
      <c r="A771" s="456"/>
      <c r="B771" s="499"/>
      <c r="C771" s="468" t="s">
        <v>827</v>
      </c>
      <c r="D771" s="469">
        <v>2</v>
      </c>
      <c r="E771" s="1717">
        <v>0</v>
      </c>
      <c r="F771" s="459">
        <f>E771*D771</f>
        <v>0</v>
      </c>
      <c r="G771" s="1132">
        <v>2</v>
      </c>
      <c r="H771" s="873">
        <f>E771*G771</f>
        <v>0</v>
      </c>
      <c r="I771" s="1180"/>
      <c r="J771" s="887">
        <f>E771*I771</f>
        <v>0</v>
      </c>
    </row>
    <row r="772" spans="1:10" s="146" customFormat="1">
      <c r="A772" s="456"/>
      <c r="B772" s="499"/>
      <c r="C772" s="468"/>
      <c r="D772" s="482"/>
      <c r="E772" s="1439"/>
      <c r="F772" s="459"/>
      <c r="G772" s="1132"/>
      <c r="H772" s="1132"/>
      <c r="I772" s="1180"/>
      <c r="J772" s="1180"/>
    </row>
    <row r="773" spans="1:10" s="146" customFormat="1" ht="89.25">
      <c r="A773" s="441">
        <f>COUNT($A$10:A772)+1</f>
        <v>143</v>
      </c>
      <c r="B773" s="498" t="s">
        <v>3670</v>
      </c>
      <c r="C773" s="468"/>
      <c r="D773" s="482"/>
      <c r="E773" s="1439"/>
      <c r="F773" s="459"/>
      <c r="G773" s="1132"/>
      <c r="H773" s="1132"/>
      <c r="I773" s="1180"/>
      <c r="J773" s="1180"/>
    </row>
    <row r="774" spans="1:10" s="146" customFormat="1">
      <c r="A774" s="456"/>
      <c r="B774" s="496"/>
      <c r="C774" s="468"/>
      <c r="D774" s="482"/>
      <c r="E774" s="1410"/>
      <c r="F774" s="440"/>
      <c r="G774" s="1132"/>
      <c r="H774" s="1132"/>
      <c r="I774" s="1180"/>
      <c r="J774" s="1180"/>
    </row>
    <row r="775" spans="1:10" s="146" customFormat="1">
      <c r="A775" s="456"/>
      <c r="B775" s="496" t="s">
        <v>929</v>
      </c>
      <c r="C775" s="468" t="s">
        <v>826</v>
      </c>
      <c r="D775" s="469">
        <v>20</v>
      </c>
      <c r="E775" s="1717">
        <v>0</v>
      </c>
      <c r="F775" s="459">
        <f>E775*D775</f>
        <v>0</v>
      </c>
      <c r="G775" s="1132">
        <v>20</v>
      </c>
      <c r="H775" s="873">
        <f>E775*G775</f>
        <v>0</v>
      </c>
      <c r="I775" s="1180"/>
      <c r="J775" s="887">
        <f>E775*I775</f>
        <v>0</v>
      </c>
    </row>
    <row r="776" spans="1:10" s="146" customFormat="1">
      <c r="A776" s="456"/>
      <c r="B776" s="496" t="s">
        <v>930</v>
      </c>
      <c r="C776" s="468" t="s">
        <v>826</v>
      </c>
      <c r="D776" s="469">
        <v>0</v>
      </c>
      <c r="E776" s="1717">
        <v>0</v>
      </c>
      <c r="F776" s="459">
        <f>E776*D776</f>
        <v>0</v>
      </c>
      <c r="G776" s="1132">
        <v>0</v>
      </c>
      <c r="H776" s="873">
        <f>E776*G776</f>
        <v>0</v>
      </c>
      <c r="I776" s="1180"/>
      <c r="J776" s="887">
        <f>E776*I776</f>
        <v>0</v>
      </c>
    </row>
    <row r="777" spans="1:10" s="146" customFormat="1">
      <c r="A777" s="456"/>
      <c r="B777" s="496"/>
      <c r="C777" s="468"/>
      <c r="D777" s="469"/>
      <c r="E777" s="1410"/>
      <c r="F777" s="440"/>
      <c r="G777" s="1132"/>
      <c r="H777" s="1132"/>
      <c r="I777" s="1180"/>
      <c r="J777" s="1180"/>
    </row>
    <row r="778" spans="1:10" s="146" customFormat="1" ht="114.75">
      <c r="A778" s="441">
        <f>COUNT($A$10:A777)+1</f>
        <v>144</v>
      </c>
      <c r="B778" s="496" t="s">
        <v>3671</v>
      </c>
      <c r="C778" s="468" t="s">
        <v>934</v>
      </c>
      <c r="D778" s="469">
        <v>2</v>
      </c>
      <c r="E778" s="1717">
        <v>0</v>
      </c>
      <c r="F778" s="459">
        <f>E778*D778</f>
        <v>0</v>
      </c>
      <c r="G778" s="1132">
        <v>2</v>
      </c>
      <c r="H778" s="873">
        <f>E778*G778</f>
        <v>0</v>
      </c>
      <c r="I778" s="1180"/>
      <c r="J778" s="887">
        <f>E778*I778</f>
        <v>0</v>
      </c>
    </row>
    <row r="779" spans="1:10" s="146" customFormat="1">
      <c r="A779" s="456"/>
      <c r="B779" s="496"/>
      <c r="C779" s="468"/>
      <c r="D779" s="469"/>
      <c r="E779" s="1410"/>
      <c r="F779" s="440"/>
      <c r="G779" s="1132"/>
      <c r="H779" s="1132"/>
      <c r="I779" s="1180"/>
      <c r="J779" s="1180"/>
    </row>
    <row r="780" spans="1:10" s="146" customFormat="1" ht="38.25">
      <c r="A780" s="441">
        <f>COUNT($A$10:A779)+1</f>
        <v>145</v>
      </c>
      <c r="B780" s="496" t="s">
        <v>935</v>
      </c>
      <c r="C780" s="468"/>
      <c r="D780" s="469"/>
      <c r="E780" s="1410"/>
      <c r="F780" s="440"/>
      <c r="G780" s="1132"/>
      <c r="H780" s="1132"/>
      <c r="I780" s="1180"/>
      <c r="J780" s="1180"/>
    </row>
    <row r="781" spans="1:10" s="146" customFormat="1">
      <c r="A781" s="497"/>
      <c r="B781" s="496" t="s">
        <v>936</v>
      </c>
      <c r="C781" s="468" t="s">
        <v>826</v>
      </c>
      <c r="D781" s="469">
        <v>20</v>
      </c>
      <c r="E781" s="1717">
        <v>0</v>
      </c>
      <c r="F781" s="459">
        <f>E781*D781</f>
        <v>0</v>
      </c>
      <c r="G781" s="1132">
        <v>20</v>
      </c>
      <c r="H781" s="873">
        <f>E781*G781</f>
        <v>0</v>
      </c>
      <c r="I781" s="1180"/>
      <c r="J781" s="887">
        <f>E781*I781</f>
        <v>0</v>
      </c>
    </row>
    <row r="782" spans="1:10" s="146" customFormat="1">
      <c r="A782" s="497"/>
      <c r="B782" s="496"/>
      <c r="C782" s="468"/>
      <c r="D782" s="469"/>
      <c r="E782" s="1410"/>
      <c r="F782" s="440"/>
      <c r="G782" s="1132"/>
      <c r="H782" s="1132"/>
      <c r="I782" s="1180"/>
      <c r="J782" s="1180"/>
    </row>
    <row r="783" spans="1:10" s="146" customFormat="1" ht="12.75" customHeight="1">
      <c r="A783" s="441">
        <f>COUNT($A$10:A782)+1</f>
        <v>146</v>
      </c>
      <c r="B783" s="496" t="s">
        <v>937</v>
      </c>
      <c r="C783" s="468" t="s">
        <v>934</v>
      </c>
      <c r="D783" s="469">
        <v>2</v>
      </c>
      <c r="E783" s="1717">
        <v>0</v>
      </c>
      <c r="F783" s="459">
        <f>E783*D783</f>
        <v>0</v>
      </c>
      <c r="G783" s="1132">
        <v>2</v>
      </c>
      <c r="H783" s="873">
        <f>E783*G783</f>
        <v>0</v>
      </c>
      <c r="I783" s="1180"/>
      <c r="J783" s="887">
        <f>E783*I783</f>
        <v>0</v>
      </c>
    </row>
    <row r="784" spans="1:10" s="146" customFormat="1">
      <c r="A784" s="497"/>
      <c r="B784" s="496"/>
      <c r="C784" s="468"/>
      <c r="D784" s="469"/>
      <c r="E784" s="1410"/>
      <c r="F784" s="440"/>
      <c r="G784" s="1132"/>
      <c r="H784" s="1132"/>
      <c r="I784" s="1180"/>
      <c r="J784" s="1180"/>
    </row>
    <row r="785" spans="1:10" s="146" customFormat="1" ht="25.5">
      <c r="A785" s="441">
        <f>COUNT($A$10:A784)+1</f>
        <v>147</v>
      </c>
      <c r="B785" s="496" t="s">
        <v>938</v>
      </c>
      <c r="C785" s="468" t="s">
        <v>843</v>
      </c>
      <c r="D785" s="469">
        <v>2</v>
      </c>
      <c r="E785" s="1717">
        <v>0</v>
      </c>
      <c r="F785" s="459">
        <f>E785*D785</f>
        <v>0</v>
      </c>
      <c r="G785" s="1132">
        <v>2</v>
      </c>
      <c r="H785" s="1132"/>
      <c r="I785" s="1180"/>
      <c r="J785" s="1180"/>
    </row>
    <row r="786" spans="1:10" s="146" customFormat="1">
      <c r="A786" s="456"/>
      <c r="B786" s="499"/>
      <c r="C786" s="457"/>
      <c r="D786" s="469"/>
      <c r="E786" s="1439"/>
      <c r="F786" s="459"/>
      <c r="G786" s="1132"/>
      <c r="H786" s="1132"/>
      <c r="I786" s="1180"/>
      <c r="J786" s="1180"/>
    </row>
    <row r="787" spans="1:10" s="171" customFormat="1" ht="25.5">
      <c r="A787" s="500">
        <f>COUNT($A$10:A786)+1</f>
        <v>148</v>
      </c>
      <c r="B787" s="454" t="s">
        <v>939</v>
      </c>
      <c r="C787" s="468" t="s">
        <v>925</v>
      </c>
      <c r="D787" s="469">
        <v>1</v>
      </c>
      <c r="E787" s="1409">
        <v>0</v>
      </c>
      <c r="F787" s="440">
        <f>E787*D787</f>
        <v>0</v>
      </c>
      <c r="G787" s="1131">
        <v>1</v>
      </c>
      <c r="H787" s="873">
        <f>E787*G787</f>
        <v>0</v>
      </c>
      <c r="I787" s="1179"/>
      <c r="J787" s="887">
        <f>E787*I787</f>
        <v>0</v>
      </c>
    </row>
    <row r="788" spans="1:10" s="146" customFormat="1">
      <c r="A788" s="456"/>
      <c r="B788" s="454"/>
      <c r="C788" s="457"/>
      <c r="D788" s="470"/>
      <c r="E788" s="1439"/>
      <c r="F788" s="459"/>
      <c r="G788" s="1132"/>
      <c r="H788" s="1132"/>
      <c r="I788" s="1180"/>
      <c r="J788" s="1180"/>
    </row>
    <row r="789" spans="1:10" s="146" customFormat="1" ht="25.5">
      <c r="A789" s="441">
        <f>COUNT($A$10:A788)+1</f>
        <v>149</v>
      </c>
      <c r="B789" s="454" t="s">
        <v>940</v>
      </c>
      <c r="C789" s="457"/>
      <c r="D789" s="470"/>
      <c r="E789" s="1439"/>
      <c r="F789" s="473">
        <f>SUM(F763:F788)</f>
        <v>0</v>
      </c>
      <c r="G789" s="1132"/>
      <c r="H789" s="1138">
        <f>SUM(H765:H788)</f>
        <v>0</v>
      </c>
      <c r="I789" s="1180"/>
      <c r="J789" s="1180"/>
    </row>
    <row r="790" spans="1:10" s="146" customFormat="1">
      <c r="A790" s="456"/>
      <c r="B790" s="454"/>
      <c r="C790" s="474">
        <v>0.05</v>
      </c>
      <c r="D790" s="470"/>
      <c r="E790" s="1439"/>
      <c r="F790" s="459">
        <f>F789*C790</f>
        <v>0</v>
      </c>
      <c r="G790" s="1139">
        <v>0.05</v>
      </c>
      <c r="H790" s="1133">
        <f>H789*C790</f>
        <v>0</v>
      </c>
      <c r="I790" s="1180"/>
      <c r="J790" s="887">
        <f>E790*I790</f>
        <v>0</v>
      </c>
    </row>
    <row r="791" spans="1:10" s="146" customFormat="1">
      <c r="A791" s="456"/>
      <c r="B791" s="454"/>
      <c r="C791" s="457"/>
      <c r="D791" s="470"/>
      <c r="E791" s="1439"/>
      <c r="F791" s="459"/>
      <c r="G791" s="1132"/>
      <c r="H791" s="1132"/>
      <c r="I791" s="1180"/>
      <c r="J791" s="1180"/>
    </row>
    <row r="792" spans="1:10" s="146" customFormat="1">
      <c r="A792" s="161">
        <f>COUNT($A$10:A791)+1</f>
        <v>150</v>
      </c>
      <c r="B792" s="147" t="s">
        <v>941</v>
      </c>
      <c r="C792" s="474">
        <v>0.05</v>
      </c>
      <c r="D792" s="470"/>
      <c r="E792" s="1439"/>
      <c r="F792" s="459">
        <f>F789*C792</f>
        <v>0</v>
      </c>
      <c r="G792" s="1139">
        <v>0.05</v>
      </c>
      <c r="H792" s="1133">
        <f>H789*G792</f>
        <v>0</v>
      </c>
      <c r="I792" s="1180"/>
      <c r="J792" s="1180"/>
    </row>
    <row r="793" spans="1:10" s="146" customFormat="1" ht="13.5" thickBot="1">
      <c r="A793" s="501"/>
      <c r="B793" s="492"/>
      <c r="C793" s="493"/>
      <c r="D793" s="494"/>
      <c r="E793" s="1718"/>
      <c r="F793" s="494"/>
      <c r="G793" s="1141"/>
      <c r="H793" s="1134"/>
      <c r="I793" s="1186"/>
      <c r="J793" s="1186"/>
    </row>
    <row r="794" spans="1:10" s="146" customFormat="1" ht="13.5" thickTop="1">
      <c r="A794" s="475"/>
      <c r="B794" s="169"/>
      <c r="C794" s="476"/>
      <c r="D794" s="477"/>
      <c r="E794" s="1413"/>
      <c r="F794" s="477" t="s">
        <v>1582</v>
      </c>
      <c r="G794" s="1135"/>
      <c r="H794" s="1135" t="s">
        <v>1592</v>
      </c>
      <c r="I794" s="1182"/>
      <c r="J794" s="1182" t="s">
        <v>1593</v>
      </c>
    </row>
    <row r="795" spans="1:10" s="146" customFormat="1" ht="15">
      <c r="A795" s="172"/>
      <c r="B795" s="452" t="s">
        <v>991</v>
      </c>
      <c r="C795" s="484"/>
      <c r="D795" s="485"/>
      <c r="E795" s="1414"/>
      <c r="F795" s="486">
        <f>SUM(F765:F793)</f>
        <v>0</v>
      </c>
      <c r="G795" s="1132"/>
      <c r="H795" s="1137">
        <f>SUM(H765:H793)</f>
        <v>0</v>
      </c>
      <c r="I795" s="1183"/>
      <c r="J795" s="1184">
        <f>SUM(J765:J793)</f>
        <v>0</v>
      </c>
    </row>
    <row r="796" spans="1:10" s="146" customFormat="1">
      <c r="A796" s="172"/>
      <c r="B796" s="174"/>
      <c r="D796" s="149"/>
      <c r="E796" s="1715"/>
      <c r="F796" s="145"/>
      <c r="G796" s="1202"/>
      <c r="H796" s="1202"/>
      <c r="I796" s="1202"/>
      <c r="J796" s="1202"/>
    </row>
    <row r="797" spans="1:10" s="146" customFormat="1">
      <c r="A797" s="1588" t="s">
        <v>828</v>
      </c>
      <c r="B797" s="1589"/>
      <c r="C797" s="1589"/>
      <c r="D797" s="149"/>
      <c r="E797" s="1715"/>
      <c r="F797" s="145"/>
      <c r="G797" s="1202"/>
      <c r="H797" s="1202"/>
      <c r="I797" s="1202"/>
      <c r="J797" s="1202"/>
    </row>
    <row r="798" spans="1:10" s="2" customFormat="1">
      <c r="A798" s="12"/>
      <c r="B798" s="16"/>
      <c r="C798" s="13"/>
      <c r="E798" s="1352"/>
      <c r="F798" s="1"/>
      <c r="G798" s="1203"/>
      <c r="H798" s="1203"/>
      <c r="I798" s="1203"/>
      <c r="J798" s="1203"/>
    </row>
    <row r="799" spans="1:10" s="2" customFormat="1">
      <c r="A799" s="12"/>
      <c r="B799" s="16"/>
      <c r="C799" s="13"/>
      <c r="E799" s="1352"/>
      <c r="F799" s="1"/>
      <c r="G799" s="1203"/>
      <c r="H799" s="1203"/>
      <c r="I799" s="1203"/>
      <c r="J799" s="1203"/>
    </row>
    <row r="800" spans="1:10" s="152" customFormat="1">
      <c r="A800" s="160"/>
      <c r="B800" s="150" t="s">
        <v>1927</v>
      </c>
      <c r="C800" s="150"/>
      <c r="D800" s="150"/>
      <c r="E800" s="1404"/>
      <c r="F800" s="93"/>
      <c r="G800" s="1200"/>
      <c r="H800" s="1200"/>
      <c r="I800" s="1200"/>
      <c r="J800" s="1200"/>
    </row>
    <row r="801" spans="1:10" s="152" customFormat="1" ht="25.5">
      <c r="A801" s="160"/>
      <c r="B801" s="150" t="s">
        <v>919</v>
      </c>
      <c r="C801" s="150"/>
      <c r="D801" s="150"/>
      <c r="E801" s="1404"/>
      <c r="F801" s="93"/>
      <c r="G801" s="1200"/>
      <c r="H801" s="1200"/>
      <c r="I801" s="1200"/>
      <c r="J801" s="1200"/>
    </row>
    <row r="802" spans="1:10" s="152" customFormat="1">
      <c r="A802" s="160"/>
      <c r="E802" s="1404"/>
      <c r="F802" s="93"/>
      <c r="G802" s="1200"/>
      <c r="H802" s="1200"/>
      <c r="I802" s="1200"/>
      <c r="J802" s="1200"/>
    </row>
    <row r="803" spans="1:10" s="152" customFormat="1">
      <c r="A803" s="160"/>
      <c r="B803" s="150" t="s">
        <v>993</v>
      </c>
      <c r="E803" s="1404"/>
      <c r="F803" s="93"/>
      <c r="G803" s="1200"/>
      <c r="H803" s="1200"/>
      <c r="I803" s="1200"/>
      <c r="J803" s="1200"/>
    </row>
    <row r="804" spans="1:10" s="152" customFormat="1">
      <c r="A804" s="160"/>
      <c r="B804" s="152" t="s">
        <v>1604</v>
      </c>
      <c r="E804" s="1404"/>
      <c r="F804" s="93"/>
      <c r="G804" s="1200"/>
      <c r="H804" s="1200"/>
      <c r="I804" s="1200"/>
      <c r="J804" s="1200"/>
    </row>
    <row r="805" spans="1:10" s="152" customFormat="1">
      <c r="A805" s="160" t="s">
        <v>832</v>
      </c>
      <c r="B805" s="150" t="s">
        <v>833</v>
      </c>
      <c r="C805" s="150" t="s">
        <v>834</v>
      </c>
      <c r="D805" s="150" t="s">
        <v>835</v>
      </c>
      <c r="E805" s="1367" t="s">
        <v>836</v>
      </c>
      <c r="F805" s="150" t="s">
        <v>837</v>
      </c>
      <c r="G805" s="1548" t="s">
        <v>1557</v>
      </c>
      <c r="H805" s="1549"/>
      <c r="I805" s="1550" t="s">
        <v>1558</v>
      </c>
      <c r="J805" s="1551"/>
    </row>
    <row r="806" spans="1:10" s="152" customFormat="1" ht="13.5" thickBot="1">
      <c r="A806" s="168"/>
      <c r="B806" s="156"/>
      <c r="C806" s="156"/>
      <c r="D806" s="155"/>
      <c r="E806" s="1405" t="s">
        <v>838</v>
      </c>
      <c r="F806" s="157" t="s">
        <v>838</v>
      </c>
      <c r="G806" s="898" t="s">
        <v>79</v>
      </c>
      <c r="H806" s="898" t="s">
        <v>1561</v>
      </c>
      <c r="I806" s="897" t="s">
        <v>79</v>
      </c>
      <c r="J806" s="897" t="s">
        <v>1561</v>
      </c>
    </row>
    <row r="807" spans="1:10" s="152" customFormat="1">
      <c r="A807" s="160"/>
      <c r="B807" s="151"/>
      <c r="C807" s="159"/>
      <c r="D807" s="158"/>
      <c r="E807" s="1404"/>
      <c r="F807" s="93"/>
      <c r="G807" s="1200"/>
      <c r="H807" s="1200"/>
      <c r="I807" s="1200"/>
      <c r="J807" s="1200"/>
    </row>
    <row r="808" spans="1:10" s="152" customFormat="1">
      <c r="A808" s="160"/>
      <c r="B808" s="158" t="s">
        <v>921</v>
      </c>
      <c r="C808" s="151"/>
      <c r="D808" s="158"/>
      <c r="E808" s="1404"/>
      <c r="F808" s="93"/>
      <c r="G808" s="1200"/>
      <c r="H808" s="1200"/>
      <c r="I808" s="1200"/>
      <c r="J808" s="1200"/>
    </row>
    <row r="809" spans="1:10" s="152" customFormat="1">
      <c r="A809" s="160"/>
      <c r="B809" s="158"/>
      <c r="C809" s="151"/>
      <c r="D809" s="158"/>
      <c r="E809" s="1404"/>
      <c r="F809" s="93"/>
      <c r="G809" s="1200"/>
      <c r="H809" s="1200"/>
      <c r="I809" s="1200"/>
      <c r="J809" s="1200"/>
    </row>
    <row r="810" spans="1:10" s="152" customFormat="1">
      <c r="A810" s="160"/>
      <c r="B810" s="158" t="s">
        <v>922</v>
      </c>
      <c r="C810" s="170"/>
      <c r="D810" s="169"/>
      <c r="E810" s="1404"/>
      <c r="F810" s="93"/>
      <c r="G810" s="1200"/>
      <c r="H810" s="1200"/>
      <c r="I810" s="1200"/>
      <c r="J810" s="1200"/>
    </row>
    <row r="811" spans="1:10" s="152" customFormat="1">
      <c r="A811" s="160"/>
      <c r="B811" s="151"/>
      <c r="C811" s="151"/>
      <c r="D811" s="151"/>
      <c r="E811" s="1404"/>
      <c r="F811" s="93"/>
      <c r="G811" s="1200"/>
      <c r="H811" s="1200"/>
      <c r="I811" s="1200"/>
      <c r="J811" s="1200"/>
    </row>
    <row r="812" spans="1:10" s="152" customFormat="1" ht="63.75">
      <c r="A812" s="441">
        <f>COUNT($A$10:A811)+1</f>
        <v>151</v>
      </c>
      <c r="B812" s="454" t="s">
        <v>923</v>
      </c>
      <c r="C812" s="454"/>
      <c r="D812" s="454"/>
      <c r="E812" s="1408"/>
      <c r="F812" s="455"/>
      <c r="G812" s="1113"/>
      <c r="H812" s="1113"/>
      <c r="I812" s="1165"/>
      <c r="J812" s="1165"/>
    </row>
    <row r="813" spans="1:10" s="152" customFormat="1" ht="25.5">
      <c r="A813" s="437"/>
      <c r="B813" s="454" t="s">
        <v>924</v>
      </c>
      <c r="C813" s="468" t="s">
        <v>925</v>
      </c>
      <c r="D813" s="469">
        <v>3</v>
      </c>
      <c r="E813" s="1409"/>
      <c r="F813" s="440">
        <f>E813*D813</f>
        <v>0</v>
      </c>
      <c r="G813" s="1144">
        <v>3</v>
      </c>
      <c r="H813" s="873">
        <f>E813*G813</f>
        <v>0</v>
      </c>
      <c r="I813" s="1188"/>
      <c r="J813" s="887">
        <f>E813*I813</f>
        <v>0</v>
      </c>
    </row>
    <row r="814" spans="1:10" s="171" customFormat="1">
      <c r="A814" s="456"/>
      <c r="B814" s="454"/>
      <c r="C814" s="457"/>
      <c r="D814" s="467"/>
      <c r="E814" s="1410"/>
      <c r="F814" s="440"/>
      <c r="G814" s="1131"/>
      <c r="H814" s="1131"/>
      <c r="I814" s="1179"/>
      <c r="J814" s="1179"/>
    </row>
    <row r="815" spans="1:10" s="146" customFormat="1">
      <c r="A815" s="441">
        <f>COUNT($A$10:A814)+1</f>
        <v>152</v>
      </c>
      <c r="B815" s="496" t="s">
        <v>926</v>
      </c>
      <c r="C815" s="470"/>
      <c r="D815" s="482"/>
      <c r="E815" s="1439"/>
      <c r="F815" s="459"/>
      <c r="G815" s="1132"/>
      <c r="H815" s="1132"/>
      <c r="I815" s="1180"/>
      <c r="J815" s="1180"/>
    </row>
    <row r="816" spans="1:10" s="146" customFormat="1" ht="280.5">
      <c r="A816" s="497"/>
      <c r="B816" s="498" t="s">
        <v>927</v>
      </c>
      <c r="C816" s="457"/>
      <c r="D816" s="470"/>
      <c r="E816" s="1439"/>
      <c r="F816" s="459"/>
      <c r="G816" s="1132"/>
      <c r="H816" s="1132"/>
      <c r="I816" s="1180"/>
      <c r="J816" s="1180"/>
    </row>
    <row r="817" spans="1:10" s="146" customFormat="1" ht="51">
      <c r="A817" s="497"/>
      <c r="B817" s="496" t="s">
        <v>928</v>
      </c>
      <c r="C817" s="468"/>
      <c r="D817" s="470"/>
      <c r="E817" s="1439"/>
      <c r="F817" s="459"/>
      <c r="G817" s="1132"/>
      <c r="H817" s="1132"/>
      <c r="I817" s="1180"/>
      <c r="J817" s="1180"/>
    </row>
    <row r="818" spans="1:10" s="146" customFormat="1">
      <c r="A818" s="456"/>
      <c r="B818" s="499"/>
      <c r="C818" s="468" t="s">
        <v>827</v>
      </c>
      <c r="D818" s="469">
        <v>2</v>
      </c>
      <c r="E818" s="1717">
        <v>0</v>
      </c>
      <c r="F818" s="459">
        <f>E818*D818</f>
        <v>0</v>
      </c>
      <c r="G818" s="1132">
        <v>2</v>
      </c>
      <c r="H818" s="873">
        <f>E818*G818</f>
        <v>0</v>
      </c>
      <c r="I818" s="1180"/>
      <c r="J818" s="887">
        <f>E818*I818</f>
        <v>0</v>
      </c>
    </row>
    <row r="819" spans="1:10" s="146" customFormat="1">
      <c r="A819" s="456"/>
      <c r="B819" s="499"/>
      <c r="C819" s="468"/>
      <c r="D819" s="482"/>
      <c r="E819" s="1439"/>
      <c r="F819" s="459"/>
      <c r="G819" s="1132"/>
      <c r="H819" s="1132"/>
      <c r="I819" s="1180"/>
      <c r="J819" s="1180"/>
    </row>
    <row r="820" spans="1:10" s="146" customFormat="1" ht="89.25">
      <c r="A820" s="441">
        <f>COUNT($A$10:A819)+1</f>
        <v>153</v>
      </c>
      <c r="B820" s="498" t="s">
        <v>3672</v>
      </c>
      <c r="C820" s="468"/>
      <c r="D820" s="482"/>
      <c r="E820" s="1439"/>
      <c r="F820" s="459"/>
      <c r="G820" s="1132"/>
      <c r="H820" s="1132"/>
      <c r="I820" s="1180"/>
      <c r="J820" s="1180"/>
    </row>
    <row r="821" spans="1:10" s="146" customFormat="1">
      <c r="A821" s="456"/>
      <c r="B821" s="496"/>
      <c r="C821" s="468"/>
      <c r="D821" s="482"/>
      <c r="E821" s="1410"/>
      <c r="F821" s="440"/>
      <c r="G821" s="1132"/>
      <c r="H821" s="1132"/>
      <c r="I821" s="1180"/>
      <c r="J821" s="1180"/>
    </row>
    <row r="822" spans="1:10" s="146" customFormat="1">
      <c r="A822" s="456"/>
      <c r="B822" s="496" t="s">
        <v>929</v>
      </c>
      <c r="C822" s="468" t="s">
        <v>826</v>
      </c>
      <c r="D822" s="469">
        <v>30</v>
      </c>
      <c r="E822" s="1717">
        <v>0</v>
      </c>
      <c r="F822" s="459">
        <f>E822*D822</f>
        <v>0</v>
      </c>
      <c r="G822" s="1132">
        <v>30</v>
      </c>
      <c r="H822" s="873">
        <f>E822*G822</f>
        <v>0</v>
      </c>
      <c r="I822" s="1180"/>
      <c r="J822" s="887">
        <f>E822*I822</f>
        <v>0</v>
      </c>
    </row>
    <row r="823" spans="1:10" s="146" customFormat="1">
      <c r="A823" s="456"/>
      <c r="B823" s="496" t="s">
        <v>930</v>
      </c>
      <c r="C823" s="468" t="s">
        <v>826</v>
      </c>
      <c r="D823" s="469">
        <v>0</v>
      </c>
      <c r="E823" s="1717">
        <v>0</v>
      </c>
      <c r="F823" s="459">
        <f>E823*D823</f>
        <v>0</v>
      </c>
      <c r="G823" s="1132">
        <v>0</v>
      </c>
      <c r="H823" s="873">
        <f>E823*G823</f>
        <v>0</v>
      </c>
      <c r="I823" s="1180"/>
      <c r="J823" s="887">
        <f>E823*I823</f>
        <v>0</v>
      </c>
    </row>
    <row r="824" spans="1:10" s="146" customFormat="1">
      <c r="A824" s="456"/>
      <c r="B824" s="496"/>
      <c r="C824" s="468"/>
      <c r="D824" s="469"/>
      <c r="E824" s="1410"/>
      <c r="F824" s="440"/>
      <c r="G824" s="1132"/>
      <c r="H824" s="1132"/>
      <c r="I824" s="1180"/>
      <c r="J824" s="1180"/>
    </row>
    <row r="825" spans="1:10" s="146" customFormat="1" ht="114.75">
      <c r="A825" s="441">
        <f>COUNT($A$10:A824)+1</f>
        <v>154</v>
      </c>
      <c r="B825" s="496" t="s">
        <v>3671</v>
      </c>
      <c r="C825" s="468" t="s">
        <v>934</v>
      </c>
      <c r="D825" s="469">
        <v>3</v>
      </c>
      <c r="E825" s="1717">
        <v>0</v>
      </c>
      <c r="F825" s="459">
        <f>E825*D825</f>
        <v>0</v>
      </c>
      <c r="G825" s="1132">
        <v>3</v>
      </c>
      <c r="H825" s="873">
        <f>E825*G825</f>
        <v>0</v>
      </c>
      <c r="I825" s="1180"/>
      <c r="J825" s="887">
        <f>E825*I825</f>
        <v>0</v>
      </c>
    </row>
    <row r="826" spans="1:10" s="146" customFormat="1">
      <c r="A826" s="456"/>
      <c r="B826" s="496"/>
      <c r="C826" s="468"/>
      <c r="D826" s="469"/>
      <c r="E826" s="1410"/>
      <c r="F826" s="440"/>
      <c r="G826" s="1132"/>
      <c r="H826" s="1132"/>
      <c r="I826" s="1180"/>
      <c r="J826" s="1180"/>
    </row>
    <row r="827" spans="1:10" s="146" customFormat="1" ht="38.25">
      <c r="A827" s="441">
        <f>COUNT($A$10:A826)+1</f>
        <v>155</v>
      </c>
      <c r="B827" s="496" t="s">
        <v>935</v>
      </c>
      <c r="C827" s="468"/>
      <c r="D827" s="469"/>
      <c r="E827" s="1410"/>
      <c r="F827" s="440"/>
      <c r="G827" s="1132"/>
      <c r="H827" s="1132"/>
      <c r="I827" s="1180"/>
      <c r="J827" s="1180"/>
    </row>
    <row r="828" spans="1:10" s="146" customFormat="1">
      <c r="A828" s="497"/>
      <c r="B828" s="496" t="s">
        <v>936</v>
      </c>
      <c r="C828" s="468" t="s">
        <v>826</v>
      </c>
      <c r="D828" s="469">
        <v>30</v>
      </c>
      <c r="E828" s="1717">
        <v>0</v>
      </c>
      <c r="F828" s="459">
        <f>E828*D828</f>
        <v>0</v>
      </c>
      <c r="G828" s="1132">
        <v>30</v>
      </c>
      <c r="H828" s="873">
        <f>E828*G828</f>
        <v>0</v>
      </c>
      <c r="I828" s="1180"/>
      <c r="J828" s="887">
        <f>E828*I828</f>
        <v>0</v>
      </c>
    </row>
    <row r="829" spans="1:10" s="146" customFormat="1">
      <c r="A829" s="497"/>
      <c r="B829" s="496"/>
      <c r="C829" s="468"/>
      <c r="D829" s="469"/>
      <c r="E829" s="1410"/>
      <c r="F829" s="440"/>
      <c r="G829" s="1132"/>
      <c r="H829" s="1132"/>
      <c r="I829" s="1180"/>
      <c r="J829" s="1180"/>
    </row>
    <row r="830" spans="1:10" s="146" customFormat="1" ht="12.75" customHeight="1">
      <c r="A830" s="441">
        <f>COUNT($A$10:A829)+1</f>
        <v>156</v>
      </c>
      <c r="B830" s="496" t="s">
        <v>937</v>
      </c>
      <c r="C830" s="468" t="s">
        <v>934</v>
      </c>
      <c r="D830" s="469">
        <v>3</v>
      </c>
      <c r="E830" s="1717">
        <v>0</v>
      </c>
      <c r="F830" s="459">
        <f>E830*D830</f>
        <v>0</v>
      </c>
      <c r="G830" s="1132">
        <v>3</v>
      </c>
      <c r="H830" s="873">
        <f>E830*G830</f>
        <v>0</v>
      </c>
      <c r="I830" s="1180"/>
      <c r="J830" s="887">
        <f>E830*I830</f>
        <v>0</v>
      </c>
    </row>
    <row r="831" spans="1:10" s="146" customFormat="1">
      <c r="A831" s="497"/>
      <c r="B831" s="496"/>
      <c r="C831" s="468"/>
      <c r="D831" s="469"/>
      <c r="E831" s="1410"/>
      <c r="F831" s="440"/>
      <c r="G831" s="1132"/>
      <c r="H831" s="1132"/>
      <c r="I831" s="1180"/>
      <c r="J831" s="1180"/>
    </row>
    <row r="832" spans="1:10" s="146" customFormat="1" ht="25.5">
      <c r="A832" s="441">
        <f>COUNT($A$10:A831)+1</f>
        <v>157</v>
      </c>
      <c r="B832" s="496" t="s">
        <v>938</v>
      </c>
      <c r="C832" s="468" t="s">
        <v>843</v>
      </c>
      <c r="D832" s="469">
        <v>3</v>
      </c>
      <c r="E832" s="1717">
        <v>0</v>
      </c>
      <c r="F832" s="459">
        <f>E832*D832</f>
        <v>0</v>
      </c>
      <c r="G832" s="1132">
        <v>3</v>
      </c>
      <c r="H832" s="873">
        <f>E832*G832</f>
        <v>0</v>
      </c>
      <c r="I832" s="1180"/>
      <c r="J832" s="887">
        <f>E832*I832</f>
        <v>0</v>
      </c>
    </row>
    <row r="833" spans="1:10" s="146" customFormat="1">
      <c r="A833" s="456"/>
      <c r="B833" s="499"/>
      <c r="C833" s="457"/>
      <c r="D833" s="469"/>
      <c r="E833" s="1439"/>
      <c r="F833" s="459"/>
      <c r="G833" s="1132"/>
      <c r="H833" s="1132"/>
      <c r="I833" s="1180"/>
      <c r="J833" s="1180"/>
    </row>
    <row r="834" spans="1:10" s="171" customFormat="1" ht="25.5">
      <c r="A834" s="500">
        <f>COUNT($A$10:A833)+1</f>
        <v>158</v>
      </c>
      <c r="B834" s="454" t="s">
        <v>939</v>
      </c>
      <c r="C834" s="468" t="s">
        <v>925</v>
      </c>
      <c r="D834" s="469">
        <v>1</v>
      </c>
      <c r="E834" s="1409"/>
      <c r="F834" s="440">
        <f>E834*D834</f>
        <v>0</v>
      </c>
      <c r="G834" s="1131">
        <v>1</v>
      </c>
      <c r="H834" s="873">
        <f>E834*G834</f>
        <v>0</v>
      </c>
      <c r="I834" s="1179"/>
      <c r="J834" s="887">
        <f>E834*I834</f>
        <v>0</v>
      </c>
    </row>
    <row r="835" spans="1:10" s="146" customFormat="1">
      <c r="A835" s="456"/>
      <c r="B835" s="454"/>
      <c r="C835" s="457"/>
      <c r="D835" s="470"/>
      <c r="E835" s="1439"/>
      <c r="F835" s="459"/>
      <c r="G835" s="1132"/>
      <c r="H835" s="1132"/>
      <c r="I835" s="1180"/>
      <c r="J835" s="1180"/>
    </row>
    <row r="836" spans="1:10" s="146" customFormat="1" ht="25.5">
      <c r="A836" s="441">
        <f>COUNT($A$10:A835)+1</f>
        <v>159</v>
      </c>
      <c r="B836" s="454" t="s">
        <v>940</v>
      </c>
      <c r="C836" s="457"/>
      <c r="D836" s="470"/>
      <c r="E836" s="1439"/>
      <c r="F836" s="473">
        <f>SUM(F812:F835)</f>
        <v>0</v>
      </c>
      <c r="G836" s="1132"/>
      <c r="H836" s="1138">
        <f>SUM(H812:H835)</f>
        <v>0</v>
      </c>
      <c r="I836" s="1180"/>
      <c r="J836" s="1180"/>
    </row>
    <row r="837" spans="1:10" s="146" customFormat="1">
      <c r="A837" s="456"/>
      <c r="B837" s="454"/>
      <c r="C837" s="474">
        <v>0.05</v>
      </c>
      <c r="D837" s="470"/>
      <c r="E837" s="1410"/>
      <c r="F837" s="459">
        <f>F836*C837</f>
        <v>0</v>
      </c>
      <c r="G837" s="1139">
        <v>0.05</v>
      </c>
      <c r="H837" s="1133">
        <f>H836*C837</f>
        <v>0</v>
      </c>
      <c r="I837" s="1180"/>
      <c r="J837" s="887">
        <f>E837*I837</f>
        <v>0</v>
      </c>
    </row>
    <row r="838" spans="1:10" s="146" customFormat="1">
      <c r="A838" s="456"/>
      <c r="B838" s="454"/>
      <c r="C838" s="457"/>
      <c r="D838" s="470"/>
      <c r="E838" s="1439"/>
      <c r="F838" s="459"/>
      <c r="G838" s="1132"/>
      <c r="H838" s="1132"/>
      <c r="I838" s="1180"/>
      <c r="J838" s="887">
        <f>E838*I838</f>
        <v>0</v>
      </c>
    </row>
    <row r="839" spans="1:10" s="146" customFormat="1">
      <c r="A839" s="441">
        <f>COUNT($A$10:A838)+1</f>
        <v>160</v>
      </c>
      <c r="B839" s="454" t="s">
        <v>941</v>
      </c>
      <c r="C839" s="474">
        <v>0.05</v>
      </c>
      <c r="D839" s="470"/>
      <c r="E839" s="1439"/>
      <c r="F839" s="459">
        <f>F836*C839</f>
        <v>0</v>
      </c>
      <c r="G839" s="1139">
        <v>0.05</v>
      </c>
      <c r="H839" s="1133">
        <f>H836*G839</f>
        <v>0</v>
      </c>
      <c r="I839" s="1180"/>
      <c r="J839" s="887">
        <f>E839*I839</f>
        <v>0</v>
      </c>
    </row>
    <row r="840" spans="1:10" s="146" customFormat="1" ht="13.5" thickBot="1">
      <c r="A840" s="478"/>
      <c r="B840" s="479"/>
      <c r="C840" s="480"/>
      <c r="D840" s="481"/>
      <c r="E840" s="1412"/>
      <c r="F840" s="481"/>
      <c r="G840" s="1141"/>
      <c r="H840" s="1134"/>
      <c r="I840" s="1181"/>
      <c r="J840" s="1181"/>
    </row>
    <row r="841" spans="1:10" s="146" customFormat="1" ht="13.5" thickTop="1">
      <c r="A841" s="475"/>
      <c r="B841" s="169"/>
      <c r="C841" s="476"/>
      <c r="D841" s="477"/>
      <c r="E841" s="1413"/>
      <c r="F841" s="477" t="s">
        <v>1582</v>
      </c>
      <c r="G841" s="1135"/>
      <c r="H841" s="1135" t="s">
        <v>1592</v>
      </c>
      <c r="I841" s="1182"/>
      <c r="J841" s="1182" t="s">
        <v>1593</v>
      </c>
    </row>
    <row r="842" spans="1:10" s="146" customFormat="1" ht="15">
      <c r="A842" s="172"/>
      <c r="B842" s="452" t="s">
        <v>994</v>
      </c>
      <c r="C842" s="484"/>
      <c r="D842" s="485"/>
      <c r="E842" s="1414"/>
      <c r="F842" s="486">
        <f>SUM(F812:F840)</f>
        <v>0</v>
      </c>
      <c r="G842" s="1132"/>
      <c r="H842" s="1137">
        <f>SUM(H812:H840)</f>
        <v>0</v>
      </c>
      <c r="I842" s="1183"/>
      <c r="J842" s="1184">
        <f>SUM(J812:J840)</f>
        <v>0</v>
      </c>
    </row>
    <row r="843" spans="1:10" s="146" customFormat="1">
      <c r="A843" s="172"/>
      <c r="B843" s="174"/>
      <c r="D843" s="149"/>
      <c r="E843" s="1715"/>
      <c r="F843" s="145"/>
      <c r="G843" s="1202"/>
      <c r="H843" s="1202"/>
      <c r="I843" s="1202"/>
      <c r="J843" s="1202"/>
    </row>
    <row r="844" spans="1:10" s="146" customFormat="1">
      <c r="A844" s="1588" t="s">
        <v>828</v>
      </c>
      <c r="B844" s="1589"/>
      <c r="C844" s="1589"/>
      <c r="D844" s="149"/>
      <c r="E844" s="1715"/>
      <c r="F844" s="145"/>
      <c r="G844" s="1202"/>
      <c r="H844" s="1202"/>
      <c r="I844" s="1202"/>
      <c r="J844" s="1202"/>
    </row>
    <row r="845" spans="1:10" s="2" customFormat="1">
      <c r="A845" s="12"/>
      <c r="B845" s="16"/>
      <c r="C845" s="13"/>
      <c r="E845" s="1352"/>
      <c r="F845" s="1"/>
      <c r="G845" s="1203"/>
      <c r="H845" s="1203"/>
      <c r="I845" s="1203"/>
      <c r="J845" s="1203"/>
    </row>
    <row r="846" spans="1:10" s="2" customFormat="1">
      <c r="A846" s="12"/>
      <c r="B846" s="16"/>
      <c r="C846" s="13"/>
      <c r="E846" s="1352"/>
      <c r="F846" s="1"/>
      <c r="G846" s="1203"/>
      <c r="H846" s="1203"/>
      <c r="I846" s="1203"/>
      <c r="J846" s="1203"/>
    </row>
    <row r="847" spans="1:10" s="152" customFormat="1">
      <c r="A847" s="160"/>
      <c r="B847" s="150" t="s">
        <v>1927</v>
      </c>
      <c r="C847" s="150"/>
      <c r="D847" s="150"/>
      <c r="E847" s="1404"/>
      <c r="F847" s="93"/>
      <c r="G847" s="1200"/>
      <c r="H847" s="1200"/>
      <c r="I847" s="1200"/>
      <c r="J847" s="1200"/>
    </row>
    <row r="848" spans="1:10" s="152" customFormat="1" ht="25.5">
      <c r="A848" s="160"/>
      <c r="B848" s="150" t="s">
        <v>919</v>
      </c>
      <c r="C848" s="150"/>
      <c r="D848" s="150"/>
      <c r="E848" s="1404"/>
      <c r="F848" s="93"/>
      <c r="G848" s="1200"/>
      <c r="H848" s="1200"/>
      <c r="I848" s="1200"/>
      <c r="J848" s="1200"/>
    </row>
    <row r="849" spans="1:10" s="152" customFormat="1">
      <c r="A849" s="160"/>
      <c r="E849" s="1404"/>
      <c r="F849" s="93"/>
      <c r="G849" s="1200"/>
      <c r="H849" s="1200"/>
      <c r="I849" s="1200"/>
      <c r="J849" s="1200"/>
    </row>
    <row r="850" spans="1:10" s="152" customFormat="1">
      <c r="A850" s="160"/>
      <c r="B850" s="150" t="s">
        <v>920</v>
      </c>
      <c r="E850" s="1404"/>
      <c r="F850" s="93"/>
      <c r="G850" s="1200"/>
      <c r="H850" s="1200"/>
      <c r="I850" s="1200"/>
      <c r="J850" s="1200"/>
    </row>
    <row r="851" spans="1:10" s="152" customFormat="1">
      <c r="A851" s="160"/>
      <c r="E851" s="1404"/>
      <c r="F851" s="93"/>
      <c r="G851" s="1200"/>
      <c r="H851" s="1200"/>
      <c r="I851" s="1200"/>
      <c r="J851" s="1200"/>
    </row>
    <row r="852" spans="1:10" s="152" customFormat="1">
      <c r="A852" s="160" t="s">
        <v>832</v>
      </c>
      <c r="B852" s="150" t="s">
        <v>833</v>
      </c>
      <c r="C852" s="150" t="s">
        <v>834</v>
      </c>
      <c r="D852" s="150" t="s">
        <v>835</v>
      </c>
      <c r="E852" s="1367" t="s">
        <v>1382</v>
      </c>
      <c r="F852" s="150" t="s">
        <v>837</v>
      </c>
      <c r="G852" s="1548" t="s">
        <v>1557</v>
      </c>
      <c r="H852" s="1549"/>
      <c r="I852" s="1550" t="s">
        <v>1558</v>
      </c>
      <c r="J852" s="1551"/>
    </row>
    <row r="853" spans="1:10" s="152" customFormat="1" ht="13.5" thickBot="1">
      <c r="A853" s="168"/>
      <c r="B853" s="156"/>
      <c r="C853" s="156"/>
      <c r="D853" s="155"/>
      <c r="E853" s="1405" t="s">
        <v>838</v>
      </c>
      <c r="F853" s="157" t="s">
        <v>838</v>
      </c>
      <c r="G853" s="898" t="s">
        <v>79</v>
      </c>
      <c r="H853" s="898" t="s">
        <v>1561</v>
      </c>
      <c r="I853" s="897" t="s">
        <v>79</v>
      </c>
      <c r="J853" s="897" t="s">
        <v>1561</v>
      </c>
    </row>
    <row r="854" spans="1:10" s="152" customFormat="1">
      <c r="A854" s="160"/>
      <c r="B854" s="151"/>
      <c r="C854" s="159"/>
      <c r="D854" s="158"/>
      <c r="E854" s="1404"/>
      <c r="F854" s="93"/>
      <c r="G854" s="1200"/>
      <c r="H854" s="1200"/>
      <c r="I854" s="1200"/>
      <c r="J854" s="1200"/>
    </row>
    <row r="855" spans="1:10" s="152" customFormat="1">
      <c r="A855" s="160"/>
      <c r="B855" s="158" t="s">
        <v>921</v>
      </c>
      <c r="C855" s="151"/>
      <c r="D855" s="158"/>
      <c r="E855" s="1404"/>
      <c r="F855" s="93"/>
      <c r="G855" s="1200"/>
      <c r="H855" s="1200"/>
      <c r="I855" s="1200"/>
      <c r="J855" s="1200"/>
    </row>
    <row r="856" spans="1:10" s="152" customFormat="1">
      <c r="A856" s="160"/>
      <c r="B856" s="158"/>
      <c r="C856" s="151"/>
      <c r="D856" s="158"/>
      <c r="E856" s="1404"/>
      <c r="F856" s="93"/>
      <c r="G856" s="1200"/>
      <c r="H856" s="1200"/>
      <c r="I856" s="1200"/>
      <c r="J856" s="1200"/>
    </row>
    <row r="857" spans="1:10" s="152" customFormat="1">
      <c r="A857" s="160"/>
      <c r="B857" s="158" t="s">
        <v>922</v>
      </c>
      <c r="C857" s="170"/>
      <c r="D857" s="169"/>
      <c r="E857" s="1404"/>
      <c r="F857" s="93"/>
      <c r="G857" s="1200"/>
      <c r="H857" s="1200"/>
      <c r="I857" s="1200"/>
      <c r="J857" s="1200"/>
    </row>
    <row r="858" spans="1:10" s="152" customFormat="1">
      <c r="A858" s="160"/>
      <c r="B858" s="151"/>
      <c r="C858" s="151"/>
      <c r="D858" s="151"/>
      <c r="E858" s="1404"/>
      <c r="F858" s="93"/>
      <c r="G858" s="1200"/>
      <c r="H858" s="1200"/>
      <c r="I858" s="1200"/>
      <c r="J858" s="1200"/>
    </row>
    <row r="859" spans="1:10" s="152" customFormat="1" ht="63.75">
      <c r="A859" s="441">
        <f>COUNT($A$10:A858)+1</f>
        <v>161</v>
      </c>
      <c r="B859" s="454" t="s">
        <v>923</v>
      </c>
      <c r="C859" s="454"/>
      <c r="D859" s="454"/>
      <c r="E859" s="1408"/>
      <c r="F859" s="455"/>
      <c r="G859" s="1113"/>
      <c r="H859" s="1113"/>
      <c r="I859" s="1165"/>
      <c r="J859" s="1165"/>
    </row>
    <row r="860" spans="1:10" s="152" customFormat="1" ht="25.5">
      <c r="A860" s="437"/>
      <c r="B860" s="454" t="s">
        <v>924</v>
      </c>
      <c r="C860" s="468" t="s">
        <v>925</v>
      </c>
      <c r="D860" s="469">
        <v>2</v>
      </c>
      <c r="E860" s="1409"/>
      <c r="F860" s="440">
        <f>E860*D860</f>
        <v>0</v>
      </c>
      <c r="G860" s="1145">
        <v>2</v>
      </c>
      <c r="H860" s="873">
        <f>E860*G860</f>
        <v>0</v>
      </c>
      <c r="I860" s="1188"/>
      <c r="J860" s="887">
        <f>E860*I860</f>
        <v>0</v>
      </c>
    </row>
    <row r="861" spans="1:10" s="171" customFormat="1">
      <c r="A861" s="456"/>
      <c r="B861" s="454"/>
      <c r="C861" s="457"/>
      <c r="D861" s="467"/>
      <c r="E861" s="1410"/>
      <c r="F861" s="440"/>
      <c r="G861" s="1131"/>
      <c r="H861" s="1131"/>
      <c r="I861" s="1179"/>
      <c r="J861" s="1179"/>
    </row>
    <row r="862" spans="1:10" s="146" customFormat="1">
      <c r="A862" s="441">
        <f>COUNT($A$10:A861)+1</f>
        <v>162</v>
      </c>
      <c r="B862" s="496" t="s">
        <v>926</v>
      </c>
      <c r="C862" s="470"/>
      <c r="D862" s="482"/>
      <c r="E862" s="1439"/>
      <c r="F862" s="459"/>
      <c r="G862" s="1132"/>
      <c r="H862" s="1132"/>
      <c r="I862" s="1180"/>
      <c r="J862" s="1180"/>
    </row>
    <row r="863" spans="1:10" s="146" customFormat="1" ht="280.5">
      <c r="A863" s="497"/>
      <c r="B863" s="498" t="s">
        <v>927</v>
      </c>
      <c r="C863" s="457"/>
      <c r="D863" s="470"/>
      <c r="E863" s="1439"/>
      <c r="F863" s="459"/>
      <c r="G863" s="1132"/>
      <c r="H863" s="1132"/>
      <c r="I863" s="1180"/>
      <c r="J863" s="1180"/>
    </row>
    <row r="864" spans="1:10" s="146" customFormat="1" ht="51">
      <c r="A864" s="497"/>
      <c r="B864" s="496" t="s">
        <v>928</v>
      </c>
      <c r="C864" s="468"/>
      <c r="D864" s="470"/>
      <c r="E864" s="1439"/>
      <c r="F864" s="459"/>
      <c r="G864" s="1132"/>
      <c r="H864" s="1132"/>
      <c r="I864" s="1180"/>
      <c r="J864" s="1180"/>
    </row>
    <row r="865" spans="1:10" s="146" customFormat="1">
      <c r="A865" s="456"/>
      <c r="B865" s="499"/>
      <c r="C865" s="468" t="s">
        <v>827</v>
      </c>
      <c r="D865" s="469">
        <v>3</v>
      </c>
      <c r="E865" s="1717">
        <v>0</v>
      </c>
      <c r="F865" s="459">
        <f>E865*D865</f>
        <v>0</v>
      </c>
      <c r="G865" s="1132">
        <v>3</v>
      </c>
      <c r="H865" s="873">
        <f>E865*G865</f>
        <v>0</v>
      </c>
      <c r="I865" s="1180"/>
      <c r="J865" s="887">
        <f>E865*I865</f>
        <v>0</v>
      </c>
    </row>
    <row r="866" spans="1:10" s="146" customFormat="1">
      <c r="A866" s="456"/>
      <c r="B866" s="499"/>
      <c r="C866" s="468"/>
      <c r="D866" s="482"/>
      <c r="E866" s="1439"/>
      <c r="F866" s="459"/>
      <c r="G866" s="1132"/>
      <c r="H866" s="1132"/>
      <c r="I866" s="1180"/>
      <c r="J866" s="1180"/>
    </row>
    <row r="867" spans="1:10" s="146" customFormat="1" ht="89.25">
      <c r="A867" s="441">
        <f>COUNT($A$10:A866)+1</f>
        <v>163</v>
      </c>
      <c r="B867" s="498" t="s">
        <v>3670</v>
      </c>
      <c r="C867" s="468"/>
      <c r="D867" s="482"/>
      <c r="E867" s="1439"/>
      <c r="F867" s="459"/>
      <c r="G867" s="1132"/>
      <c r="H867" s="1132"/>
      <c r="I867" s="1180"/>
      <c r="J867" s="1180"/>
    </row>
    <row r="868" spans="1:10" s="146" customFormat="1">
      <c r="A868" s="456"/>
      <c r="B868" s="496"/>
      <c r="C868" s="468"/>
      <c r="D868" s="482"/>
      <c r="E868" s="1410"/>
      <c r="F868" s="440"/>
      <c r="G868" s="1132"/>
      <c r="H868" s="1132"/>
      <c r="I868" s="1180"/>
      <c r="J868" s="1180"/>
    </row>
    <row r="869" spans="1:10" s="146" customFormat="1">
      <c r="A869" s="456"/>
      <c r="B869" s="496" t="s">
        <v>929</v>
      </c>
      <c r="C869" s="468" t="s">
        <v>826</v>
      </c>
      <c r="D869" s="469">
        <v>30</v>
      </c>
      <c r="E869" s="1717">
        <v>0</v>
      </c>
      <c r="F869" s="459">
        <f>E869*D869</f>
        <v>0</v>
      </c>
      <c r="G869" s="1132">
        <v>30</v>
      </c>
      <c r="H869" s="873">
        <f>E869*G869</f>
        <v>0</v>
      </c>
      <c r="I869" s="1180"/>
      <c r="J869" s="887">
        <f>E869*I869</f>
        <v>0</v>
      </c>
    </row>
    <row r="870" spans="1:10" s="146" customFormat="1">
      <c r="A870" s="456"/>
      <c r="B870" s="496" t="s">
        <v>930</v>
      </c>
      <c r="C870" s="468" t="s">
        <v>826</v>
      </c>
      <c r="D870" s="469">
        <v>0</v>
      </c>
      <c r="E870" s="1717">
        <v>0</v>
      </c>
      <c r="F870" s="459">
        <f>E870*D870</f>
        <v>0</v>
      </c>
      <c r="G870" s="1132">
        <v>0</v>
      </c>
      <c r="H870" s="873">
        <f>E870*G870</f>
        <v>0</v>
      </c>
      <c r="I870" s="1180"/>
      <c r="J870" s="887">
        <f>E870*I870</f>
        <v>0</v>
      </c>
    </row>
    <row r="871" spans="1:10" s="146" customFormat="1">
      <c r="A871" s="456"/>
      <c r="B871" s="496"/>
      <c r="C871" s="468"/>
      <c r="D871" s="469"/>
      <c r="E871" s="1410"/>
      <c r="F871" s="440"/>
      <c r="G871" s="1132"/>
      <c r="H871" s="1132"/>
      <c r="I871" s="1180"/>
      <c r="J871" s="1180"/>
    </row>
    <row r="872" spans="1:10" s="146" customFormat="1" ht="25.5">
      <c r="A872" s="441">
        <f>COUNT($A$10:A871)+1</f>
        <v>164</v>
      </c>
      <c r="B872" s="496" t="s">
        <v>931</v>
      </c>
      <c r="C872" s="470"/>
      <c r="D872" s="482"/>
      <c r="E872" s="1439"/>
      <c r="F872" s="459"/>
      <c r="G872" s="1132"/>
      <c r="H872" s="1132"/>
      <c r="I872" s="1180"/>
      <c r="J872" s="1180"/>
    </row>
    <row r="873" spans="1:10" s="146" customFormat="1" ht="63" customHeight="1">
      <c r="A873" s="497"/>
      <c r="B873" s="498" t="s">
        <v>932</v>
      </c>
      <c r="C873" s="457"/>
      <c r="D873" s="482"/>
      <c r="E873" s="1439"/>
      <c r="F873" s="459"/>
      <c r="G873" s="1132"/>
      <c r="H873" s="1132"/>
      <c r="I873" s="1180"/>
      <c r="J873" s="1180"/>
    </row>
    <row r="874" spans="1:10" s="146" customFormat="1">
      <c r="A874" s="497"/>
      <c r="B874" s="496"/>
      <c r="C874" s="457" t="s">
        <v>827</v>
      </c>
      <c r="D874" s="482">
        <v>1</v>
      </c>
      <c r="E874" s="1717">
        <v>0</v>
      </c>
      <c r="F874" s="459">
        <f>E874*D874</f>
        <v>0</v>
      </c>
      <c r="G874" s="1132">
        <v>1</v>
      </c>
      <c r="H874" s="873">
        <f>E874*G874</f>
        <v>0</v>
      </c>
      <c r="I874" s="1180"/>
      <c r="J874" s="887">
        <f>E874*I874</f>
        <v>0</v>
      </c>
    </row>
    <row r="875" spans="1:10" s="146" customFormat="1">
      <c r="A875" s="456"/>
      <c r="B875" s="496"/>
      <c r="C875" s="457"/>
      <c r="D875" s="482"/>
      <c r="E875" s="1439"/>
      <c r="F875" s="459"/>
      <c r="G875" s="1132"/>
      <c r="H875" s="1132"/>
      <c r="I875" s="1180"/>
      <c r="J875" s="1180"/>
    </row>
    <row r="876" spans="1:10" s="146" customFormat="1" ht="25.5">
      <c r="A876" s="441">
        <f>COUNT($A$10:A875)+1</f>
        <v>165</v>
      </c>
      <c r="B876" s="496" t="str">
        <f>B872</f>
        <v>KLIMATSKA SPLIT NAPRAVA ZA SERVER PROSTOR</v>
      </c>
      <c r="C876" s="470"/>
      <c r="D876" s="482"/>
      <c r="E876" s="1439"/>
      <c r="F876" s="459"/>
      <c r="G876" s="1132"/>
      <c r="H876" s="1132"/>
      <c r="I876" s="1180"/>
      <c r="J876" s="1180"/>
    </row>
    <row r="877" spans="1:10" s="146" customFormat="1" ht="57" customHeight="1">
      <c r="A877" s="497"/>
      <c r="B877" s="496" t="s">
        <v>933</v>
      </c>
      <c r="C877" s="457"/>
      <c r="D877" s="482"/>
      <c r="E877" s="1439"/>
      <c r="F877" s="459"/>
      <c r="G877" s="1132"/>
      <c r="H877" s="1132"/>
      <c r="I877" s="1180"/>
      <c r="J877" s="1180"/>
    </row>
    <row r="878" spans="1:10" s="146" customFormat="1">
      <c r="A878" s="497"/>
      <c r="B878" s="496"/>
      <c r="C878" s="457" t="s">
        <v>827</v>
      </c>
      <c r="D878" s="482">
        <v>1</v>
      </c>
      <c r="E878" s="1717">
        <v>0</v>
      </c>
      <c r="F878" s="459">
        <f>E878*D878</f>
        <v>0</v>
      </c>
      <c r="G878" s="1132">
        <v>1</v>
      </c>
      <c r="H878" s="873">
        <f>E878*G878</f>
        <v>0</v>
      </c>
      <c r="I878" s="1180"/>
      <c r="J878" s="887">
        <f>E878*I878</f>
        <v>0</v>
      </c>
    </row>
    <row r="879" spans="1:10" s="146" customFormat="1" ht="114.75">
      <c r="A879" s="441">
        <f>COUNT($A$10:A878)+1</f>
        <v>166</v>
      </c>
      <c r="B879" s="496" t="s">
        <v>3671</v>
      </c>
      <c r="C879" s="468" t="s">
        <v>934</v>
      </c>
      <c r="D879" s="469">
        <v>3</v>
      </c>
      <c r="E879" s="1717">
        <v>0</v>
      </c>
      <c r="F879" s="459">
        <f>E879*D879</f>
        <v>0</v>
      </c>
      <c r="G879" s="1132">
        <v>3</v>
      </c>
      <c r="H879" s="873">
        <f>E879*G879</f>
        <v>0</v>
      </c>
      <c r="I879" s="1180"/>
      <c r="J879" s="887">
        <f>E879*I879</f>
        <v>0</v>
      </c>
    </row>
    <row r="880" spans="1:10" s="146" customFormat="1">
      <c r="A880" s="456"/>
      <c r="B880" s="496"/>
      <c r="C880" s="468"/>
      <c r="D880" s="469"/>
      <c r="E880" s="1410"/>
      <c r="F880" s="440"/>
      <c r="G880" s="1132"/>
      <c r="H880" s="1132"/>
      <c r="I880" s="1180"/>
      <c r="J880" s="1180"/>
    </row>
    <row r="881" spans="1:10" s="146" customFormat="1" ht="38.25">
      <c r="A881" s="441">
        <f>COUNT($A$10:A880)+1</f>
        <v>167</v>
      </c>
      <c r="B881" s="496" t="s">
        <v>935</v>
      </c>
      <c r="C881" s="468"/>
      <c r="D881" s="469"/>
      <c r="E881" s="1410"/>
      <c r="F881" s="440"/>
      <c r="G881" s="1132"/>
      <c r="H881" s="1132"/>
      <c r="I881" s="1180"/>
      <c r="J881" s="1180"/>
    </row>
    <row r="882" spans="1:10" s="146" customFormat="1">
      <c r="A882" s="497"/>
      <c r="B882" s="496" t="s">
        <v>936</v>
      </c>
      <c r="C882" s="468" t="s">
        <v>826</v>
      </c>
      <c r="D882" s="469">
        <v>30</v>
      </c>
      <c r="E882" s="1717">
        <v>0</v>
      </c>
      <c r="F882" s="459">
        <f>E882*D882</f>
        <v>0</v>
      </c>
      <c r="G882" s="1132">
        <v>30</v>
      </c>
      <c r="H882" s="873">
        <f>E882*G882</f>
        <v>0</v>
      </c>
      <c r="I882" s="1180"/>
      <c r="J882" s="887">
        <f>E882*I882</f>
        <v>0</v>
      </c>
    </row>
    <row r="883" spans="1:10" s="146" customFormat="1">
      <c r="A883" s="497"/>
      <c r="B883" s="496"/>
      <c r="C883" s="468"/>
      <c r="D883" s="469"/>
      <c r="E883" s="1410"/>
      <c r="F883" s="440"/>
      <c r="G883" s="1132"/>
      <c r="H883" s="1132"/>
      <c r="I883" s="1180"/>
      <c r="J883" s="1180"/>
    </row>
    <row r="884" spans="1:10" s="146" customFormat="1" ht="12.75" customHeight="1">
      <c r="A884" s="441">
        <f>COUNT($A$10:A883)+1</f>
        <v>168</v>
      </c>
      <c r="B884" s="496" t="s">
        <v>937</v>
      </c>
      <c r="C884" s="468" t="s">
        <v>934</v>
      </c>
      <c r="D884" s="469">
        <v>3</v>
      </c>
      <c r="E884" s="1717">
        <v>0</v>
      </c>
      <c r="F884" s="459">
        <f>E884*D884</f>
        <v>0</v>
      </c>
      <c r="G884" s="1132">
        <v>3</v>
      </c>
      <c r="H884" s="873">
        <f>E884*G884</f>
        <v>0</v>
      </c>
      <c r="I884" s="1180"/>
      <c r="J884" s="887">
        <f>E884*I884</f>
        <v>0</v>
      </c>
    </row>
    <row r="885" spans="1:10" s="146" customFormat="1">
      <c r="A885" s="497"/>
      <c r="B885" s="496"/>
      <c r="C885" s="468"/>
      <c r="D885" s="469"/>
      <c r="E885" s="1410"/>
      <c r="F885" s="440"/>
      <c r="G885" s="1132"/>
      <c r="H885" s="1132"/>
      <c r="I885" s="1180"/>
      <c r="J885" s="1180"/>
    </row>
    <row r="886" spans="1:10" s="146" customFormat="1" ht="25.5">
      <c r="A886" s="441">
        <f>COUNT($A$10:A885)+1</f>
        <v>169</v>
      </c>
      <c r="B886" s="496" t="s">
        <v>938</v>
      </c>
      <c r="C886" s="468" t="s">
        <v>843</v>
      </c>
      <c r="D886" s="469">
        <v>3</v>
      </c>
      <c r="E886" s="1717">
        <v>0</v>
      </c>
      <c r="F886" s="459">
        <f>E886*D886</f>
        <v>0</v>
      </c>
      <c r="G886" s="1132">
        <v>3</v>
      </c>
      <c r="H886" s="873">
        <f>E886*G886</f>
        <v>0</v>
      </c>
      <c r="I886" s="1180"/>
      <c r="J886" s="887">
        <f>E886*I886</f>
        <v>0</v>
      </c>
    </row>
    <row r="887" spans="1:10" s="146" customFormat="1">
      <c r="A887" s="456"/>
      <c r="B887" s="499"/>
      <c r="C887" s="457"/>
      <c r="D887" s="469"/>
      <c r="E887" s="1439"/>
      <c r="F887" s="459"/>
      <c r="G887" s="1132"/>
      <c r="H887" s="1132"/>
      <c r="I887" s="1180"/>
      <c r="J887" s="1180"/>
    </row>
    <row r="888" spans="1:10" s="171" customFormat="1" ht="25.5">
      <c r="A888" s="500">
        <f>COUNT($A$10:A887)+1</f>
        <v>170</v>
      </c>
      <c r="B888" s="454" t="s">
        <v>939</v>
      </c>
      <c r="C888" s="468" t="s">
        <v>925</v>
      </c>
      <c r="D888" s="469">
        <v>3</v>
      </c>
      <c r="E888" s="1409"/>
      <c r="F888" s="440">
        <f>E888*D888</f>
        <v>0</v>
      </c>
      <c r="G888" s="1131">
        <v>3</v>
      </c>
      <c r="H888" s="873">
        <f>E888*G888</f>
        <v>0</v>
      </c>
      <c r="I888" s="1179"/>
      <c r="J888" s="887">
        <f>E888*I888</f>
        <v>0</v>
      </c>
    </row>
    <row r="889" spans="1:10" s="146" customFormat="1">
      <c r="A889" s="456"/>
      <c r="B889" s="454"/>
      <c r="C889" s="457"/>
      <c r="D889" s="470"/>
      <c r="E889" s="1439"/>
      <c r="F889" s="459"/>
      <c r="G889" s="1132"/>
      <c r="H889" s="1132"/>
      <c r="I889" s="1180"/>
      <c r="J889" s="1180"/>
    </row>
    <row r="890" spans="1:10" s="146" customFormat="1" ht="25.5">
      <c r="A890" s="441">
        <f>COUNT($A$10:A889)+1</f>
        <v>171</v>
      </c>
      <c r="B890" s="454" t="s">
        <v>940</v>
      </c>
      <c r="C890" s="457"/>
      <c r="D890" s="470"/>
      <c r="E890" s="1439"/>
      <c r="F890" s="473">
        <f>SUM(F857:F889)</f>
        <v>0</v>
      </c>
      <c r="G890" s="1132"/>
      <c r="H890" s="1138">
        <f>SUM(H859:H889)</f>
        <v>0</v>
      </c>
      <c r="I890" s="1180"/>
      <c r="J890" s="1180"/>
    </row>
    <row r="891" spans="1:10" s="146" customFormat="1">
      <c r="A891" s="456"/>
      <c r="B891" s="454"/>
      <c r="C891" s="474">
        <v>0.05</v>
      </c>
      <c r="D891" s="470"/>
      <c r="E891" s="1439"/>
      <c r="F891" s="459">
        <f>F890*C891</f>
        <v>0</v>
      </c>
      <c r="G891" s="1139">
        <v>0.05</v>
      </c>
      <c r="H891" s="1133">
        <f>H890*C891</f>
        <v>0</v>
      </c>
      <c r="I891" s="1180"/>
      <c r="J891" s="887">
        <f>E891*I891</f>
        <v>0</v>
      </c>
    </row>
    <row r="892" spans="1:10" s="146" customFormat="1">
      <c r="A892" s="456"/>
      <c r="B892" s="454"/>
      <c r="C892" s="457"/>
      <c r="D892" s="470"/>
      <c r="E892" s="1439"/>
      <c r="F892" s="459"/>
      <c r="G892" s="1132"/>
      <c r="H892" s="1132"/>
      <c r="I892" s="1180"/>
      <c r="J892" s="1180"/>
    </row>
    <row r="893" spans="1:10" s="146" customFormat="1">
      <c r="A893" s="441">
        <f>COUNT($A$10:A892)+1</f>
        <v>172</v>
      </c>
      <c r="B893" s="454" t="s">
        <v>941</v>
      </c>
      <c r="C893" s="474">
        <v>0.05</v>
      </c>
      <c r="D893" s="470"/>
      <c r="E893" s="1439"/>
      <c r="F893" s="459">
        <f>F890*C893</f>
        <v>0</v>
      </c>
      <c r="G893" s="1139">
        <v>0.05</v>
      </c>
      <c r="H893" s="1133">
        <f>H890*G893</f>
        <v>0</v>
      </c>
      <c r="I893" s="1180"/>
      <c r="J893" s="887">
        <f>E893*I893</f>
        <v>0</v>
      </c>
    </row>
    <row r="894" spans="1:10" s="146" customFormat="1" ht="13.5" thickBot="1">
      <c r="A894" s="478"/>
      <c r="B894" s="479"/>
      <c r="C894" s="480"/>
      <c r="D894" s="481"/>
      <c r="E894" s="1412"/>
      <c r="F894" s="481"/>
      <c r="G894" s="1141"/>
      <c r="H894" s="1134"/>
      <c r="I894" s="1181"/>
      <c r="J894" s="1181"/>
    </row>
    <row r="895" spans="1:10" s="146" customFormat="1" ht="13.5" thickTop="1">
      <c r="A895" s="475"/>
      <c r="B895" s="169"/>
      <c r="C895" s="476"/>
      <c r="D895" s="477"/>
      <c r="E895" s="1413"/>
      <c r="F895" s="477" t="s">
        <v>1582</v>
      </c>
      <c r="G895" s="1135"/>
      <c r="H895" s="1135" t="s">
        <v>1592</v>
      </c>
      <c r="I895" s="1182"/>
      <c r="J895" s="1182" t="s">
        <v>1593</v>
      </c>
    </row>
    <row r="896" spans="1:10" s="146" customFormat="1" ht="15">
      <c r="A896" s="172"/>
      <c r="B896" s="452" t="s">
        <v>995</v>
      </c>
      <c r="C896" s="484"/>
      <c r="D896" s="485"/>
      <c r="E896" s="1414"/>
      <c r="F896" s="486">
        <f>SUM(F859:F894)</f>
        <v>0</v>
      </c>
      <c r="G896" s="1132"/>
      <c r="H896" s="1137">
        <f>SUM(H859:H894)</f>
        <v>0</v>
      </c>
      <c r="I896" s="1183"/>
      <c r="J896" s="1184">
        <f>SUM(J859:J894)</f>
        <v>0</v>
      </c>
    </row>
    <row r="897" spans="1:10" s="2" customFormat="1">
      <c r="A897" s="12"/>
      <c r="B897" s="16"/>
      <c r="C897" s="13"/>
      <c r="E897" s="1352"/>
      <c r="F897" s="1"/>
      <c r="G897" s="1203"/>
      <c r="H897" s="1203"/>
      <c r="I897" s="1203"/>
      <c r="J897" s="1203"/>
    </row>
    <row r="898" spans="1:10" s="2" customFormat="1">
      <c r="A898" s="12"/>
      <c r="B898" s="16"/>
      <c r="C898" s="13"/>
      <c r="E898" s="1352"/>
      <c r="F898" s="1"/>
      <c r="G898" s="1203"/>
      <c r="H898" s="1203"/>
      <c r="I898" s="1203"/>
      <c r="J898" s="1203"/>
    </row>
    <row r="899" spans="1:10" s="152" customFormat="1">
      <c r="A899" s="160"/>
      <c r="B899" s="150" t="s">
        <v>1927</v>
      </c>
      <c r="C899" s="150"/>
      <c r="D899" s="150"/>
      <c r="E899" s="1404"/>
      <c r="F899" s="93"/>
      <c r="G899" s="1200"/>
      <c r="H899" s="1200"/>
      <c r="I899" s="1200"/>
      <c r="J899" s="1200"/>
    </row>
    <row r="900" spans="1:10" s="152" customFormat="1" ht="25.5">
      <c r="A900" s="160"/>
      <c r="B900" s="150" t="s">
        <v>919</v>
      </c>
      <c r="C900" s="150"/>
      <c r="D900" s="150"/>
      <c r="E900" s="1404"/>
      <c r="F900" s="93"/>
      <c r="G900" s="1200"/>
      <c r="H900" s="1200"/>
      <c r="I900" s="1200"/>
      <c r="J900" s="1200"/>
    </row>
    <row r="901" spans="1:10" s="152" customFormat="1">
      <c r="A901" s="160"/>
      <c r="E901" s="1404"/>
      <c r="F901" s="93"/>
      <c r="G901" s="1200"/>
      <c r="H901" s="1200"/>
      <c r="I901" s="1200"/>
      <c r="J901" s="1200"/>
    </row>
    <row r="902" spans="1:10" s="152" customFormat="1">
      <c r="A902" s="160"/>
      <c r="B902" s="150" t="s">
        <v>996</v>
      </c>
      <c r="E902" s="1404"/>
      <c r="F902" s="93"/>
      <c r="G902" s="1200"/>
      <c r="H902" s="1200"/>
      <c r="I902" s="1200"/>
      <c r="J902" s="1200"/>
    </row>
    <row r="903" spans="1:10" s="152" customFormat="1">
      <c r="A903" s="160"/>
      <c r="E903" s="1404"/>
      <c r="F903" s="93"/>
      <c r="G903" s="1200"/>
      <c r="H903" s="1200"/>
      <c r="I903" s="1200"/>
      <c r="J903" s="1200"/>
    </row>
    <row r="904" spans="1:10" s="152" customFormat="1">
      <c r="A904" s="160" t="s">
        <v>832</v>
      </c>
      <c r="B904" s="150" t="s">
        <v>833</v>
      </c>
      <c r="C904" s="150" t="s">
        <v>834</v>
      </c>
      <c r="D904" s="150" t="s">
        <v>835</v>
      </c>
      <c r="E904" s="1367" t="s">
        <v>1382</v>
      </c>
      <c r="F904" s="150" t="s">
        <v>837</v>
      </c>
      <c r="G904" s="1548" t="s">
        <v>1557</v>
      </c>
      <c r="H904" s="1549"/>
      <c r="I904" s="1550" t="s">
        <v>1558</v>
      </c>
      <c r="J904" s="1551"/>
    </row>
    <row r="905" spans="1:10" s="152" customFormat="1" ht="13.5" thickBot="1">
      <c r="A905" s="168"/>
      <c r="B905" s="156"/>
      <c r="C905" s="156"/>
      <c r="D905" s="155"/>
      <c r="E905" s="1405" t="s">
        <v>838</v>
      </c>
      <c r="F905" s="157" t="s">
        <v>838</v>
      </c>
      <c r="G905" s="898" t="s">
        <v>79</v>
      </c>
      <c r="H905" s="898" t="s">
        <v>1561</v>
      </c>
      <c r="I905" s="897" t="s">
        <v>79</v>
      </c>
      <c r="J905" s="897" t="s">
        <v>1561</v>
      </c>
    </row>
    <row r="906" spans="1:10" s="152" customFormat="1">
      <c r="A906" s="160"/>
      <c r="B906" s="151"/>
      <c r="C906" s="159"/>
      <c r="D906" s="158"/>
      <c r="E906" s="1404"/>
      <c r="F906" s="93"/>
      <c r="G906" s="1200"/>
      <c r="H906" s="1200"/>
      <c r="I906" s="1200"/>
      <c r="J906" s="1200"/>
    </row>
    <row r="907" spans="1:10" s="152" customFormat="1" ht="25.5">
      <c r="A907" s="160"/>
      <c r="B907" s="158" t="s">
        <v>997</v>
      </c>
      <c r="C907" s="151"/>
      <c r="D907" s="158"/>
      <c r="E907" s="1404"/>
      <c r="F907" s="93"/>
      <c r="G907" s="1200"/>
      <c r="H907" s="1200"/>
      <c r="I907" s="1200"/>
      <c r="J907" s="1200"/>
    </row>
    <row r="908" spans="1:10" s="152" customFormat="1">
      <c r="A908" s="160"/>
      <c r="B908" s="158"/>
      <c r="C908" s="151"/>
      <c r="D908" s="158"/>
      <c r="E908" s="1404"/>
      <c r="F908" s="93"/>
      <c r="G908" s="1200"/>
      <c r="H908" s="1200"/>
      <c r="I908" s="1200"/>
      <c r="J908" s="1200"/>
    </row>
    <row r="909" spans="1:10" s="152" customFormat="1">
      <c r="A909" s="160"/>
      <c r="B909" s="158" t="s">
        <v>998</v>
      </c>
      <c r="C909" s="151"/>
      <c r="D909" s="158"/>
      <c r="E909" s="1404"/>
      <c r="F909" s="93"/>
      <c r="G909" s="1200"/>
      <c r="H909" s="1200"/>
      <c r="I909" s="1200"/>
      <c r="J909" s="1200"/>
    </row>
    <row r="910" spans="1:10" s="152" customFormat="1">
      <c r="A910" s="160"/>
      <c r="B910" s="151"/>
      <c r="C910" s="151"/>
      <c r="D910" s="151"/>
      <c r="E910" s="1404"/>
      <c r="F910" s="93"/>
      <c r="G910" s="1200"/>
      <c r="H910" s="1200"/>
      <c r="I910" s="1200"/>
      <c r="J910" s="1200"/>
    </row>
    <row r="911" spans="1:10" s="152" customFormat="1" ht="51">
      <c r="A911" s="437">
        <v>1</v>
      </c>
      <c r="B911" s="454" t="s">
        <v>999</v>
      </c>
      <c r="C911" s="454"/>
      <c r="D911" s="454"/>
      <c r="E911" s="1408"/>
      <c r="F911" s="455"/>
      <c r="G911" s="1113"/>
      <c r="H911" s="1113"/>
      <c r="I911" s="1166"/>
      <c r="J911" s="1165"/>
    </row>
    <row r="912" spans="1:10" s="152" customFormat="1" ht="25.5">
      <c r="A912" s="437"/>
      <c r="B912" s="502" t="s">
        <v>1000</v>
      </c>
      <c r="C912" s="454"/>
      <c r="D912" s="454"/>
      <c r="E912" s="1408"/>
      <c r="F912" s="455"/>
      <c r="G912" s="1113"/>
      <c r="H912" s="1113"/>
      <c r="I912" s="1166"/>
      <c r="J912" s="1165"/>
    </row>
    <row r="913" spans="1:10" s="152" customFormat="1">
      <c r="A913" s="437"/>
      <c r="B913" s="454" t="s">
        <v>1001</v>
      </c>
      <c r="C913" s="454"/>
      <c r="D913" s="454"/>
      <c r="E913" s="1408"/>
      <c r="F913" s="455"/>
      <c r="G913" s="1113"/>
      <c r="H913" s="1113"/>
      <c r="I913" s="1166"/>
      <c r="J913" s="1165"/>
    </row>
    <row r="914" spans="1:10" s="152" customFormat="1">
      <c r="A914" s="437"/>
      <c r="B914" s="454" t="s">
        <v>1002</v>
      </c>
      <c r="C914" s="454" t="s">
        <v>827</v>
      </c>
      <c r="D914" s="454">
        <v>1</v>
      </c>
      <c r="E914" s="1719"/>
      <c r="F914" s="440">
        <f>E914*D914</f>
        <v>0</v>
      </c>
      <c r="G914" s="873"/>
      <c r="H914" s="873">
        <f>E914*G914</f>
        <v>0</v>
      </c>
      <c r="I914" s="1166">
        <v>1</v>
      </c>
      <c r="J914" s="887">
        <f>E914*I914</f>
        <v>0</v>
      </c>
    </row>
    <row r="915" spans="1:10" s="152" customFormat="1">
      <c r="A915" s="437"/>
      <c r="B915" s="454"/>
      <c r="C915" s="454"/>
      <c r="D915" s="454"/>
      <c r="E915" s="1408"/>
      <c r="F915" s="455"/>
      <c r="G915" s="1113"/>
      <c r="H915" s="1113"/>
      <c r="I915" s="1166"/>
      <c r="J915" s="1165"/>
    </row>
    <row r="916" spans="1:10" s="152" customFormat="1" ht="38.25">
      <c r="A916" s="441">
        <f>COUNT($A$10:A915)+1</f>
        <v>174</v>
      </c>
      <c r="B916" s="454" t="s">
        <v>1003</v>
      </c>
      <c r="C916" s="454"/>
      <c r="D916" s="454"/>
      <c r="E916" s="1408"/>
      <c r="F916" s="455"/>
      <c r="G916" s="1113"/>
      <c r="H916" s="1113"/>
      <c r="I916" s="1166"/>
      <c r="J916" s="1165"/>
    </row>
    <row r="917" spans="1:10" s="152" customFormat="1">
      <c r="A917" s="437"/>
      <c r="B917" s="454" t="s">
        <v>1004</v>
      </c>
      <c r="C917" s="454"/>
      <c r="D917" s="454"/>
      <c r="E917" s="1408"/>
      <c r="F917" s="455"/>
      <c r="G917" s="1113"/>
      <c r="H917" s="1113"/>
      <c r="I917" s="1166"/>
      <c r="J917" s="1165"/>
    </row>
    <row r="918" spans="1:10" s="152" customFormat="1">
      <c r="A918" s="437"/>
      <c r="B918" s="454" t="s">
        <v>1005</v>
      </c>
      <c r="C918" s="454"/>
      <c r="D918" s="454"/>
      <c r="E918" s="1408"/>
      <c r="F918" s="455"/>
      <c r="G918" s="1113"/>
      <c r="H918" s="1113"/>
      <c r="I918" s="1166"/>
      <c r="J918" s="1165"/>
    </row>
    <row r="919" spans="1:10" s="152" customFormat="1">
      <c r="A919" s="437"/>
      <c r="B919" s="454" t="s">
        <v>1006</v>
      </c>
      <c r="C919" s="454"/>
      <c r="D919" s="454"/>
      <c r="E919" s="1408"/>
      <c r="F919" s="455"/>
      <c r="G919" s="1113"/>
      <c r="H919" s="1113"/>
      <c r="I919" s="1166"/>
      <c r="J919" s="1165"/>
    </row>
    <row r="920" spans="1:10" s="152" customFormat="1">
      <c r="A920" s="437"/>
      <c r="B920" s="454" t="s">
        <v>1007</v>
      </c>
      <c r="C920" s="454"/>
      <c r="D920" s="454"/>
      <c r="E920" s="1408"/>
      <c r="F920" s="455"/>
      <c r="G920" s="1113"/>
      <c r="H920" s="1113"/>
      <c r="I920" s="1166"/>
      <c r="J920" s="1165"/>
    </row>
    <row r="921" spans="1:10" s="152" customFormat="1">
      <c r="A921" s="437"/>
      <c r="B921" s="454" t="s">
        <v>1008</v>
      </c>
      <c r="C921" s="454"/>
      <c r="D921" s="454"/>
      <c r="E921" s="1408"/>
      <c r="F921" s="455"/>
      <c r="G921" s="1113"/>
      <c r="H921" s="1113"/>
      <c r="I921" s="1166"/>
      <c r="J921" s="1165"/>
    </row>
    <row r="922" spans="1:10" s="152" customFormat="1">
      <c r="A922" s="437"/>
      <c r="B922" s="454" t="s">
        <v>1009</v>
      </c>
      <c r="C922" s="454"/>
      <c r="D922" s="454"/>
      <c r="E922" s="1408"/>
      <c r="F922" s="455"/>
      <c r="G922" s="1113"/>
      <c r="H922" s="1113"/>
      <c r="I922" s="1166"/>
      <c r="J922" s="1165"/>
    </row>
    <row r="923" spans="1:10" s="152" customFormat="1">
      <c r="A923" s="437"/>
      <c r="B923" s="502" t="s">
        <v>1010</v>
      </c>
      <c r="C923" s="438"/>
      <c r="D923" s="438"/>
      <c r="E923" s="1408"/>
      <c r="F923" s="455"/>
      <c r="G923" s="1113"/>
      <c r="H923" s="1113"/>
      <c r="I923" s="1166"/>
      <c r="J923" s="1165"/>
    </row>
    <row r="924" spans="1:10" s="152" customFormat="1">
      <c r="A924" s="437"/>
      <c r="B924" s="454" t="s">
        <v>1011</v>
      </c>
      <c r="C924" s="454"/>
      <c r="D924" s="454"/>
      <c r="E924" s="1408"/>
      <c r="F924" s="455"/>
      <c r="G924" s="1113"/>
      <c r="H924" s="1113"/>
      <c r="I924" s="1166"/>
      <c r="J924" s="1165"/>
    </row>
    <row r="925" spans="1:10" s="152" customFormat="1">
      <c r="A925" s="437"/>
      <c r="B925" s="454" t="s">
        <v>1012</v>
      </c>
      <c r="C925" s="454" t="s">
        <v>827</v>
      </c>
      <c r="D925" s="454">
        <v>1</v>
      </c>
      <c r="E925" s="1719"/>
      <c r="F925" s="440">
        <f>E925*D925</f>
        <v>0</v>
      </c>
      <c r="G925" s="1113"/>
      <c r="H925" s="873">
        <f>E925*G925</f>
        <v>0</v>
      </c>
      <c r="I925" s="1166">
        <v>1</v>
      </c>
      <c r="J925" s="887">
        <f>E925*I925</f>
        <v>0</v>
      </c>
    </row>
    <row r="926" spans="1:10" s="152" customFormat="1">
      <c r="A926" s="437"/>
      <c r="B926" s="454"/>
      <c r="C926" s="454"/>
      <c r="D926" s="454"/>
      <c r="E926" s="1408"/>
      <c r="F926" s="455"/>
      <c r="G926" s="1113"/>
      <c r="H926" s="1113"/>
      <c r="I926" s="1166"/>
      <c r="J926" s="1165"/>
    </row>
    <row r="927" spans="1:10" s="152" customFormat="1" ht="51">
      <c r="A927" s="441">
        <f>COUNT($A$10:A926)+1</f>
        <v>175</v>
      </c>
      <c r="B927" s="454" t="s">
        <v>1013</v>
      </c>
      <c r="C927" s="454"/>
      <c r="D927" s="454"/>
      <c r="E927" s="1408"/>
      <c r="F927" s="455"/>
      <c r="G927" s="1113"/>
      <c r="H927" s="1113"/>
      <c r="I927" s="1166"/>
      <c r="J927" s="1165"/>
    </row>
    <row r="928" spans="1:10" s="152" customFormat="1" ht="25.5">
      <c r="A928" s="437"/>
      <c r="B928" s="502" t="s">
        <v>1000</v>
      </c>
      <c r="C928" s="454"/>
      <c r="D928" s="454"/>
      <c r="E928" s="1408"/>
      <c r="F928" s="455"/>
      <c r="G928" s="1113"/>
      <c r="H928" s="1113"/>
      <c r="I928" s="1166"/>
      <c r="J928" s="1165"/>
    </row>
    <row r="929" spans="1:10" s="152" customFormat="1">
      <c r="A929" s="437"/>
      <c r="B929" s="454" t="s">
        <v>1001</v>
      </c>
      <c r="C929" s="454"/>
      <c r="D929" s="454"/>
      <c r="E929" s="1408"/>
      <c r="F929" s="455"/>
      <c r="G929" s="1113"/>
      <c r="H929" s="1113"/>
      <c r="I929" s="1166"/>
      <c r="J929" s="1165"/>
    </row>
    <row r="930" spans="1:10" s="152" customFormat="1">
      <c r="A930" s="437"/>
      <c r="B930" s="454" t="s">
        <v>1014</v>
      </c>
      <c r="C930" s="454" t="s">
        <v>827</v>
      </c>
      <c r="D930" s="454">
        <v>2</v>
      </c>
      <c r="E930" s="1719"/>
      <c r="F930" s="440">
        <f>E930*D930</f>
        <v>0</v>
      </c>
      <c r="G930" s="1113"/>
      <c r="H930" s="873">
        <f>E930*G930</f>
        <v>0</v>
      </c>
      <c r="I930" s="1166">
        <v>2</v>
      </c>
      <c r="J930" s="887">
        <f>E930*I930</f>
        <v>0</v>
      </c>
    </row>
    <row r="931" spans="1:10" s="152" customFormat="1">
      <c r="A931" s="437"/>
      <c r="B931" s="454"/>
      <c r="C931" s="454"/>
      <c r="D931" s="454"/>
      <c r="E931" s="1408"/>
      <c r="F931" s="455"/>
      <c r="G931" s="1113"/>
      <c r="H931" s="1113"/>
      <c r="I931" s="1166"/>
      <c r="J931" s="1165"/>
    </row>
    <row r="932" spans="1:10" s="152" customFormat="1" ht="51">
      <c r="A932" s="441">
        <f>COUNT($A$10:A931)+1</f>
        <v>176</v>
      </c>
      <c r="B932" s="454" t="s">
        <v>1015</v>
      </c>
      <c r="C932" s="454"/>
      <c r="D932" s="454"/>
      <c r="E932" s="1408"/>
      <c r="F932" s="455"/>
      <c r="G932" s="1113"/>
      <c r="H932" s="1113"/>
      <c r="I932" s="1166"/>
      <c r="J932" s="1165"/>
    </row>
    <row r="933" spans="1:10" s="152" customFormat="1">
      <c r="A933" s="437"/>
      <c r="B933" s="454" t="s">
        <v>1008</v>
      </c>
      <c r="C933" s="454"/>
      <c r="D933" s="454"/>
      <c r="E933" s="1408"/>
      <c r="F933" s="455"/>
      <c r="G933" s="1113"/>
      <c r="H933" s="1113"/>
      <c r="I933" s="1166"/>
      <c r="J933" s="1165"/>
    </row>
    <row r="934" spans="1:10" s="152" customFormat="1">
      <c r="A934" s="437"/>
      <c r="B934" s="502" t="s">
        <v>1016</v>
      </c>
      <c r="C934" s="454"/>
      <c r="D934" s="454"/>
      <c r="E934" s="1408"/>
      <c r="F934" s="455"/>
      <c r="G934" s="1113"/>
      <c r="H934" s="1113"/>
      <c r="I934" s="1166"/>
      <c r="J934" s="1165"/>
    </row>
    <row r="935" spans="1:10" s="152" customFormat="1">
      <c r="A935" s="437"/>
      <c r="B935" s="454" t="s">
        <v>1011</v>
      </c>
      <c r="C935" s="454"/>
      <c r="D935" s="454"/>
      <c r="E935" s="1408"/>
      <c r="F935" s="455"/>
      <c r="G935" s="1113"/>
      <c r="H935" s="1113"/>
      <c r="I935" s="1166"/>
      <c r="J935" s="1165"/>
    </row>
    <row r="936" spans="1:10" s="152" customFormat="1">
      <c r="A936" s="437"/>
      <c r="B936" s="454" t="s">
        <v>1017</v>
      </c>
      <c r="C936" s="454" t="s">
        <v>827</v>
      </c>
      <c r="D936" s="454">
        <v>2</v>
      </c>
      <c r="E936" s="1719"/>
      <c r="F936" s="440">
        <f>E936*D936</f>
        <v>0</v>
      </c>
      <c r="G936" s="1113"/>
      <c r="H936" s="873">
        <f>E936*G936</f>
        <v>0</v>
      </c>
      <c r="I936" s="1166">
        <v>2</v>
      </c>
      <c r="J936" s="887">
        <f>E936*I936</f>
        <v>0</v>
      </c>
    </row>
    <row r="937" spans="1:10" s="152" customFormat="1">
      <c r="A937" s="437"/>
      <c r="B937" s="454"/>
      <c r="C937" s="454"/>
      <c r="D937" s="454"/>
      <c r="E937" s="1408"/>
      <c r="F937" s="455"/>
      <c r="G937" s="1113"/>
      <c r="H937" s="1113"/>
      <c r="I937" s="1166"/>
      <c r="J937" s="1165"/>
    </row>
    <row r="938" spans="1:10" s="152" customFormat="1" ht="38.25">
      <c r="A938" s="441">
        <f>COUNT($A$10:A937)+1</f>
        <v>177</v>
      </c>
      <c r="B938" s="454" t="s">
        <v>3589</v>
      </c>
      <c r="C938" s="454"/>
      <c r="D938" s="454"/>
      <c r="E938" s="1408"/>
      <c r="F938" s="455"/>
      <c r="G938" s="1113"/>
      <c r="H938" s="1113"/>
      <c r="I938" s="1166"/>
      <c r="J938" s="1165"/>
    </row>
    <row r="939" spans="1:10" s="152" customFormat="1">
      <c r="A939" s="437"/>
      <c r="B939" s="454" t="s">
        <v>1001</v>
      </c>
      <c r="C939" s="454"/>
      <c r="D939" s="454"/>
      <c r="E939" s="1408"/>
      <c r="F939" s="455"/>
      <c r="G939" s="1113"/>
      <c r="H939" s="1113"/>
      <c r="I939" s="1166"/>
      <c r="J939" s="1165"/>
    </row>
    <row r="940" spans="1:10" s="152" customFormat="1">
      <c r="A940" s="437"/>
      <c r="B940" s="454" t="s">
        <v>1018</v>
      </c>
      <c r="C940" s="454" t="s">
        <v>827</v>
      </c>
      <c r="D940" s="454">
        <f>D914+D930</f>
        <v>3</v>
      </c>
      <c r="E940" s="1719"/>
      <c r="F940" s="440">
        <f>E940*D940</f>
        <v>0</v>
      </c>
      <c r="G940" s="1113"/>
      <c r="H940" s="873">
        <f>E940*G940</f>
        <v>0</v>
      </c>
      <c r="I940" s="1166">
        <v>3</v>
      </c>
      <c r="J940" s="887">
        <f>E940*I940</f>
        <v>0</v>
      </c>
    </row>
    <row r="941" spans="1:10" s="152" customFormat="1">
      <c r="A941" s="437"/>
      <c r="B941" s="454"/>
      <c r="C941" s="454"/>
      <c r="D941" s="454"/>
      <c r="E941" s="1408"/>
      <c r="F941" s="455"/>
      <c r="G941" s="1113"/>
      <c r="H941" s="1113"/>
      <c r="I941" s="1166"/>
      <c r="J941" s="1165"/>
    </row>
    <row r="942" spans="1:10" s="152" customFormat="1" ht="38.25">
      <c r="A942" s="441">
        <f>COUNT($A$10:A941)+1</f>
        <v>178</v>
      </c>
      <c r="B942" s="454" t="s">
        <v>3587</v>
      </c>
      <c r="C942" s="454"/>
      <c r="D942" s="454"/>
      <c r="E942" s="1408"/>
      <c r="F942" s="455"/>
      <c r="G942" s="1113"/>
      <c r="H942" s="1113"/>
      <c r="I942" s="1166"/>
      <c r="J942" s="1165"/>
    </row>
    <row r="943" spans="1:10" s="152" customFormat="1">
      <c r="A943" s="437"/>
      <c r="B943" s="454" t="s">
        <v>1001</v>
      </c>
      <c r="C943" s="454"/>
      <c r="D943" s="454"/>
      <c r="E943" s="1408"/>
      <c r="F943" s="455"/>
      <c r="G943" s="1113"/>
      <c r="H943" s="1113"/>
      <c r="I943" s="1166"/>
      <c r="J943" s="1165"/>
    </row>
    <row r="944" spans="1:10" s="152" customFormat="1">
      <c r="A944" s="437"/>
      <c r="B944" s="454" t="s">
        <v>1019</v>
      </c>
      <c r="C944" s="454" t="s">
        <v>827</v>
      </c>
      <c r="D944" s="454">
        <f>D940</f>
        <v>3</v>
      </c>
      <c r="E944" s="1719"/>
      <c r="F944" s="440">
        <f>E944*D944</f>
        <v>0</v>
      </c>
      <c r="G944" s="1113"/>
      <c r="H944" s="873">
        <f>E944*G944</f>
        <v>0</v>
      </c>
      <c r="I944" s="1166">
        <v>3</v>
      </c>
      <c r="J944" s="887">
        <f>E944*I944</f>
        <v>0</v>
      </c>
    </row>
    <row r="945" spans="1:10" s="152" customFormat="1">
      <c r="A945" s="437"/>
      <c r="B945" s="454"/>
      <c r="C945" s="454"/>
      <c r="D945" s="454"/>
      <c r="E945" s="1408"/>
      <c r="F945" s="455"/>
      <c r="G945" s="1113"/>
      <c r="H945" s="1113"/>
      <c r="I945" s="1166"/>
      <c r="J945" s="1165"/>
    </row>
    <row r="946" spans="1:10" s="152" customFormat="1" ht="28.9" customHeight="1">
      <c r="A946" s="441">
        <f>COUNT($A$10:A945)+1</f>
        <v>179</v>
      </c>
      <c r="B946" s="454" t="s">
        <v>1020</v>
      </c>
      <c r="C946" s="454"/>
      <c r="D946" s="454"/>
      <c r="E946" s="1408"/>
      <c r="F946" s="455"/>
      <c r="G946" s="1113"/>
      <c r="H946" s="1113"/>
      <c r="I946" s="1166"/>
      <c r="J946" s="1165"/>
    </row>
    <row r="947" spans="1:10" s="152" customFormat="1">
      <c r="A947" s="437"/>
      <c r="B947" s="454" t="s">
        <v>1011</v>
      </c>
      <c r="C947" s="454"/>
      <c r="D947" s="454"/>
      <c r="E947" s="1408"/>
      <c r="F947" s="455"/>
      <c r="G947" s="1113"/>
      <c r="H947" s="1113"/>
      <c r="I947" s="1166"/>
      <c r="J947" s="1165"/>
    </row>
    <row r="948" spans="1:10" s="152" customFormat="1">
      <c r="A948" s="437"/>
      <c r="B948" s="454" t="s">
        <v>3673</v>
      </c>
      <c r="C948" s="454" t="s">
        <v>827</v>
      </c>
      <c r="D948" s="454">
        <f>D944</f>
        <v>3</v>
      </c>
      <c r="E948" s="1719"/>
      <c r="F948" s="440">
        <f>E948*D948</f>
        <v>0</v>
      </c>
      <c r="G948" s="1113"/>
      <c r="H948" s="873">
        <f>E948*G948</f>
        <v>0</v>
      </c>
      <c r="I948" s="1166">
        <v>3</v>
      </c>
      <c r="J948" s="887">
        <f>E948*I948</f>
        <v>0</v>
      </c>
    </row>
    <row r="949" spans="1:10" s="152" customFormat="1">
      <c r="A949" s="437"/>
      <c r="B949" s="454"/>
      <c r="C949" s="454"/>
      <c r="D949" s="454"/>
      <c r="E949" s="1408"/>
      <c r="F949" s="454"/>
      <c r="G949" s="1113"/>
      <c r="H949" s="1113"/>
      <c r="I949" s="1166"/>
      <c r="J949" s="1165"/>
    </row>
    <row r="950" spans="1:10" s="152" customFormat="1" ht="67.150000000000006" customHeight="1">
      <c r="A950" s="441">
        <f>COUNT($A$10:A949)+1</f>
        <v>180</v>
      </c>
      <c r="B950" s="454" t="s">
        <v>1022</v>
      </c>
      <c r="C950" s="454"/>
      <c r="D950" s="454"/>
      <c r="E950" s="1408"/>
      <c r="F950" s="454"/>
      <c r="G950" s="1113"/>
      <c r="H950" s="1113"/>
      <c r="I950" s="1166"/>
      <c r="J950" s="1165"/>
    </row>
    <row r="951" spans="1:10" s="152" customFormat="1" ht="38.25">
      <c r="A951" s="437"/>
      <c r="B951" s="502" t="s">
        <v>1023</v>
      </c>
      <c r="C951" s="454"/>
      <c r="D951" s="454"/>
      <c r="E951" s="1408"/>
      <c r="F951" s="454"/>
      <c r="G951" s="1113"/>
      <c r="H951" s="1113"/>
      <c r="I951" s="1166"/>
      <c r="J951" s="1165"/>
    </row>
    <row r="952" spans="1:10" s="152" customFormat="1" ht="25.5">
      <c r="A952" s="437"/>
      <c r="B952" s="502" t="s">
        <v>1024</v>
      </c>
      <c r="C952" s="454"/>
      <c r="D952" s="454"/>
      <c r="E952" s="1408"/>
      <c r="F952" s="454"/>
      <c r="G952" s="1113"/>
      <c r="H952" s="1113"/>
      <c r="I952" s="1166"/>
      <c r="J952" s="1165"/>
    </row>
    <row r="953" spans="1:10" s="152" customFormat="1" ht="38.25">
      <c r="A953" s="437"/>
      <c r="B953" s="502" t="s">
        <v>1025</v>
      </c>
      <c r="C953" s="454"/>
      <c r="D953" s="454"/>
      <c r="E953" s="1408"/>
      <c r="F953" s="454"/>
      <c r="G953" s="1113"/>
      <c r="H953" s="1113"/>
      <c r="I953" s="1166"/>
      <c r="J953" s="1165"/>
    </row>
    <row r="954" spans="1:10" s="152" customFormat="1">
      <c r="A954" s="437"/>
      <c r="B954" s="454" t="s">
        <v>1001</v>
      </c>
      <c r="C954" s="454"/>
      <c r="D954" s="454"/>
      <c r="E954" s="1408"/>
      <c r="F954" s="455"/>
      <c r="G954" s="1113"/>
      <c r="H954" s="1113"/>
      <c r="I954" s="1166"/>
      <c r="J954" s="1165"/>
    </row>
    <row r="955" spans="1:10" s="152" customFormat="1">
      <c r="A955" s="437"/>
      <c r="B955" s="454" t="s">
        <v>1026</v>
      </c>
      <c r="C955" s="454" t="s">
        <v>827</v>
      </c>
      <c r="D955" s="454">
        <v>5</v>
      </c>
      <c r="E955" s="1719"/>
      <c r="F955" s="440">
        <f>E955*D955</f>
        <v>0</v>
      </c>
      <c r="G955" s="1113"/>
      <c r="H955" s="873">
        <f>E955*G955</f>
        <v>0</v>
      </c>
      <c r="I955" s="1166">
        <v>5</v>
      </c>
      <c r="J955" s="887">
        <f>E955*I955</f>
        <v>0</v>
      </c>
    </row>
    <row r="956" spans="1:10" s="152" customFormat="1">
      <c r="A956" s="437"/>
      <c r="B956" s="454"/>
      <c r="C956" s="454"/>
      <c r="D956" s="454"/>
      <c r="E956" s="1408"/>
      <c r="F956" s="455"/>
      <c r="G956" s="1113"/>
      <c r="H956" s="1113"/>
      <c r="I956" s="1166"/>
      <c r="J956" s="1165"/>
    </row>
    <row r="957" spans="1:10" s="177" customFormat="1" ht="55.5" customHeight="1">
      <c r="A957" s="441">
        <f>COUNT($A$10:A956)+1</f>
        <v>181</v>
      </c>
      <c r="B957" s="169" t="s">
        <v>3588</v>
      </c>
      <c r="C957" s="503"/>
      <c r="D957" s="503"/>
      <c r="E957" s="1408"/>
      <c r="F957" s="454"/>
      <c r="G957" s="1146"/>
      <c r="H957" s="1146"/>
      <c r="I957" s="1189"/>
      <c r="J957" s="1190"/>
    </row>
    <row r="958" spans="1:10" s="177" customFormat="1">
      <c r="A958" s="441"/>
      <c r="B958" s="454"/>
      <c r="C958" s="454" t="s">
        <v>827</v>
      </c>
      <c r="D958" s="454">
        <f>D955</f>
        <v>5</v>
      </c>
      <c r="E958" s="1719"/>
      <c r="F958" s="440">
        <f>E958*D958</f>
        <v>0</v>
      </c>
      <c r="G958" s="1146"/>
      <c r="H958" s="873">
        <f>E958*G958</f>
        <v>0</v>
      </c>
      <c r="I958" s="1189">
        <v>5</v>
      </c>
      <c r="J958" s="887">
        <f>E958*I958</f>
        <v>0</v>
      </c>
    </row>
    <row r="959" spans="1:10" s="177" customFormat="1">
      <c r="A959" s="441"/>
      <c r="B959" s="454" t="s">
        <v>1027</v>
      </c>
      <c r="C959" s="454"/>
      <c r="D959" s="454"/>
      <c r="E959" s="1408"/>
      <c r="F959" s="454"/>
      <c r="G959" s="1146"/>
      <c r="H959" s="1146"/>
      <c r="I959" s="1189"/>
      <c r="J959" s="1190"/>
    </row>
    <row r="960" spans="1:10" s="177" customFormat="1" ht="25.5">
      <c r="A960" s="441">
        <f>COUNT($A$10:A959)+1</f>
        <v>182</v>
      </c>
      <c r="B960" s="454" t="s">
        <v>1028</v>
      </c>
      <c r="C960" s="503"/>
      <c r="D960" s="503"/>
      <c r="E960" s="1408"/>
      <c r="F960" s="454"/>
      <c r="G960" s="1146"/>
      <c r="H960" s="1146"/>
      <c r="I960" s="1189"/>
      <c r="J960" s="1190"/>
    </row>
    <row r="961" spans="1:10" s="177" customFormat="1">
      <c r="A961" s="441"/>
      <c r="B961" s="454"/>
      <c r="C961" s="454" t="s">
        <v>827</v>
      </c>
      <c r="D961" s="454">
        <v>0</v>
      </c>
      <c r="E961" s="1719"/>
      <c r="F961" s="440">
        <f>E961*D961</f>
        <v>0</v>
      </c>
      <c r="G961" s="1146"/>
      <c r="H961" s="873">
        <f>E961*G961</f>
        <v>0</v>
      </c>
      <c r="I961" s="1189">
        <v>0</v>
      </c>
      <c r="J961" s="887">
        <f>E961*I961</f>
        <v>0</v>
      </c>
    </row>
    <row r="962" spans="1:10" s="177" customFormat="1">
      <c r="A962" s="441"/>
      <c r="B962" s="454"/>
      <c r="C962" s="454"/>
      <c r="D962" s="454"/>
      <c r="E962" s="1408"/>
      <c r="F962" s="454"/>
      <c r="G962" s="1146"/>
      <c r="H962" s="1146"/>
      <c r="I962" s="1189"/>
      <c r="J962" s="1190"/>
    </row>
    <row r="963" spans="1:10" s="177" customFormat="1" ht="25.5">
      <c r="A963" s="441">
        <f>COUNT($A$10:A961)+1</f>
        <v>183</v>
      </c>
      <c r="B963" s="454" t="s">
        <v>1029</v>
      </c>
      <c r="C963" s="503"/>
      <c r="D963" s="503"/>
      <c r="E963" s="1408"/>
      <c r="F963" s="454"/>
      <c r="G963" s="1146"/>
      <c r="H963" s="1146"/>
      <c r="I963" s="1189"/>
      <c r="J963" s="1190"/>
    </row>
    <row r="964" spans="1:10" s="177" customFormat="1">
      <c r="A964" s="441"/>
      <c r="B964" s="454"/>
      <c r="C964" s="454" t="s">
        <v>827</v>
      </c>
      <c r="D964" s="454">
        <v>20</v>
      </c>
      <c r="E964" s="1719"/>
      <c r="F964" s="440">
        <f>E964*D964</f>
        <v>0</v>
      </c>
      <c r="G964" s="1146"/>
      <c r="H964" s="873">
        <f>E964*G964</f>
        <v>0</v>
      </c>
      <c r="I964" s="1189">
        <v>20</v>
      </c>
      <c r="J964" s="887">
        <f>E964*I964</f>
        <v>0</v>
      </c>
    </row>
    <row r="965" spans="1:10" s="177" customFormat="1">
      <c r="A965" s="441"/>
      <c r="B965" s="454"/>
      <c r="C965" s="454"/>
      <c r="D965" s="454"/>
      <c r="E965" s="1408"/>
      <c r="F965" s="454"/>
      <c r="G965" s="1146"/>
      <c r="H965" s="1146"/>
      <c r="I965" s="1189"/>
      <c r="J965" s="1190"/>
    </row>
    <row r="966" spans="1:10" s="177" customFormat="1" ht="25.5">
      <c r="A966" s="441">
        <f>COUNT($A$10:A964)+1</f>
        <v>184</v>
      </c>
      <c r="B966" s="454" t="s">
        <v>1030</v>
      </c>
      <c r="C966" s="503"/>
      <c r="D966" s="503"/>
      <c r="E966" s="1408"/>
      <c r="F966" s="454"/>
      <c r="G966" s="1146"/>
      <c r="H966" s="1146"/>
      <c r="I966" s="1189"/>
      <c r="J966" s="1190"/>
    </row>
    <row r="967" spans="1:10" s="177" customFormat="1">
      <c r="A967" s="441"/>
      <c r="B967" s="454" t="s">
        <v>81</v>
      </c>
      <c r="C967" s="454" t="s">
        <v>827</v>
      </c>
      <c r="D967" s="454">
        <v>0</v>
      </c>
      <c r="E967" s="1719"/>
      <c r="F967" s="440">
        <f>E967*D967</f>
        <v>0</v>
      </c>
      <c r="G967" s="1146"/>
      <c r="H967" s="873">
        <f>E967*G967</f>
        <v>0</v>
      </c>
      <c r="I967" s="1189">
        <v>0</v>
      </c>
      <c r="J967" s="887">
        <f>E967*I967</f>
        <v>0</v>
      </c>
    </row>
    <row r="968" spans="1:10" s="177" customFormat="1">
      <c r="A968" s="441"/>
      <c r="B968" s="454"/>
      <c r="C968" s="454"/>
      <c r="D968" s="454"/>
      <c r="E968" s="1408"/>
      <c r="F968" s="454"/>
      <c r="G968" s="1146"/>
      <c r="H968" s="1146"/>
      <c r="I968" s="1189"/>
      <c r="J968" s="1190"/>
    </row>
    <row r="969" spans="1:10" s="152" customFormat="1" ht="25.5">
      <c r="A969" s="441">
        <f>COUNT($A$10:A967)+1</f>
        <v>185</v>
      </c>
      <c r="B969" s="454" t="s">
        <v>1031</v>
      </c>
      <c r="C969" s="454"/>
      <c r="D969" s="454"/>
      <c r="E969" s="1408"/>
      <c r="F969" s="455"/>
      <c r="G969" s="1113"/>
      <c r="H969" s="1113"/>
      <c r="I969" s="1166"/>
      <c r="J969" s="1165"/>
    </row>
    <row r="970" spans="1:10" s="152" customFormat="1" ht="76.5">
      <c r="A970" s="437"/>
      <c r="B970" s="502" t="s">
        <v>3674</v>
      </c>
      <c r="C970" s="454"/>
      <c r="D970" s="454"/>
      <c r="E970" s="1408"/>
      <c r="F970" s="455"/>
      <c r="G970" s="1113"/>
      <c r="H970" s="1113"/>
      <c r="I970" s="1166"/>
      <c r="J970" s="1165"/>
    </row>
    <row r="971" spans="1:10" s="152" customFormat="1" ht="40.9" customHeight="1">
      <c r="A971" s="441"/>
      <c r="B971" s="502" t="s">
        <v>1032</v>
      </c>
      <c r="C971" s="454"/>
      <c r="D971" s="454"/>
      <c r="E971" s="1408"/>
      <c r="F971" s="455"/>
      <c r="G971" s="1113"/>
      <c r="H971" s="1113"/>
      <c r="I971" s="1166"/>
      <c r="J971" s="1165"/>
    </row>
    <row r="972" spans="1:10" s="152" customFormat="1" ht="38.25">
      <c r="A972" s="441"/>
      <c r="B972" s="502" t="s">
        <v>3675</v>
      </c>
      <c r="C972" s="454"/>
      <c r="D972" s="454"/>
      <c r="E972" s="1408"/>
      <c r="F972" s="455"/>
      <c r="G972" s="1113"/>
      <c r="H972" s="1113"/>
      <c r="I972" s="1166"/>
      <c r="J972" s="1165"/>
    </row>
    <row r="973" spans="1:10" s="152" customFormat="1">
      <c r="A973" s="441"/>
      <c r="B973" s="454" t="s">
        <v>1001</v>
      </c>
      <c r="C973" s="454"/>
      <c r="D973" s="454"/>
      <c r="E973" s="1408"/>
      <c r="F973" s="455"/>
      <c r="G973" s="1113"/>
      <c r="H973" s="1113"/>
      <c r="I973" s="1166"/>
      <c r="J973" s="1165"/>
    </row>
    <row r="974" spans="1:10" s="152" customFormat="1">
      <c r="A974" s="441"/>
      <c r="B974" s="454" t="s">
        <v>1033</v>
      </c>
      <c r="C974" s="454" t="s">
        <v>827</v>
      </c>
      <c r="D974" s="454">
        <v>1</v>
      </c>
      <c r="E974" s="1719"/>
      <c r="F974" s="440">
        <f>E974*D974</f>
        <v>0</v>
      </c>
      <c r="G974" s="1113"/>
      <c r="H974" s="873">
        <f>E974*G974</f>
        <v>0</v>
      </c>
      <c r="I974" s="1166">
        <v>1</v>
      </c>
      <c r="J974" s="887">
        <f>E974*I974</f>
        <v>0</v>
      </c>
    </row>
    <row r="975" spans="1:10" s="152" customFormat="1">
      <c r="A975" s="441"/>
      <c r="B975" s="502"/>
      <c r="C975" s="454"/>
      <c r="D975" s="454"/>
      <c r="E975" s="1408"/>
      <c r="F975" s="455"/>
      <c r="G975" s="1113"/>
      <c r="H975" s="1113"/>
      <c r="I975" s="1166"/>
      <c r="J975" s="1165"/>
    </row>
    <row r="976" spans="1:10" s="178" customFormat="1" ht="25.5">
      <c r="A976" s="441">
        <f>COUNT($A$10:A975)+1</f>
        <v>186</v>
      </c>
      <c r="B976" s="502" t="s">
        <v>1034</v>
      </c>
      <c r="C976" s="504"/>
      <c r="D976" s="504"/>
      <c r="E976" s="1720"/>
      <c r="F976" s="505"/>
      <c r="G976" s="1113"/>
      <c r="H976" s="1147"/>
      <c r="I976" s="1191"/>
      <c r="J976" s="1192"/>
    </row>
    <row r="977" spans="1:10" s="178" customFormat="1" ht="25.5">
      <c r="A977" s="441"/>
      <c r="B977" s="502" t="s">
        <v>1035</v>
      </c>
      <c r="C977" s="454"/>
      <c r="D977" s="454"/>
      <c r="E977" s="1408"/>
      <c r="F977" s="454"/>
      <c r="G977" s="1113"/>
      <c r="H977" s="1147"/>
      <c r="I977" s="1191"/>
      <c r="J977" s="1192"/>
    </row>
    <row r="978" spans="1:10" s="178" customFormat="1" ht="15.75">
      <c r="A978" s="441"/>
      <c r="B978" s="502" t="s">
        <v>1036</v>
      </c>
      <c r="C978" s="454"/>
      <c r="D978" s="454"/>
      <c r="E978" s="1408"/>
      <c r="F978" s="454"/>
      <c r="G978" s="1113"/>
      <c r="H978" s="1147"/>
      <c r="I978" s="1191"/>
      <c r="J978" s="1192"/>
    </row>
    <row r="979" spans="1:10" s="178" customFormat="1" ht="25.5">
      <c r="A979" s="441"/>
      <c r="B979" s="502" t="s">
        <v>1037</v>
      </c>
      <c r="C979" s="454"/>
      <c r="D979" s="454"/>
      <c r="E979" s="1408"/>
      <c r="F979" s="454"/>
      <c r="G979" s="1113"/>
      <c r="H979" s="1147"/>
      <c r="I979" s="1191"/>
      <c r="J979" s="1192"/>
    </row>
    <row r="980" spans="1:10" s="178" customFormat="1" ht="15.75">
      <c r="A980" s="441"/>
      <c r="B980" s="502" t="s">
        <v>1038</v>
      </c>
      <c r="C980" s="454"/>
      <c r="D980" s="454"/>
      <c r="E980" s="1408"/>
      <c r="F980" s="454"/>
      <c r="G980" s="1113"/>
      <c r="H980" s="1147"/>
      <c r="I980" s="1191"/>
      <c r="J980" s="1192"/>
    </row>
    <row r="981" spans="1:10" s="178" customFormat="1" ht="15.75">
      <c r="A981" s="441"/>
      <c r="B981" s="502" t="s">
        <v>1039</v>
      </c>
      <c r="C981" s="454"/>
      <c r="D981" s="454"/>
      <c r="E981" s="1408"/>
      <c r="F981" s="454"/>
      <c r="G981" s="1113"/>
      <c r="H981" s="1147"/>
      <c r="I981" s="1191"/>
      <c r="J981" s="1192"/>
    </row>
    <row r="982" spans="1:10" s="178" customFormat="1" ht="38.25">
      <c r="A982" s="441"/>
      <c r="B982" s="502" t="s">
        <v>1040</v>
      </c>
      <c r="C982" s="506"/>
      <c r="D982" s="506"/>
      <c r="E982" s="1408"/>
      <c r="F982" s="454"/>
      <c r="G982" s="1113"/>
      <c r="H982" s="1147"/>
      <c r="I982" s="1191"/>
      <c r="J982" s="1192"/>
    </row>
    <row r="983" spans="1:10" s="152" customFormat="1">
      <c r="A983" s="441"/>
      <c r="B983" s="454" t="s">
        <v>1001</v>
      </c>
      <c r="C983" s="454"/>
      <c r="D983" s="454"/>
      <c r="E983" s="1408"/>
      <c r="F983" s="455"/>
      <c r="G983" s="1113"/>
      <c r="H983" s="1113"/>
      <c r="I983" s="1166"/>
      <c r="J983" s="1165"/>
    </row>
    <row r="984" spans="1:10" s="152" customFormat="1">
      <c r="A984" s="441"/>
      <c r="B984" s="454" t="s">
        <v>1041</v>
      </c>
      <c r="C984" s="454" t="s">
        <v>843</v>
      </c>
      <c r="D984" s="454">
        <v>1</v>
      </c>
      <c r="E984" s="1719"/>
      <c r="F984" s="440">
        <f>E984*D984</f>
        <v>0</v>
      </c>
      <c r="G984" s="1113"/>
      <c r="H984" s="873">
        <f>E984*G984</f>
        <v>0</v>
      </c>
      <c r="I984" s="1166">
        <v>1</v>
      </c>
      <c r="J984" s="887">
        <f>E984*I984</f>
        <v>0</v>
      </c>
    </row>
    <row r="985" spans="1:10" s="178" customFormat="1" ht="15.75">
      <c r="A985" s="441"/>
      <c r="B985" s="502"/>
      <c r="C985" s="454"/>
      <c r="D985" s="454"/>
      <c r="E985" s="1408"/>
      <c r="F985" s="454"/>
      <c r="G985" s="1113"/>
      <c r="H985" s="1148"/>
      <c r="I985" s="1191"/>
      <c r="J985" s="1192"/>
    </row>
    <row r="986" spans="1:10" s="152" customFormat="1" ht="93.75" customHeight="1">
      <c r="A986" s="441">
        <f>COUNT($A$10:A985)+1</f>
        <v>187</v>
      </c>
      <c r="B986" s="454" t="s">
        <v>1042</v>
      </c>
      <c r="C986" s="454"/>
      <c r="D986" s="454"/>
      <c r="E986" s="1408"/>
      <c r="F986" s="454"/>
      <c r="G986" s="1113"/>
      <c r="H986" s="1113"/>
      <c r="I986" s="1166"/>
      <c r="J986" s="1165"/>
    </row>
    <row r="987" spans="1:10" s="152" customFormat="1">
      <c r="A987" s="437"/>
      <c r="B987" s="454" t="s">
        <v>1001</v>
      </c>
      <c r="C987" s="454"/>
      <c r="D987" s="454"/>
      <c r="E987" s="1408"/>
      <c r="F987" s="455"/>
      <c r="G987" s="1113"/>
      <c r="H987" s="1113"/>
      <c r="I987" s="1166"/>
      <c r="J987" s="1165"/>
    </row>
    <row r="988" spans="1:10" s="152" customFormat="1">
      <c r="A988" s="437"/>
      <c r="B988" s="454" t="s">
        <v>1043</v>
      </c>
      <c r="C988" s="454" t="s">
        <v>827</v>
      </c>
      <c r="D988" s="454">
        <v>1</v>
      </c>
      <c r="E988" s="1719"/>
      <c r="F988" s="440">
        <f>E988*D988</f>
        <v>0</v>
      </c>
      <c r="G988" s="1113"/>
      <c r="H988" s="873">
        <f>E988*G988</f>
        <v>0</v>
      </c>
      <c r="I988" s="1166">
        <v>1</v>
      </c>
      <c r="J988" s="887">
        <f>E988*I988</f>
        <v>0</v>
      </c>
    </row>
    <row r="989" spans="1:10" s="152" customFormat="1">
      <c r="A989" s="437"/>
      <c r="B989" s="454"/>
      <c r="C989" s="454"/>
      <c r="D989" s="454"/>
      <c r="E989" s="1408"/>
      <c r="F989" s="455"/>
      <c r="G989" s="1113"/>
      <c r="H989" s="1113"/>
      <c r="I989" s="1166"/>
      <c r="J989" s="1165"/>
    </row>
    <row r="990" spans="1:10" s="152" customFormat="1" ht="76.5">
      <c r="A990" s="441">
        <f>COUNT($A$10:A989)+1</f>
        <v>188</v>
      </c>
      <c r="B990" s="454" t="s">
        <v>1044</v>
      </c>
      <c r="C990" s="454"/>
      <c r="D990" s="454"/>
      <c r="E990" s="1408"/>
      <c r="F990" s="455"/>
      <c r="G990" s="1113"/>
      <c r="H990" s="1113"/>
      <c r="I990" s="1166"/>
      <c r="J990" s="1165"/>
    </row>
    <row r="991" spans="1:10" s="152" customFormat="1" ht="25.5">
      <c r="A991" s="437"/>
      <c r="B991" s="454" t="s">
        <v>1045</v>
      </c>
      <c r="C991" s="454" t="s">
        <v>843</v>
      </c>
      <c r="D991" s="454">
        <v>6</v>
      </c>
      <c r="E991" s="1719"/>
      <c r="F991" s="440">
        <f>E991*D991</f>
        <v>0</v>
      </c>
      <c r="G991" s="1113"/>
      <c r="H991" s="873">
        <f>E991*G991</f>
        <v>0</v>
      </c>
      <c r="I991" s="1166">
        <v>6</v>
      </c>
      <c r="J991" s="887">
        <f>E991*I991</f>
        <v>0</v>
      </c>
    </row>
    <row r="992" spans="1:10" s="152" customFormat="1">
      <c r="A992" s="437"/>
      <c r="B992" s="454"/>
      <c r="C992" s="454"/>
      <c r="D992" s="454"/>
      <c r="E992" s="1408"/>
      <c r="F992" s="455"/>
      <c r="G992" s="1113"/>
      <c r="H992" s="1113"/>
      <c r="I992" s="1166"/>
      <c r="J992" s="1165"/>
    </row>
    <row r="993" spans="1:10" s="152" customFormat="1" ht="78" customHeight="1">
      <c r="A993" s="441">
        <f>COUNT($A$10:A992)+1</f>
        <v>189</v>
      </c>
      <c r="B993" s="454" t="s">
        <v>1046</v>
      </c>
      <c r="C993" s="454"/>
      <c r="D993" s="454"/>
      <c r="E993" s="1408"/>
      <c r="F993" s="455"/>
      <c r="G993" s="1113"/>
      <c r="H993" s="1113"/>
      <c r="I993" s="1166"/>
      <c r="J993" s="1165"/>
    </row>
    <row r="994" spans="1:10" s="152" customFormat="1">
      <c r="A994" s="437"/>
      <c r="B994" s="454" t="s">
        <v>1047</v>
      </c>
      <c r="C994" s="454" t="s">
        <v>843</v>
      </c>
      <c r="D994" s="454">
        <v>3</v>
      </c>
      <c r="E994" s="1719"/>
      <c r="F994" s="440">
        <f>E994*D994</f>
        <v>0</v>
      </c>
      <c r="G994" s="1113"/>
      <c r="H994" s="873">
        <f>E994*G994</f>
        <v>0</v>
      </c>
      <c r="I994" s="1166">
        <v>3</v>
      </c>
      <c r="J994" s="887">
        <f>E994*I994</f>
        <v>0</v>
      </c>
    </row>
    <row r="995" spans="1:10" s="152" customFormat="1">
      <c r="A995" s="437"/>
      <c r="B995" s="454"/>
      <c r="C995" s="454"/>
      <c r="D995" s="454"/>
      <c r="E995" s="1408"/>
      <c r="F995" s="455"/>
      <c r="G995" s="1113"/>
      <c r="H995" s="1113"/>
      <c r="I995" s="1166"/>
      <c r="J995" s="1165"/>
    </row>
    <row r="996" spans="1:10" s="152" customFormat="1" ht="165.75">
      <c r="A996" s="441">
        <f>COUNT($A$10:A995)+1</f>
        <v>190</v>
      </c>
      <c r="B996" s="454" t="s">
        <v>1048</v>
      </c>
      <c r="C996" s="454"/>
      <c r="D996" s="454"/>
      <c r="E996" s="1408"/>
      <c r="F996" s="455"/>
      <c r="G996" s="1113"/>
      <c r="H996" s="1113"/>
      <c r="I996" s="1166"/>
      <c r="J996" s="1165"/>
    </row>
    <row r="997" spans="1:10" s="152" customFormat="1" ht="25.5">
      <c r="A997" s="437"/>
      <c r="B997" s="454" t="s">
        <v>3676</v>
      </c>
      <c r="C997" s="454"/>
      <c r="D997" s="454"/>
      <c r="E997" s="1408"/>
      <c r="F997" s="455"/>
      <c r="G997" s="1113"/>
      <c r="H997" s="1113"/>
      <c r="I997" s="1166"/>
      <c r="J997" s="1165"/>
    </row>
    <row r="998" spans="1:10" s="152" customFormat="1">
      <c r="A998" s="437"/>
      <c r="B998" s="454" t="s">
        <v>1050</v>
      </c>
      <c r="C998" s="454" t="s">
        <v>826</v>
      </c>
      <c r="D998" s="454">
        <v>32</v>
      </c>
      <c r="E998" s="1719"/>
      <c r="F998" s="440">
        <f t="shared" ref="F998:F1004" si="21">E998*D998</f>
        <v>0</v>
      </c>
      <c r="G998" s="1113"/>
      <c r="H998" s="873">
        <f t="shared" ref="H998:H1004" si="22">E998*G998</f>
        <v>0</v>
      </c>
      <c r="I998" s="1193">
        <v>32</v>
      </c>
      <c r="J998" s="887">
        <f t="shared" ref="J998:J1004" si="23">E998*I998</f>
        <v>0</v>
      </c>
    </row>
    <row r="999" spans="1:10" s="152" customFormat="1">
      <c r="A999" s="437"/>
      <c r="B999" s="454" t="s">
        <v>1051</v>
      </c>
      <c r="C999" s="454" t="s">
        <v>826</v>
      </c>
      <c r="D999" s="454">
        <v>230</v>
      </c>
      <c r="E999" s="1719"/>
      <c r="F999" s="440">
        <f t="shared" si="21"/>
        <v>0</v>
      </c>
      <c r="G999" s="1113"/>
      <c r="H999" s="873">
        <f t="shared" si="22"/>
        <v>0</v>
      </c>
      <c r="I999" s="1193">
        <v>230</v>
      </c>
      <c r="J999" s="887">
        <f t="shared" si="23"/>
        <v>0</v>
      </c>
    </row>
    <row r="1000" spans="1:10" s="152" customFormat="1">
      <c r="A1000" s="437"/>
      <c r="B1000" s="454" t="s">
        <v>1052</v>
      </c>
      <c r="C1000" s="454" t="s">
        <v>826</v>
      </c>
      <c r="D1000" s="454">
        <v>100</v>
      </c>
      <c r="E1000" s="1719"/>
      <c r="F1000" s="440">
        <f t="shared" si="21"/>
        <v>0</v>
      </c>
      <c r="G1000" s="1113"/>
      <c r="H1000" s="873">
        <f t="shared" si="22"/>
        <v>0</v>
      </c>
      <c r="I1000" s="1193">
        <v>100</v>
      </c>
      <c r="J1000" s="887">
        <f t="shared" si="23"/>
        <v>0</v>
      </c>
    </row>
    <row r="1001" spans="1:10" s="152" customFormat="1">
      <c r="A1001" s="437"/>
      <c r="B1001" s="454" t="s">
        <v>1053</v>
      </c>
      <c r="C1001" s="454" t="s">
        <v>826</v>
      </c>
      <c r="D1001" s="454">
        <v>78</v>
      </c>
      <c r="E1001" s="1719"/>
      <c r="F1001" s="440">
        <f t="shared" si="21"/>
        <v>0</v>
      </c>
      <c r="G1001" s="1113"/>
      <c r="H1001" s="873">
        <f t="shared" si="22"/>
        <v>0</v>
      </c>
      <c r="I1001" s="1193">
        <v>78</v>
      </c>
      <c r="J1001" s="887">
        <f t="shared" si="23"/>
        <v>0</v>
      </c>
    </row>
    <row r="1002" spans="1:10" s="152" customFormat="1">
      <c r="A1002" s="437"/>
      <c r="B1002" s="454" t="s">
        <v>1054</v>
      </c>
      <c r="C1002" s="454" t="s">
        <v>826</v>
      </c>
      <c r="D1002" s="454">
        <v>168</v>
      </c>
      <c r="E1002" s="1719"/>
      <c r="F1002" s="440">
        <f t="shared" si="21"/>
        <v>0</v>
      </c>
      <c r="G1002" s="1113"/>
      <c r="H1002" s="873">
        <f t="shared" si="22"/>
        <v>0</v>
      </c>
      <c r="I1002" s="1193">
        <v>168</v>
      </c>
      <c r="J1002" s="887">
        <f t="shared" si="23"/>
        <v>0</v>
      </c>
    </row>
    <row r="1003" spans="1:10" s="152" customFormat="1">
      <c r="A1003" s="437"/>
      <c r="B1003" s="454" t="s">
        <v>1055</v>
      </c>
      <c r="C1003" s="454" t="s">
        <v>826</v>
      </c>
      <c r="D1003" s="454">
        <v>58</v>
      </c>
      <c r="E1003" s="1719"/>
      <c r="F1003" s="440">
        <f t="shared" si="21"/>
        <v>0</v>
      </c>
      <c r="G1003" s="1113"/>
      <c r="H1003" s="873">
        <f t="shared" si="22"/>
        <v>0</v>
      </c>
      <c r="I1003" s="1193">
        <v>58</v>
      </c>
      <c r="J1003" s="887">
        <f t="shared" si="23"/>
        <v>0</v>
      </c>
    </row>
    <row r="1004" spans="1:10" s="152" customFormat="1">
      <c r="A1004" s="437"/>
      <c r="B1004" s="454" t="s">
        <v>1056</v>
      </c>
      <c r="C1004" s="454" t="s">
        <v>826</v>
      </c>
      <c r="D1004" s="454">
        <v>20</v>
      </c>
      <c r="E1004" s="1719"/>
      <c r="F1004" s="440">
        <f t="shared" si="21"/>
        <v>0</v>
      </c>
      <c r="G1004" s="1113"/>
      <c r="H1004" s="873">
        <f t="shared" si="22"/>
        <v>0</v>
      </c>
      <c r="I1004" s="1193">
        <v>20</v>
      </c>
      <c r="J1004" s="887">
        <f t="shared" si="23"/>
        <v>0</v>
      </c>
    </row>
    <row r="1005" spans="1:10" s="152" customFormat="1">
      <c r="A1005" s="437"/>
      <c r="B1005" s="454"/>
      <c r="C1005" s="454"/>
      <c r="D1005" s="454"/>
      <c r="E1005" s="1408"/>
      <c r="F1005" s="455"/>
      <c r="G1005" s="1113"/>
      <c r="H1005" s="1113"/>
      <c r="I1005" s="1166"/>
      <c r="J1005" s="1165"/>
    </row>
    <row r="1006" spans="1:10" s="152" customFormat="1" ht="63.75">
      <c r="A1006" s="441">
        <f>COUNT($A$10:A995)+1</f>
        <v>190</v>
      </c>
      <c r="B1006" s="454" t="s">
        <v>1057</v>
      </c>
      <c r="C1006" s="454"/>
      <c r="D1006" s="454"/>
      <c r="E1006" s="1408"/>
      <c r="F1006" s="455"/>
      <c r="G1006" s="1113"/>
      <c r="H1006" s="1113"/>
      <c r="I1006" s="1166"/>
      <c r="J1006" s="1165"/>
    </row>
    <row r="1007" spans="1:10" s="152" customFormat="1" ht="25.5">
      <c r="A1007" s="437"/>
      <c r="B1007" s="454" t="s">
        <v>3677</v>
      </c>
      <c r="C1007" s="454"/>
      <c r="D1007" s="454"/>
      <c r="E1007" s="1408"/>
      <c r="F1007" s="455"/>
      <c r="G1007" s="1113"/>
      <c r="H1007" s="1113"/>
      <c r="I1007" s="1166"/>
      <c r="J1007" s="1165"/>
    </row>
    <row r="1008" spans="1:10" s="152" customFormat="1">
      <c r="A1008" s="437"/>
      <c r="B1008" s="454" t="s">
        <v>1050</v>
      </c>
      <c r="C1008" s="454" t="s">
        <v>826</v>
      </c>
      <c r="D1008" s="454">
        <f>D998</f>
        <v>32</v>
      </c>
      <c r="E1008" s="1719"/>
      <c r="F1008" s="440">
        <f t="shared" ref="F1008:F1014" si="24">E1008*D1008</f>
        <v>0</v>
      </c>
      <c r="G1008" s="1113"/>
      <c r="H1008" s="873">
        <f t="shared" ref="H1008:H1014" si="25">E1008*G1008</f>
        <v>0</v>
      </c>
      <c r="I1008" s="1193">
        <f>I998</f>
        <v>32</v>
      </c>
      <c r="J1008" s="887">
        <f t="shared" ref="J1008:J1014" si="26">E1008*I1008</f>
        <v>0</v>
      </c>
    </row>
    <row r="1009" spans="1:19" s="152" customFormat="1">
      <c r="A1009" s="437"/>
      <c r="B1009" s="454" t="s">
        <v>1051</v>
      </c>
      <c r="C1009" s="454" t="s">
        <v>826</v>
      </c>
      <c r="D1009" s="454">
        <f t="shared" ref="D1009:D1014" si="27">D999</f>
        <v>230</v>
      </c>
      <c r="E1009" s="1719"/>
      <c r="F1009" s="440">
        <f t="shared" si="24"/>
        <v>0</v>
      </c>
      <c r="G1009" s="1113"/>
      <c r="H1009" s="873">
        <f t="shared" si="25"/>
        <v>0</v>
      </c>
      <c r="I1009" s="1193">
        <f t="shared" ref="I1009:I1014" si="28">I999</f>
        <v>230</v>
      </c>
      <c r="J1009" s="887">
        <f t="shared" si="26"/>
        <v>0</v>
      </c>
    </row>
    <row r="1010" spans="1:19" s="152" customFormat="1">
      <c r="A1010" s="437"/>
      <c r="B1010" s="454" t="s">
        <v>1052</v>
      </c>
      <c r="C1010" s="454" t="s">
        <v>826</v>
      </c>
      <c r="D1010" s="454">
        <f t="shared" si="27"/>
        <v>100</v>
      </c>
      <c r="E1010" s="1719"/>
      <c r="F1010" s="440">
        <f t="shared" si="24"/>
        <v>0</v>
      </c>
      <c r="G1010" s="1113"/>
      <c r="H1010" s="873">
        <f t="shared" si="25"/>
        <v>0</v>
      </c>
      <c r="I1010" s="1193">
        <f t="shared" si="28"/>
        <v>100</v>
      </c>
      <c r="J1010" s="887">
        <f t="shared" si="26"/>
        <v>0</v>
      </c>
    </row>
    <row r="1011" spans="1:19" s="152" customFormat="1">
      <c r="A1011" s="437"/>
      <c r="B1011" s="454" t="s">
        <v>1053</v>
      </c>
      <c r="C1011" s="454" t="s">
        <v>826</v>
      </c>
      <c r="D1011" s="454">
        <f t="shared" si="27"/>
        <v>78</v>
      </c>
      <c r="E1011" s="1719"/>
      <c r="F1011" s="440">
        <f t="shared" si="24"/>
        <v>0</v>
      </c>
      <c r="G1011" s="1113"/>
      <c r="H1011" s="873">
        <f t="shared" si="25"/>
        <v>0</v>
      </c>
      <c r="I1011" s="1193">
        <f t="shared" si="28"/>
        <v>78</v>
      </c>
      <c r="J1011" s="887">
        <f t="shared" si="26"/>
        <v>0</v>
      </c>
    </row>
    <row r="1012" spans="1:19" s="152" customFormat="1">
      <c r="A1012" s="437"/>
      <c r="B1012" s="454" t="s">
        <v>1054</v>
      </c>
      <c r="C1012" s="454" t="s">
        <v>826</v>
      </c>
      <c r="D1012" s="454">
        <f t="shared" si="27"/>
        <v>168</v>
      </c>
      <c r="E1012" s="1719"/>
      <c r="F1012" s="440">
        <f t="shared" si="24"/>
        <v>0</v>
      </c>
      <c r="G1012" s="1113"/>
      <c r="H1012" s="873">
        <f t="shared" si="25"/>
        <v>0</v>
      </c>
      <c r="I1012" s="1193">
        <f t="shared" si="28"/>
        <v>168</v>
      </c>
      <c r="J1012" s="887">
        <f t="shared" si="26"/>
        <v>0</v>
      </c>
    </row>
    <row r="1013" spans="1:19" s="152" customFormat="1">
      <c r="A1013" s="441"/>
      <c r="B1013" s="454" t="s">
        <v>1055</v>
      </c>
      <c r="C1013" s="454" t="s">
        <v>826</v>
      </c>
      <c r="D1013" s="454">
        <f t="shared" si="27"/>
        <v>58</v>
      </c>
      <c r="E1013" s="1719"/>
      <c r="F1013" s="440">
        <f t="shared" si="24"/>
        <v>0</v>
      </c>
      <c r="G1013" s="1113"/>
      <c r="H1013" s="873">
        <f t="shared" si="25"/>
        <v>0</v>
      </c>
      <c r="I1013" s="1193">
        <f t="shared" si="28"/>
        <v>58</v>
      </c>
      <c r="J1013" s="887">
        <f t="shared" si="26"/>
        <v>0</v>
      </c>
    </row>
    <row r="1014" spans="1:19" s="152" customFormat="1">
      <c r="A1014" s="441"/>
      <c r="B1014" s="454" t="s">
        <v>1056</v>
      </c>
      <c r="C1014" s="454" t="s">
        <v>826</v>
      </c>
      <c r="D1014" s="454">
        <f t="shared" si="27"/>
        <v>20</v>
      </c>
      <c r="E1014" s="1719"/>
      <c r="F1014" s="440">
        <f t="shared" si="24"/>
        <v>0</v>
      </c>
      <c r="G1014" s="1113"/>
      <c r="H1014" s="873">
        <f t="shared" si="25"/>
        <v>0</v>
      </c>
      <c r="I1014" s="1193">
        <f t="shared" si="28"/>
        <v>20</v>
      </c>
      <c r="J1014" s="887">
        <f t="shared" si="26"/>
        <v>0</v>
      </c>
    </row>
    <row r="1015" spans="1:19" s="152" customFormat="1">
      <c r="A1015" s="441"/>
      <c r="B1015" s="454"/>
      <c r="C1015" s="454"/>
      <c r="D1015" s="454"/>
      <c r="E1015" s="1408"/>
      <c r="F1015" s="455"/>
      <c r="G1015" s="1113"/>
      <c r="H1015" s="1113"/>
      <c r="I1015" s="1166"/>
      <c r="J1015" s="1165"/>
    </row>
    <row r="1016" spans="1:19" s="152" customFormat="1" ht="76.5">
      <c r="A1016" s="441">
        <f>COUNT($A$10:A1014)+1</f>
        <v>192</v>
      </c>
      <c r="B1016" s="454" t="s">
        <v>1059</v>
      </c>
      <c r="C1016" s="454"/>
      <c r="D1016" s="454"/>
      <c r="E1016" s="1408"/>
      <c r="F1016" s="455"/>
      <c r="G1016" s="1113"/>
      <c r="H1016" s="1113"/>
      <c r="I1016" s="1166"/>
      <c r="J1016" s="1165"/>
    </row>
    <row r="1017" spans="1:19" s="152" customFormat="1">
      <c r="A1017" s="441"/>
      <c r="B1017" s="454" t="s">
        <v>1060</v>
      </c>
      <c r="C1017" s="454"/>
      <c r="D1017" s="454"/>
      <c r="E1017" s="1408"/>
      <c r="F1017" s="455"/>
      <c r="G1017" s="1113"/>
      <c r="H1017" s="1113"/>
      <c r="I1017" s="1166"/>
      <c r="J1017" s="1165"/>
    </row>
    <row r="1018" spans="1:19" s="152" customFormat="1">
      <c r="A1018" s="441"/>
      <c r="B1018" s="454" t="s">
        <v>872</v>
      </c>
      <c r="C1018" s="454" t="s">
        <v>827</v>
      </c>
      <c r="D1018" s="454">
        <v>1</v>
      </c>
      <c r="E1018" s="1719"/>
      <c r="F1018" s="440">
        <f>E1018*D1018</f>
        <v>0</v>
      </c>
      <c r="G1018" s="1113"/>
      <c r="H1018" s="873">
        <f>E1018*G1018</f>
        <v>0</v>
      </c>
      <c r="I1018" s="1166">
        <v>1</v>
      </c>
      <c r="J1018" s="887">
        <f>E1018*I1018</f>
        <v>0</v>
      </c>
    </row>
    <row r="1019" spans="1:19" s="152" customFormat="1">
      <c r="A1019" s="441"/>
      <c r="B1019" s="454" t="s">
        <v>875</v>
      </c>
      <c r="C1019" s="454" t="s">
        <v>827</v>
      </c>
      <c r="D1019" s="454">
        <v>2</v>
      </c>
      <c r="E1019" s="1719"/>
      <c r="F1019" s="440">
        <f>E1019*D1019</f>
        <v>0</v>
      </c>
      <c r="G1019" s="1113"/>
      <c r="H1019" s="873">
        <f>E1019*G1019</f>
        <v>0</v>
      </c>
      <c r="I1019" s="1166">
        <v>2</v>
      </c>
      <c r="J1019" s="887">
        <f>E1019*I1019</f>
        <v>0</v>
      </c>
    </row>
    <row r="1020" spans="1:19" s="152" customFormat="1">
      <c r="A1020" s="441"/>
      <c r="B1020" s="454"/>
      <c r="C1020" s="454"/>
      <c r="D1020" s="454"/>
      <c r="E1020" s="1408"/>
      <c r="F1020" s="455"/>
      <c r="G1020" s="1113"/>
      <c r="H1020" s="1113"/>
      <c r="I1020" s="1166"/>
      <c r="J1020" s="1165"/>
    </row>
    <row r="1021" spans="1:19" s="180" customFormat="1" ht="51">
      <c r="A1021" s="441">
        <f>COUNT($A$10:A1019)+1</f>
        <v>193</v>
      </c>
      <c r="B1021" s="454" t="s">
        <v>1061</v>
      </c>
      <c r="C1021" s="454"/>
      <c r="D1021" s="454"/>
      <c r="E1021" s="1721"/>
      <c r="F1021" s="507"/>
      <c r="G1021" s="1149"/>
      <c r="H1021" s="1149"/>
      <c r="I1021" s="1194"/>
      <c r="J1021" s="1195"/>
      <c r="K1021" s="179"/>
      <c r="L1021" s="179"/>
      <c r="M1021" s="179"/>
      <c r="N1021" s="179"/>
      <c r="O1021" s="179"/>
      <c r="P1021" s="179"/>
      <c r="Q1021" s="179"/>
      <c r="R1021" s="179"/>
      <c r="S1021" s="179"/>
    </row>
    <row r="1022" spans="1:19" s="180" customFormat="1" ht="15">
      <c r="A1022" s="441"/>
      <c r="B1022" s="454"/>
      <c r="C1022" s="454" t="s">
        <v>827</v>
      </c>
      <c r="D1022" s="454">
        <v>1</v>
      </c>
      <c r="E1022" s="1722"/>
      <c r="F1022" s="440">
        <f>E1022*D1022</f>
        <v>0</v>
      </c>
      <c r="G1022" s="1150"/>
      <c r="H1022" s="873">
        <f>E1022*G1022</f>
        <v>0</v>
      </c>
      <c r="I1022" s="1194">
        <v>1</v>
      </c>
      <c r="J1022" s="887">
        <f>E1022*I1022</f>
        <v>0</v>
      </c>
      <c r="K1022" s="179"/>
      <c r="L1022" s="179"/>
      <c r="M1022" s="179"/>
      <c r="N1022" s="179"/>
      <c r="O1022" s="179"/>
      <c r="P1022" s="179"/>
      <c r="Q1022" s="179"/>
      <c r="R1022" s="179"/>
      <c r="S1022" s="179"/>
    </row>
    <row r="1023" spans="1:19" s="180" customFormat="1" ht="15">
      <c r="A1023" s="441"/>
      <c r="B1023" s="454"/>
      <c r="C1023" s="454"/>
      <c r="D1023" s="454"/>
      <c r="E1023" s="1723"/>
      <c r="F1023" s="508"/>
      <c r="G1023" s="1150"/>
      <c r="H1023" s="1150"/>
      <c r="I1023" s="1194"/>
      <c r="J1023" s="1195"/>
      <c r="K1023" s="179"/>
      <c r="L1023" s="179"/>
      <c r="M1023" s="179"/>
      <c r="N1023" s="179"/>
      <c r="O1023" s="179"/>
      <c r="P1023" s="179"/>
      <c r="Q1023" s="179"/>
      <c r="R1023" s="179"/>
      <c r="S1023" s="179"/>
    </row>
    <row r="1024" spans="1:19" s="152" customFormat="1" ht="76.5">
      <c r="A1024" s="441">
        <f>COUNT($A$10:A1023)+1</f>
        <v>194</v>
      </c>
      <c r="B1024" s="454" t="s">
        <v>1062</v>
      </c>
      <c r="C1024" s="454"/>
      <c r="D1024" s="454"/>
      <c r="E1024" s="1408"/>
      <c r="F1024" s="455"/>
      <c r="G1024" s="1113"/>
      <c r="H1024" s="1113"/>
      <c r="I1024" s="1166"/>
      <c r="J1024" s="1165"/>
    </row>
    <row r="1025" spans="1:10" s="152" customFormat="1">
      <c r="A1025" s="437"/>
      <c r="B1025" s="454" t="s">
        <v>1063</v>
      </c>
      <c r="C1025" s="454"/>
      <c r="D1025" s="454"/>
      <c r="E1025" s="1408"/>
      <c r="F1025" s="455"/>
      <c r="G1025" s="1113"/>
      <c r="H1025" s="1113"/>
      <c r="I1025" s="1166"/>
      <c r="J1025" s="1165"/>
    </row>
    <row r="1026" spans="1:10" s="152" customFormat="1">
      <c r="A1026" s="437"/>
      <c r="B1026" s="454" t="s">
        <v>1064</v>
      </c>
      <c r="C1026" s="454" t="s">
        <v>826</v>
      </c>
      <c r="D1026" s="454">
        <v>22</v>
      </c>
      <c r="E1026" s="1719"/>
      <c r="F1026" s="440">
        <f>E1026*D1026</f>
        <v>0</v>
      </c>
      <c r="G1026" s="1113"/>
      <c r="H1026" s="873">
        <f>E1026*G1026</f>
        <v>0</v>
      </c>
      <c r="I1026" s="1193">
        <v>22</v>
      </c>
      <c r="J1026" s="887">
        <f>E1026*I1026</f>
        <v>0</v>
      </c>
    </row>
    <row r="1027" spans="1:10" s="152" customFormat="1">
      <c r="A1027" s="437"/>
      <c r="B1027" s="454" t="s">
        <v>1065</v>
      </c>
      <c r="C1027" s="454" t="s">
        <v>826</v>
      </c>
      <c r="D1027" s="454">
        <v>12</v>
      </c>
      <c r="E1027" s="1719"/>
      <c r="F1027" s="440">
        <f>E1027*D1027</f>
        <v>0</v>
      </c>
      <c r="G1027" s="1113"/>
      <c r="H1027" s="873">
        <f>E1027*G1027</f>
        <v>0</v>
      </c>
      <c r="I1027" s="1193">
        <v>12</v>
      </c>
      <c r="J1027" s="887">
        <f>E1027*I1027</f>
        <v>0</v>
      </c>
    </row>
    <row r="1028" spans="1:10" s="152" customFormat="1">
      <c r="A1028" s="437"/>
      <c r="B1028" s="454" t="s">
        <v>1066</v>
      </c>
      <c r="C1028" s="454" t="s">
        <v>826</v>
      </c>
      <c r="D1028" s="454">
        <v>8</v>
      </c>
      <c r="E1028" s="1719"/>
      <c r="F1028" s="440">
        <f>E1028*D1028</f>
        <v>0</v>
      </c>
      <c r="G1028" s="1113"/>
      <c r="H1028" s="873">
        <f>E1028*G1028</f>
        <v>0</v>
      </c>
      <c r="I1028" s="1193">
        <v>8</v>
      </c>
      <c r="J1028" s="887">
        <f>E1028*I1028</f>
        <v>0</v>
      </c>
    </row>
    <row r="1029" spans="1:10" s="152" customFormat="1">
      <c r="A1029" s="441"/>
      <c r="B1029" s="454" t="s">
        <v>1067</v>
      </c>
      <c r="C1029" s="454" t="s">
        <v>826</v>
      </c>
      <c r="D1029" s="454">
        <v>62</v>
      </c>
      <c r="E1029" s="1719"/>
      <c r="F1029" s="440">
        <f>E1029*D1029</f>
        <v>0</v>
      </c>
      <c r="G1029" s="1113"/>
      <c r="H1029" s="873">
        <f>E1029*G1029</f>
        <v>0</v>
      </c>
      <c r="I1029" s="1193">
        <v>62</v>
      </c>
      <c r="J1029" s="887">
        <f>E1029*I1029</f>
        <v>0</v>
      </c>
    </row>
    <row r="1030" spans="1:10" s="152" customFormat="1">
      <c r="A1030" s="441"/>
      <c r="B1030" s="454"/>
      <c r="C1030" s="454"/>
      <c r="D1030" s="454"/>
      <c r="E1030" s="1408"/>
      <c r="F1030" s="455"/>
      <c r="G1030" s="1113"/>
      <c r="H1030" s="1113"/>
      <c r="I1030" s="1166"/>
      <c r="J1030" s="1165"/>
    </row>
    <row r="1031" spans="1:10" s="171" customFormat="1" ht="25.5">
      <c r="A1031" s="441">
        <f>COUNT($A$10:A1030)+1</f>
        <v>195</v>
      </c>
      <c r="B1031" s="454" t="s">
        <v>1068</v>
      </c>
      <c r="C1031" s="454"/>
      <c r="D1031" s="454"/>
      <c r="E1031" s="1410"/>
      <c r="F1031" s="440"/>
      <c r="G1031" s="1131"/>
      <c r="H1031" s="1131"/>
      <c r="I1031" s="1187"/>
      <c r="J1031" s="1179"/>
    </row>
    <row r="1032" spans="1:10" s="171" customFormat="1">
      <c r="A1032" s="441"/>
      <c r="B1032" s="454" t="s">
        <v>1067</v>
      </c>
      <c r="C1032" s="454" t="s">
        <v>827</v>
      </c>
      <c r="D1032" s="454">
        <v>8</v>
      </c>
      <c r="E1032" s="1409"/>
      <c r="F1032" s="440">
        <f>E1032*D1032</f>
        <v>0</v>
      </c>
      <c r="G1032" s="1131"/>
      <c r="H1032" s="873">
        <f>E1032*G1032</f>
        <v>0</v>
      </c>
      <c r="I1032" s="1187">
        <v>8</v>
      </c>
      <c r="J1032" s="887">
        <f>E1032*I1032</f>
        <v>0</v>
      </c>
    </row>
    <row r="1033" spans="1:10" s="171" customFormat="1">
      <c r="A1033" s="441"/>
      <c r="B1033" s="454"/>
      <c r="C1033" s="454"/>
      <c r="D1033" s="454"/>
      <c r="E1033" s="1410"/>
      <c r="F1033" s="440"/>
      <c r="G1033" s="1131"/>
      <c r="H1033" s="1131"/>
      <c r="I1033" s="1187"/>
      <c r="J1033" s="1179"/>
    </row>
    <row r="1034" spans="1:10" s="171" customFormat="1" ht="25.5">
      <c r="A1034" s="441">
        <f>COUNT($A$10:A1033)+1</f>
        <v>196</v>
      </c>
      <c r="B1034" s="454" t="s">
        <v>1069</v>
      </c>
      <c r="C1034" s="454"/>
      <c r="D1034" s="454"/>
      <c r="E1034" s="1410"/>
      <c r="F1034" s="440"/>
      <c r="G1034" s="1131"/>
      <c r="H1034" s="1131"/>
      <c r="I1034" s="1187"/>
      <c r="J1034" s="1179"/>
    </row>
    <row r="1035" spans="1:10" s="171" customFormat="1">
      <c r="A1035" s="456"/>
      <c r="B1035" s="454" t="s">
        <v>1065</v>
      </c>
      <c r="C1035" s="454" t="s">
        <v>827</v>
      </c>
      <c r="D1035" s="454">
        <v>8</v>
      </c>
      <c r="E1035" s="1409"/>
      <c r="F1035" s="440">
        <f>E1035*D1035</f>
        <v>0</v>
      </c>
      <c r="G1035" s="1131"/>
      <c r="H1035" s="873">
        <f>E1035*G1035</f>
        <v>0</v>
      </c>
      <c r="I1035" s="1187">
        <v>8</v>
      </c>
      <c r="J1035" s="887">
        <f>E1035*I1035</f>
        <v>0</v>
      </c>
    </row>
    <row r="1036" spans="1:10" s="171" customFormat="1">
      <c r="A1036" s="456"/>
      <c r="B1036" s="454"/>
      <c r="C1036" s="454"/>
      <c r="D1036" s="454"/>
      <c r="E1036" s="1410"/>
      <c r="F1036" s="440"/>
      <c r="G1036" s="1131"/>
      <c r="H1036" s="1131"/>
      <c r="I1036" s="1187"/>
      <c r="J1036" s="1179"/>
    </row>
    <row r="1037" spans="1:10" s="171" customFormat="1" ht="51">
      <c r="A1037" s="441">
        <f>COUNT($A$10:A1036)+1</f>
        <v>197</v>
      </c>
      <c r="B1037" s="454" t="s">
        <v>1070</v>
      </c>
      <c r="C1037" s="454"/>
      <c r="D1037" s="454"/>
      <c r="E1037" s="1410"/>
      <c r="F1037" s="440"/>
      <c r="G1037" s="1131"/>
      <c r="H1037" s="1131"/>
      <c r="I1037" s="1187"/>
      <c r="J1037" s="1179"/>
    </row>
    <row r="1038" spans="1:10" s="171" customFormat="1">
      <c r="A1038" s="456"/>
      <c r="B1038" s="454"/>
      <c r="C1038" s="454" t="s">
        <v>843</v>
      </c>
      <c r="D1038" s="454">
        <v>8</v>
      </c>
      <c r="E1038" s="1409"/>
      <c r="F1038" s="440">
        <f>E1038*D1038</f>
        <v>0</v>
      </c>
      <c r="G1038" s="1131"/>
      <c r="H1038" s="873">
        <f>E1038*G1038</f>
        <v>0</v>
      </c>
      <c r="I1038" s="1187">
        <v>8</v>
      </c>
      <c r="J1038" s="887">
        <f>E1038*I1038</f>
        <v>0</v>
      </c>
    </row>
    <row r="1039" spans="1:10" s="171" customFormat="1">
      <c r="A1039" s="456"/>
      <c r="B1039" s="454"/>
      <c r="C1039" s="454"/>
      <c r="D1039" s="454"/>
      <c r="E1039" s="1410"/>
      <c r="F1039" s="440"/>
      <c r="G1039" s="1131"/>
      <c r="H1039" s="1131"/>
      <c r="I1039" s="1187"/>
      <c r="J1039" s="1179"/>
    </row>
    <row r="1040" spans="1:10" s="171" customFormat="1" ht="51">
      <c r="A1040" s="441">
        <f>COUNT($A$10:A1039)+1</f>
        <v>198</v>
      </c>
      <c r="B1040" s="454" t="s">
        <v>1071</v>
      </c>
      <c r="C1040" s="454"/>
      <c r="D1040" s="454"/>
      <c r="E1040" s="1410"/>
      <c r="F1040" s="440"/>
      <c r="G1040" s="1131"/>
      <c r="H1040" s="1131"/>
      <c r="I1040" s="1187"/>
      <c r="J1040" s="1179"/>
    </row>
    <row r="1041" spans="1:10" s="171" customFormat="1">
      <c r="A1041" s="456"/>
      <c r="B1041" s="454"/>
      <c r="C1041" s="454" t="s">
        <v>843</v>
      </c>
      <c r="D1041" s="454">
        <v>1</v>
      </c>
      <c r="E1041" s="1409"/>
      <c r="F1041" s="440">
        <f>E1041*D1041</f>
        <v>0</v>
      </c>
      <c r="G1041" s="1131"/>
      <c r="H1041" s="873">
        <f>E1041*G1041</f>
        <v>0</v>
      </c>
      <c r="I1041" s="1187">
        <v>1</v>
      </c>
      <c r="J1041" s="887">
        <f>E1041*I1041</f>
        <v>0</v>
      </c>
    </row>
    <row r="1042" spans="1:10" s="171" customFormat="1">
      <c r="A1042" s="456"/>
      <c r="B1042" s="454"/>
      <c r="C1042" s="454"/>
      <c r="D1042" s="454"/>
      <c r="E1042" s="1410"/>
      <c r="F1042" s="440"/>
      <c r="G1042" s="1131"/>
      <c r="H1042" s="1131"/>
      <c r="I1042" s="1187"/>
      <c r="J1042" s="1179"/>
    </row>
    <row r="1043" spans="1:10" s="152" customFormat="1">
      <c r="A1043" s="437"/>
      <c r="B1043" s="424" t="s">
        <v>922</v>
      </c>
      <c r="C1043" s="454"/>
      <c r="D1043" s="454"/>
      <c r="E1043" s="1401"/>
      <c r="F1043" s="302"/>
      <c r="G1043" s="1113"/>
      <c r="H1043" s="1113"/>
      <c r="I1043" s="1166"/>
      <c r="J1043" s="1165"/>
    </row>
    <row r="1044" spans="1:10" s="152" customFormat="1">
      <c r="A1044" s="437"/>
      <c r="B1044" s="438"/>
      <c r="C1044" s="454"/>
      <c r="D1044" s="454"/>
      <c r="E1044" s="1401"/>
      <c r="F1044" s="302"/>
      <c r="G1044" s="1113"/>
      <c r="H1044" s="1113"/>
      <c r="I1044" s="1166"/>
      <c r="J1044" s="1165"/>
    </row>
    <row r="1045" spans="1:10" s="152" customFormat="1" ht="51">
      <c r="A1045" s="441">
        <f>COUNT($A$10:A1044)+1</f>
        <v>199</v>
      </c>
      <c r="B1045" s="454" t="s">
        <v>1072</v>
      </c>
      <c r="C1045" s="454"/>
      <c r="D1045" s="454"/>
      <c r="E1045" s="1408"/>
      <c r="F1045" s="455"/>
      <c r="G1045" s="1113"/>
      <c r="H1045" s="1113"/>
      <c r="I1045" s="1166"/>
      <c r="J1045" s="1165"/>
    </row>
    <row r="1046" spans="1:10" s="152" customFormat="1" ht="25.5">
      <c r="A1046" s="437"/>
      <c r="B1046" s="502" t="s">
        <v>1000</v>
      </c>
      <c r="C1046" s="454"/>
      <c r="D1046" s="454"/>
      <c r="E1046" s="1408"/>
      <c r="F1046" s="455"/>
      <c r="G1046" s="1113"/>
      <c r="H1046" s="1113"/>
      <c r="I1046" s="1166"/>
      <c r="J1046" s="1165"/>
    </row>
    <row r="1047" spans="1:10" s="152" customFormat="1">
      <c r="A1047" s="437"/>
      <c r="B1047" s="454" t="s">
        <v>1001</v>
      </c>
      <c r="C1047" s="454"/>
      <c r="D1047" s="454"/>
      <c r="E1047" s="1408"/>
      <c r="F1047" s="455"/>
      <c r="G1047" s="1113"/>
      <c r="H1047" s="1113"/>
      <c r="I1047" s="1166"/>
      <c r="J1047" s="1165"/>
    </row>
    <row r="1048" spans="1:10" s="152" customFormat="1">
      <c r="A1048" s="437"/>
      <c r="B1048" s="454" t="s">
        <v>1002</v>
      </c>
      <c r="C1048" s="454" t="s">
        <v>827</v>
      </c>
      <c r="D1048" s="454">
        <v>20</v>
      </c>
      <c r="E1048" s="1719"/>
      <c r="F1048" s="440">
        <f>E1048*D1048</f>
        <v>0</v>
      </c>
      <c r="G1048" s="1113"/>
      <c r="H1048" s="873">
        <f>E1048*G1048</f>
        <v>0</v>
      </c>
      <c r="I1048" s="1166">
        <v>20</v>
      </c>
      <c r="J1048" s="887">
        <f>E1048*I1048</f>
        <v>0</v>
      </c>
    </row>
    <row r="1049" spans="1:10" s="152" customFormat="1">
      <c r="A1049" s="437"/>
      <c r="B1049" s="454"/>
      <c r="C1049" s="454"/>
      <c r="D1049" s="454"/>
      <c r="E1049" s="1408"/>
      <c r="F1049" s="455"/>
      <c r="G1049" s="1113"/>
      <c r="H1049" s="1113"/>
      <c r="I1049" s="1166"/>
      <c r="J1049" s="1165"/>
    </row>
    <row r="1050" spans="1:10" s="152" customFormat="1" ht="51">
      <c r="A1050" s="441">
        <f>COUNT($A$10:A1049)+1</f>
        <v>200</v>
      </c>
      <c r="B1050" s="454" t="s">
        <v>1073</v>
      </c>
      <c r="C1050" s="454"/>
      <c r="D1050" s="454"/>
      <c r="E1050" s="1408"/>
      <c r="F1050" s="455"/>
      <c r="G1050" s="1113"/>
      <c r="H1050" s="1113"/>
      <c r="I1050" s="1166"/>
      <c r="J1050" s="1165"/>
    </row>
    <row r="1051" spans="1:10" s="152" customFormat="1">
      <c r="A1051" s="437"/>
      <c r="B1051" s="454" t="s">
        <v>1004</v>
      </c>
      <c r="C1051" s="454"/>
      <c r="D1051" s="454"/>
      <c r="E1051" s="1408"/>
      <c r="F1051" s="455"/>
      <c r="G1051" s="1113"/>
      <c r="H1051" s="1113"/>
      <c r="I1051" s="1166"/>
      <c r="J1051" s="1165"/>
    </row>
    <row r="1052" spans="1:10" s="152" customFormat="1">
      <c r="A1052" s="437"/>
      <c r="B1052" s="454" t="s">
        <v>1005</v>
      </c>
      <c r="C1052" s="454"/>
      <c r="D1052" s="454"/>
      <c r="E1052" s="1408"/>
      <c r="F1052" s="455"/>
      <c r="G1052" s="1113"/>
      <c r="H1052" s="1113"/>
      <c r="I1052" s="1166"/>
      <c r="J1052" s="1165"/>
    </row>
    <row r="1053" spans="1:10" s="152" customFormat="1">
      <c r="A1053" s="437"/>
      <c r="B1053" s="454" t="s">
        <v>1006</v>
      </c>
      <c r="C1053" s="454"/>
      <c r="D1053" s="454"/>
      <c r="E1053" s="1408"/>
      <c r="F1053" s="455"/>
      <c r="G1053" s="1113"/>
      <c r="H1053" s="1113"/>
      <c r="I1053" s="1166"/>
      <c r="J1053" s="1165"/>
    </row>
    <row r="1054" spans="1:10" s="152" customFormat="1">
      <c r="A1054" s="437"/>
      <c r="B1054" s="454" t="s">
        <v>1007</v>
      </c>
      <c r="C1054" s="454"/>
      <c r="D1054" s="454"/>
      <c r="E1054" s="1408"/>
      <c r="F1054" s="455"/>
      <c r="G1054" s="1113"/>
      <c r="H1054" s="1113"/>
      <c r="I1054" s="1166"/>
      <c r="J1054" s="1165"/>
    </row>
    <row r="1055" spans="1:10" s="152" customFormat="1">
      <c r="A1055" s="437"/>
      <c r="B1055" s="454" t="s">
        <v>1008</v>
      </c>
      <c r="C1055" s="454"/>
      <c r="D1055" s="454"/>
      <c r="E1055" s="1408"/>
      <c r="F1055" s="455"/>
      <c r="G1055" s="1113"/>
      <c r="H1055" s="1113"/>
      <c r="I1055" s="1166"/>
      <c r="J1055" s="1165"/>
    </row>
    <row r="1056" spans="1:10" s="152" customFormat="1">
      <c r="A1056" s="437"/>
      <c r="B1056" s="454" t="s">
        <v>1009</v>
      </c>
      <c r="C1056" s="454"/>
      <c r="D1056" s="454"/>
      <c r="E1056" s="1408"/>
      <c r="F1056" s="455"/>
      <c r="G1056" s="1113"/>
      <c r="H1056" s="1113"/>
      <c r="I1056" s="1166"/>
      <c r="J1056" s="1165"/>
    </row>
    <row r="1057" spans="1:10" s="152" customFormat="1" ht="25.5">
      <c r="A1057" s="437"/>
      <c r="B1057" s="502" t="s">
        <v>3678</v>
      </c>
      <c r="C1057" s="438"/>
      <c r="D1057" s="438"/>
      <c r="E1057" s="1408"/>
      <c r="F1057" s="455"/>
      <c r="G1057" s="1113"/>
      <c r="H1057" s="1113"/>
      <c r="I1057" s="1166"/>
      <c r="J1057" s="1165"/>
    </row>
    <row r="1058" spans="1:10" s="152" customFormat="1">
      <c r="A1058" s="437"/>
      <c r="B1058" s="454" t="s">
        <v>1011</v>
      </c>
      <c r="C1058" s="454"/>
      <c r="D1058" s="454"/>
      <c r="E1058" s="1408"/>
      <c r="F1058" s="455"/>
      <c r="G1058" s="1113"/>
      <c r="H1058" s="1113"/>
      <c r="I1058" s="1166"/>
      <c r="J1058" s="1165"/>
    </row>
    <row r="1059" spans="1:10" s="152" customFormat="1">
      <c r="A1059" s="437"/>
      <c r="B1059" s="454" t="s">
        <v>1012</v>
      </c>
      <c r="C1059" s="454" t="s">
        <v>827</v>
      </c>
      <c r="D1059" s="454">
        <f>D1048</f>
        <v>20</v>
      </c>
      <c r="E1059" s="1719"/>
      <c r="F1059" s="440">
        <f>E1059*D1059</f>
        <v>0</v>
      </c>
      <c r="G1059" s="1113"/>
      <c r="H1059" s="873">
        <f>E1059*G1059</f>
        <v>0</v>
      </c>
      <c r="I1059" s="1166">
        <v>20</v>
      </c>
      <c r="J1059" s="887">
        <f>E1059*I1059</f>
        <v>0</v>
      </c>
    </row>
    <row r="1060" spans="1:10" s="152" customFormat="1">
      <c r="A1060" s="437"/>
      <c r="B1060" s="454"/>
      <c r="C1060" s="454"/>
      <c r="D1060" s="454"/>
      <c r="E1060" s="1408"/>
      <c r="F1060" s="455"/>
      <c r="G1060" s="1113"/>
      <c r="H1060" s="1113"/>
      <c r="I1060" s="1166"/>
      <c r="J1060" s="1165"/>
    </row>
    <row r="1061" spans="1:10" s="152" customFormat="1" ht="51">
      <c r="A1061" s="441">
        <f>COUNT($A$10:A1060)+1</f>
        <v>201</v>
      </c>
      <c r="B1061" s="454" t="s">
        <v>1013</v>
      </c>
      <c r="C1061" s="454"/>
      <c r="D1061" s="454"/>
      <c r="E1061" s="1408"/>
      <c r="F1061" s="455"/>
      <c r="G1061" s="1113"/>
      <c r="H1061" s="1113"/>
      <c r="I1061" s="1166"/>
      <c r="J1061" s="1165"/>
    </row>
    <row r="1062" spans="1:10" s="152" customFormat="1" ht="25.5">
      <c r="A1062" s="437"/>
      <c r="B1062" s="502" t="s">
        <v>1000</v>
      </c>
      <c r="C1062" s="454"/>
      <c r="D1062" s="454"/>
      <c r="E1062" s="1408"/>
      <c r="F1062" s="455"/>
      <c r="G1062" s="1113"/>
      <c r="H1062" s="1113"/>
      <c r="I1062" s="1166"/>
      <c r="J1062" s="1165"/>
    </row>
    <row r="1063" spans="1:10" s="152" customFormat="1">
      <c r="A1063" s="437"/>
      <c r="B1063" s="454" t="s">
        <v>1001</v>
      </c>
      <c r="C1063" s="454"/>
      <c r="D1063" s="454"/>
      <c r="E1063" s="1408"/>
      <c r="F1063" s="455"/>
      <c r="G1063" s="1113"/>
      <c r="H1063" s="1113"/>
      <c r="I1063" s="1166"/>
      <c r="J1063" s="1165"/>
    </row>
    <row r="1064" spans="1:10" s="152" customFormat="1">
      <c r="A1064" s="437"/>
      <c r="B1064" s="454" t="s">
        <v>1014</v>
      </c>
      <c r="C1064" s="454" t="s">
        <v>827</v>
      </c>
      <c r="D1064" s="454">
        <v>4</v>
      </c>
      <c r="E1064" s="1719"/>
      <c r="F1064" s="440">
        <f>E1064*D1064</f>
        <v>0</v>
      </c>
      <c r="G1064" s="1113"/>
      <c r="H1064" s="873">
        <f>E1064*G1064</f>
        <v>0</v>
      </c>
      <c r="I1064" s="1166">
        <v>4</v>
      </c>
      <c r="J1064" s="887">
        <f>E1064*I1064</f>
        <v>0</v>
      </c>
    </row>
    <row r="1065" spans="1:10" s="152" customFormat="1">
      <c r="A1065" s="437"/>
      <c r="B1065" s="454"/>
      <c r="C1065" s="454"/>
      <c r="D1065" s="454"/>
      <c r="E1065" s="1408"/>
      <c r="F1065" s="455"/>
      <c r="G1065" s="1113"/>
      <c r="H1065" s="1113"/>
      <c r="I1065" s="1166"/>
      <c r="J1065" s="1165"/>
    </row>
    <row r="1066" spans="1:10" s="152" customFormat="1" ht="51">
      <c r="A1066" s="441">
        <f>COUNT($A$10:A1065)+1</f>
        <v>202</v>
      </c>
      <c r="B1066" s="454" t="s">
        <v>1015</v>
      </c>
      <c r="C1066" s="454"/>
      <c r="D1066" s="454"/>
      <c r="E1066" s="1408"/>
      <c r="F1066" s="455"/>
      <c r="G1066" s="1113"/>
      <c r="H1066" s="1113"/>
      <c r="I1066" s="1166"/>
      <c r="J1066" s="1165"/>
    </row>
    <row r="1067" spans="1:10" s="152" customFormat="1">
      <c r="A1067" s="437"/>
      <c r="B1067" s="454" t="s">
        <v>1008</v>
      </c>
      <c r="C1067" s="454"/>
      <c r="D1067" s="454"/>
      <c r="E1067" s="1408"/>
      <c r="F1067" s="455"/>
      <c r="G1067" s="1113"/>
      <c r="H1067" s="1113"/>
      <c r="I1067" s="1166"/>
      <c r="J1067" s="1165"/>
    </row>
    <row r="1068" spans="1:10" s="152" customFormat="1">
      <c r="A1068" s="437"/>
      <c r="B1068" s="502" t="s">
        <v>1016</v>
      </c>
      <c r="C1068" s="454"/>
      <c r="D1068" s="454"/>
      <c r="E1068" s="1408"/>
      <c r="F1068" s="455"/>
      <c r="G1068" s="1113"/>
      <c r="H1068" s="1113"/>
      <c r="I1068" s="1166"/>
      <c r="J1068" s="1165"/>
    </row>
    <row r="1069" spans="1:10" s="152" customFormat="1">
      <c r="A1069" s="437"/>
      <c r="B1069" s="454" t="s">
        <v>1011</v>
      </c>
      <c r="C1069" s="454"/>
      <c r="D1069" s="454"/>
      <c r="E1069" s="1408"/>
      <c r="F1069" s="455"/>
      <c r="G1069" s="1113"/>
      <c r="H1069" s="1113"/>
      <c r="I1069" s="1166"/>
      <c r="J1069" s="1165"/>
    </row>
    <row r="1070" spans="1:10" s="152" customFormat="1">
      <c r="A1070" s="437"/>
      <c r="B1070" s="454" t="s">
        <v>1017</v>
      </c>
      <c r="C1070" s="454" t="s">
        <v>827</v>
      </c>
      <c r="D1070" s="454">
        <v>4</v>
      </c>
      <c r="E1070" s="1719"/>
      <c r="F1070" s="440">
        <f>E1070*D1070</f>
        <v>0</v>
      </c>
      <c r="G1070" s="1113"/>
      <c r="H1070" s="873">
        <f>E1070*G1070</f>
        <v>0</v>
      </c>
      <c r="I1070" s="1166">
        <v>4</v>
      </c>
      <c r="J1070" s="887">
        <f>E1070*I1070</f>
        <v>0</v>
      </c>
    </row>
    <row r="1071" spans="1:10" s="152" customFormat="1">
      <c r="A1071" s="437"/>
      <c r="B1071" s="454"/>
      <c r="C1071" s="454"/>
      <c r="D1071" s="454"/>
      <c r="E1071" s="1408"/>
      <c r="F1071" s="455"/>
      <c r="G1071" s="1113"/>
      <c r="H1071" s="1113"/>
      <c r="I1071" s="1166"/>
      <c r="J1071" s="1165"/>
    </row>
    <row r="1072" spans="1:10" s="152" customFormat="1" ht="40.5" customHeight="1">
      <c r="A1072" s="441">
        <f>COUNT($A$10:A1071)+1</f>
        <v>203</v>
      </c>
      <c r="B1072" s="454" t="s">
        <v>3590</v>
      </c>
      <c r="C1072" s="454"/>
      <c r="D1072" s="454"/>
      <c r="E1072" s="1408"/>
      <c r="F1072" s="455"/>
      <c r="G1072" s="1113"/>
      <c r="H1072" s="1113"/>
      <c r="I1072" s="1166"/>
      <c r="J1072" s="1165"/>
    </row>
    <row r="1073" spans="1:10" s="152" customFormat="1">
      <c r="A1073" s="437"/>
      <c r="B1073" s="454" t="s">
        <v>1001</v>
      </c>
      <c r="C1073" s="454"/>
      <c r="D1073" s="454"/>
      <c r="E1073" s="1408"/>
      <c r="F1073" s="455"/>
      <c r="G1073" s="1113"/>
      <c r="H1073" s="1113"/>
      <c r="I1073" s="1166"/>
      <c r="J1073" s="1165"/>
    </row>
    <row r="1074" spans="1:10" s="152" customFormat="1">
      <c r="A1074" s="437"/>
      <c r="B1074" s="454" t="s">
        <v>1018</v>
      </c>
      <c r="C1074" s="454" t="s">
        <v>827</v>
      </c>
      <c r="D1074" s="454">
        <f>D1048+D1064</f>
        <v>24</v>
      </c>
      <c r="E1074" s="1719"/>
      <c r="F1074" s="440">
        <f>E1074*D1074</f>
        <v>0</v>
      </c>
      <c r="G1074" s="1113"/>
      <c r="H1074" s="873">
        <f>E1074*G1074</f>
        <v>0</v>
      </c>
      <c r="I1074" s="1166">
        <v>24</v>
      </c>
      <c r="J1074" s="887">
        <f>E1074*I1074</f>
        <v>0</v>
      </c>
    </row>
    <row r="1075" spans="1:10" s="152" customFormat="1">
      <c r="A1075" s="437"/>
      <c r="B1075" s="454"/>
      <c r="C1075" s="454"/>
      <c r="D1075" s="454"/>
      <c r="E1075" s="1408"/>
      <c r="F1075" s="455"/>
      <c r="G1075" s="1113"/>
      <c r="H1075" s="1113"/>
      <c r="I1075" s="1166"/>
      <c r="J1075" s="1165"/>
    </row>
    <row r="1076" spans="1:10" s="152" customFormat="1" ht="38.25">
      <c r="A1076" s="441">
        <f>COUNT($A$10:A1075)+1</f>
        <v>204</v>
      </c>
      <c r="B1076" s="454" t="s">
        <v>3587</v>
      </c>
      <c r="C1076" s="454"/>
      <c r="D1076" s="454"/>
      <c r="E1076" s="1408"/>
      <c r="F1076" s="455"/>
      <c r="G1076" s="1113"/>
      <c r="H1076" s="1113"/>
      <c r="I1076" s="1166"/>
      <c r="J1076" s="1165"/>
    </row>
    <row r="1077" spans="1:10" s="152" customFormat="1">
      <c r="A1077" s="437"/>
      <c r="B1077" s="454" t="s">
        <v>1001</v>
      </c>
      <c r="C1077" s="454"/>
      <c r="D1077" s="454"/>
      <c r="E1077" s="1408"/>
      <c r="F1077" s="455"/>
      <c r="G1077" s="1113"/>
      <c r="H1077" s="1113"/>
      <c r="I1077" s="1166"/>
      <c r="J1077" s="1165"/>
    </row>
    <row r="1078" spans="1:10" s="152" customFormat="1">
      <c r="A1078" s="437"/>
      <c r="B1078" s="454" t="s">
        <v>1019</v>
      </c>
      <c r="C1078" s="454" t="s">
        <v>827</v>
      </c>
      <c r="D1078" s="454">
        <f>D1074</f>
        <v>24</v>
      </c>
      <c r="E1078" s="1719"/>
      <c r="F1078" s="440">
        <f>E1078*D1078</f>
        <v>0</v>
      </c>
      <c r="G1078" s="1113"/>
      <c r="H1078" s="873">
        <f>E1078*G1078</f>
        <v>0</v>
      </c>
      <c r="I1078" s="1166">
        <v>24</v>
      </c>
      <c r="J1078" s="887">
        <f>E1078*I1078</f>
        <v>0</v>
      </c>
    </row>
    <row r="1079" spans="1:10" s="152" customFormat="1">
      <c r="A1079" s="437"/>
      <c r="B1079" s="454"/>
      <c r="C1079" s="454"/>
      <c r="D1079" s="454"/>
      <c r="E1079" s="1408"/>
      <c r="F1079" s="455"/>
      <c r="G1079" s="1113"/>
      <c r="H1079" s="1113"/>
      <c r="I1079" s="1166"/>
      <c r="J1079" s="1165"/>
    </row>
    <row r="1080" spans="1:10" s="152" customFormat="1" ht="38.25">
      <c r="A1080" s="441">
        <f>COUNT($A$10:A1079)+1</f>
        <v>205</v>
      </c>
      <c r="B1080" s="454" t="s">
        <v>1074</v>
      </c>
      <c r="C1080" s="454"/>
      <c r="D1080" s="454"/>
      <c r="E1080" s="1408"/>
      <c r="F1080" s="455"/>
      <c r="G1080" s="1113"/>
      <c r="H1080" s="1113"/>
      <c r="I1080" s="1166"/>
      <c r="J1080" s="1165"/>
    </row>
    <row r="1081" spans="1:10" s="152" customFormat="1">
      <c r="A1081" s="437"/>
      <c r="B1081" s="454" t="s">
        <v>1011</v>
      </c>
      <c r="C1081" s="454"/>
      <c r="D1081" s="454"/>
      <c r="E1081" s="1408"/>
      <c r="F1081" s="455"/>
      <c r="G1081" s="1113"/>
      <c r="H1081" s="1113"/>
      <c r="I1081" s="1166"/>
      <c r="J1081" s="1165"/>
    </row>
    <row r="1082" spans="1:10" s="152" customFormat="1">
      <c r="A1082" s="437"/>
      <c r="B1082" s="454" t="s">
        <v>3679</v>
      </c>
      <c r="C1082" s="454" t="s">
        <v>827</v>
      </c>
      <c r="D1082" s="454">
        <f>D1078</f>
        <v>24</v>
      </c>
      <c r="E1082" s="1719"/>
      <c r="F1082" s="440">
        <f>E1082*D1082</f>
        <v>0</v>
      </c>
      <c r="G1082" s="1113"/>
      <c r="H1082" s="873">
        <f>E1082*G1082</f>
        <v>0</v>
      </c>
      <c r="I1082" s="1166">
        <v>24</v>
      </c>
      <c r="J1082" s="887">
        <f>E1082*I1082</f>
        <v>0</v>
      </c>
    </row>
    <row r="1083" spans="1:10" s="152" customFormat="1">
      <c r="A1083" s="437"/>
      <c r="B1083" s="454"/>
      <c r="C1083" s="454"/>
      <c r="D1083" s="454"/>
      <c r="E1083" s="1408"/>
      <c r="F1083" s="455"/>
      <c r="G1083" s="1113"/>
      <c r="H1083" s="1113"/>
      <c r="I1083" s="1166"/>
      <c r="J1083" s="1165"/>
    </row>
    <row r="1084" spans="1:10" s="152" customFormat="1" ht="66" customHeight="1">
      <c r="A1084" s="441">
        <f>COUNT($A$10:A1083)+1</f>
        <v>206</v>
      </c>
      <c r="B1084" s="454" t="s">
        <v>1022</v>
      </c>
      <c r="C1084" s="454"/>
      <c r="D1084" s="454"/>
      <c r="E1084" s="1408"/>
      <c r="F1084" s="455"/>
      <c r="G1084" s="1113"/>
      <c r="H1084" s="1113"/>
      <c r="I1084" s="1166"/>
      <c r="J1084" s="1165"/>
    </row>
    <row r="1085" spans="1:10" s="152" customFormat="1" ht="38.25">
      <c r="A1085" s="437"/>
      <c r="B1085" s="502" t="s">
        <v>1023</v>
      </c>
      <c r="C1085" s="454"/>
      <c r="D1085" s="454"/>
      <c r="E1085" s="1408"/>
      <c r="F1085" s="455"/>
      <c r="G1085" s="1113"/>
      <c r="H1085" s="1113"/>
      <c r="I1085" s="1166"/>
      <c r="J1085" s="1165"/>
    </row>
    <row r="1086" spans="1:10" s="152" customFormat="1" ht="25.5">
      <c r="A1086" s="437"/>
      <c r="B1086" s="502" t="s">
        <v>1024</v>
      </c>
      <c r="C1086" s="454"/>
      <c r="D1086" s="454"/>
      <c r="E1086" s="1408"/>
      <c r="F1086" s="455"/>
      <c r="G1086" s="1113"/>
      <c r="H1086" s="1113"/>
      <c r="I1086" s="1166"/>
      <c r="J1086" s="1165"/>
    </row>
    <row r="1087" spans="1:10" s="152" customFormat="1">
      <c r="A1087" s="437"/>
      <c r="B1087" s="454" t="s">
        <v>1001</v>
      </c>
      <c r="C1087" s="454"/>
      <c r="D1087" s="454"/>
      <c r="E1087" s="1408"/>
      <c r="F1087" s="455"/>
      <c r="G1087" s="1113"/>
      <c r="H1087" s="1113"/>
      <c r="I1087" s="1166"/>
      <c r="J1087" s="1165"/>
    </row>
    <row r="1088" spans="1:10" s="152" customFormat="1">
      <c r="A1088" s="437"/>
      <c r="B1088" s="454" t="s">
        <v>1026</v>
      </c>
      <c r="C1088" s="454" t="s">
        <v>827</v>
      </c>
      <c r="D1088" s="454">
        <v>29</v>
      </c>
      <c r="E1088" s="1719"/>
      <c r="F1088" s="440">
        <f>E1088*D1088</f>
        <v>0</v>
      </c>
      <c r="G1088" s="1113"/>
      <c r="H1088" s="873">
        <f>E1088*G1088</f>
        <v>0</v>
      </c>
      <c r="I1088" s="1166">
        <v>29</v>
      </c>
      <c r="J1088" s="887">
        <f>E1088*I1088</f>
        <v>0</v>
      </c>
    </row>
    <row r="1089" spans="1:10" s="152" customFormat="1">
      <c r="A1089" s="437"/>
      <c r="B1089" s="454"/>
      <c r="C1089" s="454"/>
      <c r="D1089" s="454"/>
      <c r="E1089" s="1408"/>
      <c r="F1089" s="454"/>
      <c r="G1089" s="1113"/>
      <c r="H1089" s="1113"/>
      <c r="I1089" s="1166"/>
      <c r="J1089" s="1165"/>
    </row>
    <row r="1090" spans="1:10" s="152" customFormat="1" ht="63.75">
      <c r="A1090" s="441">
        <f>COUNT($A$10:A1089)+1</f>
        <v>207</v>
      </c>
      <c r="B1090" s="454" t="s">
        <v>1075</v>
      </c>
      <c r="C1090" s="454"/>
      <c r="D1090" s="454"/>
      <c r="E1090" s="1408"/>
      <c r="F1090" s="454"/>
      <c r="G1090" s="1113"/>
      <c r="H1090" s="1113"/>
      <c r="I1090" s="1166"/>
      <c r="J1090" s="1165"/>
    </row>
    <row r="1091" spans="1:10" s="152" customFormat="1">
      <c r="A1091" s="441"/>
      <c r="B1091" s="454" t="s">
        <v>1001</v>
      </c>
      <c r="C1091" s="454"/>
      <c r="D1091" s="454"/>
      <c r="E1091" s="1408"/>
      <c r="F1091" s="454"/>
      <c r="G1091" s="1113"/>
      <c r="H1091" s="1113"/>
      <c r="I1091" s="1166"/>
      <c r="J1091" s="1165"/>
    </row>
    <row r="1092" spans="1:10" s="152" customFormat="1">
      <c r="A1092" s="441"/>
      <c r="B1092" s="454" t="s">
        <v>1076</v>
      </c>
      <c r="C1092" s="454" t="s">
        <v>827</v>
      </c>
      <c r="D1092" s="454">
        <f>D1088</f>
        <v>29</v>
      </c>
      <c r="E1092" s="1719"/>
      <c r="F1092" s="440">
        <f>E1092*D1092</f>
        <v>0</v>
      </c>
      <c r="G1092" s="1113"/>
      <c r="H1092" s="873">
        <f>E1092*G1092</f>
        <v>0</v>
      </c>
      <c r="I1092" s="1166">
        <v>29</v>
      </c>
      <c r="J1092" s="887">
        <f>E1092*I1092</f>
        <v>0</v>
      </c>
    </row>
    <row r="1093" spans="1:10" s="152" customFormat="1">
      <c r="A1093" s="441"/>
      <c r="B1093" s="454"/>
      <c r="C1093" s="454"/>
      <c r="D1093" s="454"/>
      <c r="E1093" s="1408"/>
      <c r="F1093" s="454"/>
      <c r="G1093" s="1113"/>
      <c r="H1093" s="1113"/>
      <c r="I1093" s="1166"/>
      <c r="J1093" s="1165"/>
    </row>
    <row r="1094" spans="1:10" s="177" customFormat="1" ht="63.75">
      <c r="A1094" s="441">
        <f>COUNT($A$10:A1093)+1</f>
        <v>208</v>
      </c>
      <c r="B1094" s="169" t="s">
        <v>3588</v>
      </c>
      <c r="C1094" s="503"/>
      <c r="D1094" s="503"/>
      <c r="E1094" s="1408"/>
      <c r="F1094" s="454"/>
      <c r="G1094" s="1146"/>
      <c r="H1094" s="1146"/>
      <c r="I1094" s="1189"/>
      <c r="J1094" s="1190"/>
    </row>
    <row r="1095" spans="1:10" s="177" customFormat="1">
      <c r="A1095" s="441"/>
      <c r="B1095" s="454"/>
      <c r="C1095" s="454" t="s">
        <v>827</v>
      </c>
      <c r="D1095" s="454">
        <f>D1092</f>
        <v>29</v>
      </c>
      <c r="E1095" s="1719"/>
      <c r="F1095" s="440">
        <f>E1095*D1095</f>
        <v>0</v>
      </c>
      <c r="G1095" s="1146"/>
      <c r="H1095" s="873">
        <f>E1095*G1095</f>
        <v>0</v>
      </c>
      <c r="I1095" s="1189">
        <v>29</v>
      </c>
      <c r="J1095" s="887">
        <f>E1095*I1095</f>
        <v>0</v>
      </c>
    </row>
    <row r="1096" spans="1:10" s="177" customFormat="1">
      <c r="A1096" s="441"/>
      <c r="B1096" s="454" t="s">
        <v>1027</v>
      </c>
      <c r="C1096" s="454"/>
      <c r="D1096" s="454"/>
      <c r="E1096" s="1408"/>
      <c r="F1096" s="454"/>
      <c r="G1096" s="1146"/>
      <c r="H1096" s="1146"/>
      <c r="I1096" s="1189"/>
      <c r="J1096" s="1190"/>
    </row>
    <row r="1097" spans="1:10" s="177" customFormat="1" ht="25.5">
      <c r="A1097" s="441">
        <f>COUNT($A$10:A1096)+1</f>
        <v>209</v>
      </c>
      <c r="B1097" s="454" t="s">
        <v>1028</v>
      </c>
      <c r="C1097" s="503"/>
      <c r="D1097" s="503"/>
      <c r="E1097" s="1408"/>
      <c r="F1097" s="454"/>
      <c r="G1097" s="1146"/>
      <c r="H1097" s="1146"/>
      <c r="I1097" s="1189"/>
      <c r="J1097" s="1190"/>
    </row>
    <row r="1098" spans="1:10" s="177" customFormat="1">
      <c r="A1098" s="441"/>
      <c r="B1098" s="454"/>
      <c r="C1098" s="454" t="s">
        <v>827</v>
      </c>
      <c r="D1098" s="454">
        <v>0</v>
      </c>
      <c r="E1098" s="1719"/>
      <c r="F1098" s="440">
        <f>E1098*D1098</f>
        <v>0</v>
      </c>
      <c r="G1098" s="1146"/>
      <c r="H1098" s="873">
        <f>E1098*G1098</f>
        <v>0</v>
      </c>
      <c r="I1098" s="1189">
        <v>0</v>
      </c>
      <c r="J1098" s="887">
        <f>E1098*I1098</f>
        <v>0</v>
      </c>
    </row>
    <row r="1099" spans="1:10" s="177" customFormat="1">
      <c r="A1099" s="441"/>
      <c r="B1099" s="454"/>
      <c r="C1099" s="454"/>
      <c r="D1099" s="454"/>
      <c r="E1099" s="1408"/>
      <c r="F1099" s="454"/>
      <c r="G1099" s="1146"/>
      <c r="H1099" s="1146"/>
      <c r="I1099" s="1189"/>
      <c r="J1099" s="1190"/>
    </row>
    <row r="1100" spans="1:10" s="177" customFormat="1" ht="25.5">
      <c r="A1100" s="441">
        <f>COUNT($A$10:A1098)+1</f>
        <v>210</v>
      </c>
      <c r="B1100" s="454" t="s">
        <v>1029</v>
      </c>
      <c r="C1100" s="503"/>
      <c r="D1100" s="503"/>
      <c r="E1100" s="1408"/>
      <c r="F1100" s="454"/>
      <c r="G1100" s="1146"/>
      <c r="H1100" s="1146"/>
      <c r="I1100" s="1189"/>
      <c r="J1100" s="1190"/>
    </row>
    <row r="1101" spans="1:10" s="177" customFormat="1">
      <c r="A1101" s="441"/>
      <c r="B1101" s="454"/>
      <c r="C1101" s="454" t="s">
        <v>827</v>
      </c>
      <c r="D1101" s="454">
        <v>116</v>
      </c>
      <c r="E1101" s="1719"/>
      <c r="F1101" s="440">
        <f>E1101*D1101</f>
        <v>0</v>
      </c>
      <c r="G1101" s="1146"/>
      <c r="H1101" s="873">
        <f>E1101*G1101</f>
        <v>0</v>
      </c>
      <c r="I1101" s="1189">
        <v>116</v>
      </c>
      <c r="J1101" s="887">
        <f>E1101*I1101</f>
        <v>0</v>
      </c>
    </row>
    <row r="1102" spans="1:10" s="177" customFormat="1">
      <c r="A1102" s="441"/>
      <c r="B1102" s="454"/>
      <c r="C1102" s="454"/>
      <c r="D1102" s="454"/>
      <c r="E1102" s="1408"/>
      <c r="F1102" s="454"/>
      <c r="G1102" s="1146"/>
      <c r="H1102" s="1146"/>
      <c r="I1102" s="1189"/>
      <c r="J1102" s="1190"/>
    </row>
    <row r="1103" spans="1:10" s="177" customFormat="1" ht="25.5">
      <c r="A1103" s="441">
        <f>COUNT($A$10:A1101)+1</f>
        <v>211</v>
      </c>
      <c r="B1103" s="454" t="s">
        <v>1030</v>
      </c>
      <c r="C1103" s="503"/>
      <c r="D1103" s="503"/>
      <c r="E1103" s="1408"/>
      <c r="F1103" s="454"/>
      <c r="G1103" s="1146"/>
      <c r="H1103" s="1146"/>
      <c r="I1103" s="1189"/>
      <c r="J1103" s="1190"/>
    </row>
    <row r="1104" spans="1:10" s="177" customFormat="1">
      <c r="A1104" s="441"/>
      <c r="B1104" s="454" t="s">
        <v>81</v>
      </c>
      <c r="C1104" s="454" t="s">
        <v>827</v>
      </c>
      <c r="D1104" s="454">
        <v>0</v>
      </c>
      <c r="E1104" s="1719"/>
      <c r="F1104" s="440">
        <f>E1104*D1104</f>
        <v>0</v>
      </c>
      <c r="G1104" s="1146"/>
      <c r="H1104" s="873">
        <f>E1104*G1104</f>
        <v>0</v>
      </c>
      <c r="I1104" s="1189">
        <v>0</v>
      </c>
      <c r="J1104" s="887">
        <f>E1104*I1104</f>
        <v>0</v>
      </c>
    </row>
    <row r="1105" spans="1:10" s="177" customFormat="1">
      <c r="A1105" s="441"/>
      <c r="B1105" s="454"/>
      <c r="C1105" s="454"/>
      <c r="D1105" s="454"/>
      <c r="E1105" s="1408"/>
      <c r="F1105" s="454"/>
      <c r="G1105" s="1146"/>
      <c r="H1105" s="1146"/>
      <c r="I1105" s="1189"/>
      <c r="J1105" s="1190"/>
    </row>
    <row r="1106" spans="1:10" s="152" customFormat="1" ht="76.5">
      <c r="A1106" s="441">
        <f>COUNT($A$10:A1104)+1</f>
        <v>212</v>
      </c>
      <c r="B1106" s="454" t="s">
        <v>3604</v>
      </c>
      <c r="C1106" s="454"/>
      <c r="D1106" s="454"/>
      <c r="E1106" s="1408"/>
      <c r="F1106" s="454"/>
      <c r="G1106" s="1113"/>
      <c r="H1106" s="1113"/>
      <c r="I1106" s="1166"/>
      <c r="J1106" s="1165"/>
    </row>
    <row r="1107" spans="1:10" s="152" customFormat="1" ht="38.25">
      <c r="A1107" s="441"/>
      <c r="B1107" s="454" t="s">
        <v>3605</v>
      </c>
      <c r="C1107" s="454"/>
      <c r="D1107" s="454"/>
      <c r="E1107" s="1408"/>
      <c r="F1107" s="454"/>
      <c r="G1107" s="1113"/>
      <c r="H1107" s="1113"/>
      <c r="I1107" s="1166"/>
      <c r="J1107" s="1165"/>
    </row>
    <row r="1108" spans="1:10" s="152" customFormat="1" ht="25.5">
      <c r="A1108" s="441"/>
      <c r="B1108" s="454" t="s">
        <v>3606</v>
      </c>
      <c r="C1108" s="454"/>
      <c r="D1108" s="454"/>
      <c r="E1108" s="1408"/>
      <c r="F1108" s="454"/>
      <c r="G1108" s="1113"/>
      <c r="H1108" s="1113"/>
      <c r="I1108" s="1166"/>
      <c r="J1108" s="1165"/>
    </row>
    <row r="1109" spans="1:10" s="152" customFormat="1" ht="25.5">
      <c r="A1109" s="441"/>
      <c r="B1109" s="454" t="s">
        <v>1078</v>
      </c>
      <c r="C1109" s="454"/>
      <c r="D1109" s="454"/>
      <c r="E1109" s="1408"/>
      <c r="F1109" s="454"/>
      <c r="G1109" s="1113"/>
      <c r="H1109" s="1113"/>
      <c r="I1109" s="1166"/>
      <c r="J1109" s="1165"/>
    </row>
    <row r="1110" spans="1:10" s="152" customFormat="1">
      <c r="A1110" s="437"/>
      <c r="B1110" s="454" t="s">
        <v>1001</v>
      </c>
      <c r="C1110" s="454"/>
      <c r="D1110" s="454"/>
      <c r="E1110" s="1408"/>
      <c r="F1110" s="455"/>
      <c r="G1110" s="1113"/>
      <c r="H1110" s="1113"/>
      <c r="I1110" s="1166"/>
      <c r="J1110" s="1165"/>
    </row>
    <row r="1111" spans="1:10" s="152" customFormat="1" ht="38.25">
      <c r="A1111" s="437"/>
      <c r="B1111" s="454" t="s">
        <v>1079</v>
      </c>
      <c r="C1111" s="454"/>
      <c r="D1111" s="454"/>
      <c r="E1111" s="1408"/>
      <c r="F1111" s="455"/>
      <c r="G1111" s="1113"/>
      <c r="H1111" s="1113"/>
      <c r="I1111" s="1166"/>
      <c r="J1111" s="1165"/>
    </row>
    <row r="1112" spans="1:10" s="152" customFormat="1" ht="25.5">
      <c r="A1112" s="437"/>
      <c r="B1112" s="454" t="s">
        <v>1080</v>
      </c>
      <c r="C1112" s="454"/>
      <c r="D1112" s="454"/>
      <c r="E1112" s="1408"/>
      <c r="F1112" s="455"/>
      <c r="G1112" s="1113"/>
      <c r="H1112" s="1113"/>
      <c r="I1112" s="1166"/>
      <c r="J1112" s="1165"/>
    </row>
    <row r="1113" spans="1:10" s="152" customFormat="1">
      <c r="A1113" s="437"/>
      <c r="B1113" s="454" t="s">
        <v>1081</v>
      </c>
      <c r="C1113" s="454" t="s">
        <v>827</v>
      </c>
      <c r="D1113" s="454">
        <v>24</v>
      </c>
      <c r="E1113" s="1719"/>
      <c r="F1113" s="440">
        <f>E1113*D1113</f>
        <v>0</v>
      </c>
      <c r="G1113" s="1113"/>
      <c r="H1113" s="873">
        <f>E1113*G1113</f>
        <v>0</v>
      </c>
      <c r="I1113" s="1166">
        <v>24</v>
      </c>
      <c r="J1113" s="887">
        <f>E1113*I1113</f>
        <v>0</v>
      </c>
    </row>
    <row r="1114" spans="1:10" s="152" customFormat="1">
      <c r="A1114" s="437"/>
      <c r="B1114" s="454"/>
      <c r="C1114" s="454"/>
      <c r="D1114" s="454"/>
      <c r="E1114" s="1408"/>
      <c r="F1114" s="455"/>
      <c r="G1114" s="1113"/>
      <c r="H1114" s="1113"/>
      <c r="I1114" s="1166"/>
      <c r="J1114" s="1165"/>
    </row>
    <row r="1115" spans="1:10" s="152" customFormat="1" ht="76.5">
      <c r="A1115" s="441">
        <f>COUNT($A$10:A1114)+1</f>
        <v>213</v>
      </c>
      <c r="B1115" s="454" t="s">
        <v>1082</v>
      </c>
      <c r="C1115" s="454"/>
      <c r="D1115" s="454"/>
      <c r="E1115" s="1408"/>
      <c r="F1115" s="455"/>
      <c r="G1115" s="1113"/>
      <c r="H1115" s="1113"/>
      <c r="I1115" s="1166"/>
      <c r="J1115" s="1165"/>
    </row>
    <row r="1116" spans="1:10" s="152" customFormat="1">
      <c r="A1116" s="437"/>
      <c r="B1116" s="454" t="s">
        <v>1083</v>
      </c>
      <c r="C1116" s="454"/>
      <c r="D1116" s="454"/>
      <c r="E1116" s="1408"/>
      <c r="F1116" s="455"/>
      <c r="G1116" s="1113"/>
      <c r="H1116" s="1113"/>
      <c r="I1116" s="1166"/>
      <c r="J1116" s="1165"/>
    </row>
    <row r="1117" spans="1:10" s="152" customFormat="1">
      <c r="A1117" s="437"/>
      <c r="B1117" s="454" t="s">
        <v>3680</v>
      </c>
      <c r="C1117" s="454" t="s">
        <v>827</v>
      </c>
      <c r="D1117" s="454">
        <v>16</v>
      </c>
      <c r="E1117" s="1719"/>
      <c r="F1117" s="440">
        <f>E1117*D1117</f>
        <v>0</v>
      </c>
      <c r="G1117" s="1113"/>
      <c r="H1117" s="873">
        <f>E1117*G1117</f>
        <v>0</v>
      </c>
      <c r="I1117" s="1166">
        <v>16</v>
      </c>
      <c r="J1117" s="887">
        <f>E1117*I1117</f>
        <v>0</v>
      </c>
    </row>
    <row r="1118" spans="1:10" s="152" customFormat="1">
      <c r="A1118" s="437"/>
      <c r="B1118" s="454"/>
      <c r="C1118" s="438"/>
      <c r="D1118" s="438"/>
      <c r="E1118" s="1408"/>
      <c r="F1118" s="455"/>
      <c r="G1118" s="1113"/>
      <c r="H1118" s="1113"/>
      <c r="I1118" s="1166"/>
      <c r="J1118" s="1165"/>
    </row>
    <row r="1119" spans="1:10" s="152" customFormat="1" ht="89.25">
      <c r="A1119" s="441">
        <f>COUNT($A$10:A1118)+1</f>
        <v>214</v>
      </c>
      <c r="B1119" s="454" t="s">
        <v>1084</v>
      </c>
      <c r="C1119" s="454"/>
      <c r="D1119" s="454"/>
      <c r="E1119" s="1408"/>
      <c r="F1119" s="455"/>
      <c r="G1119" s="1113"/>
      <c r="H1119" s="1113"/>
      <c r="I1119" s="1166"/>
      <c r="J1119" s="1165"/>
    </row>
    <row r="1120" spans="1:10" s="152" customFormat="1">
      <c r="A1120" s="437"/>
      <c r="B1120" s="454" t="s">
        <v>1083</v>
      </c>
      <c r="C1120" s="454"/>
      <c r="D1120" s="454"/>
      <c r="E1120" s="1408"/>
      <c r="F1120" s="455"/>
      <c r="G1120" s="1113"/>
      <c r="H1120" s="1113"/>
      <c r="I1120" s="1166"/>
      <c r="J1120" s="1165"/>
    </row>
    <row r="1121" spans="1:19" s="152" customFormat="1">
      <c r="A1121" s="437"/>
      <c r="B1121" s="454" t="s">
        <v>3681</v>
      </c>
      <c r="C1121" s="454" t="s">
        <v>827</v>
      </c>
      <c r="D1121" s="454">
        <v>8</v>
      </c>
      <c r="E1121" s="1719"/>
      <c r="F1121" s="440">
        <f>E1121*D1121</f>
        <v>0</v>
      </c>
      <c r="G1121" s="1113"/>
      <c r="H1121" s="873">
        <f>E1121*G1121</f>
        <v>0</v>
      </c>
      <c r="I1121" s="1166">
        <v>8</v>
      </c>
      <c r="J1121" s="887">
        <f>E1121*I1121</f>
        <v>0</v>
      </c>
    </row>
    <row r="1122" spans="1:19" s="152" customFormat="1">
      <c r="A1122" s="437"/>
      <c r="B1122" s="454"/>
      <c r="C1122" s="438"/>
      <c r="D1122" s="438"/>
      <c r="E1122" s="1408"/>
      <c r="F1122" s="455"/>
      <c r="G1122" s="1113"/>
      <c r="H1122" s="1113"/>
      <c r="I1122" s="1166"/>
      <c r="J1122" s="1165"/>
    </row>
    <row r="1123" spans="1:19" s="152" customFormat="1" ht="165.75">
      <c r="A1123" s="441">
        <f>COUNT($A$10:A1122)+1</f>
        <v>215</v>
      </c>
      <c r="B1123" s="454" t="s">
        <v>1085</v>
      </c>
      <c r="C1123" s="454"/>
      <c r="D1123" s="454"/>
      <c r="E1123" s="1408"/>
      <c r="F1123" s="454"/>
      <c r="G1123" s="1113"/>
      <c r="H1123" s="1113"/>
      <c r="I1123" s="1166"/>
      <c r="J1123" s="1165"/>
    </row>
    <row r="1124" spans="1:19" s="152" customFormat="1">
      <c r="A1124" s="437"/>
      <c r="B1124" s="454" t="s">
        <v>1049</v>
      </c>
      <c r="C1124" s="454"/>
      <c r="D1124" s="454"/>
      <c r="E1124" s="1408"/>
      <c r="F1124" s="454"/>
      <c r="G1124" s="1113"/>
      <c r="H1124" s="1113"/>
      <c r="I1124" s="1166"/>
      <c r="J1124" s="1165"/>
    </row>
    <row r="1125" spans="1:19" s="152" customFormat="1">
      <c r="A1125" s="437"/>
      <c r="B1125" s="454" t="s">
        <v>1086</v>
      </c>
      <c r="C1125" s="454" t="s">
        <v>826</v>
      </c>
      <c r="D1125" s="454">
        <v>385</v>
      </c>
      <c r="E1125" s="1719"/>
      <c r="F1125" s="440">
        <f>E1125*D1125</f>
        <v>0</v>
      </c>
      <c r="G1125" s="1113"/>
      <c r="H1125" s="873">
        <f>E1125*G1125</f>
        <v>0</v>
      </c>
      <c r="I1125" s="1166">
        <v>385</v>
      </c>
      <c r="J1125" s="887">
        <f>E1125*I1125</f>
        <v>0</v>
      </c>
    </row>
    <row r="1126" spans="1:19" s="152" customFormat="1">
      <c r="A1126" s="437"/>
      <c r="B1126" s="454"/>
      <c r="C1126" s="454"/>
      <c r="D1126" s="454"/>
      <c r="E1126" s="1408"/>
      <c r="F1126" s="454"/>
      <c r="G1126" s="1113"/>
      <c r="H1126" s="1113"/>
      <c r="I1126" s="1166"/>
      <c r="J1126" s="1165"/>
    </row>
    <row r="1127" spans="1:19" s="152" customFormat="1" ht="76.5">
      <c r="A1127" s="441">
        <f>COUNT($A$10:A1126)+1</f>
        <v>216</v>
      </c>
      <c r="B1127" s="454" t="s">
        <v>1059</v>
      </c>
      <c r="C1127" s="454"/>
      <c r="D1127" s="454"/>
      <c r="E1127" s="1408"/>
      <c r="F1127" s="454"/>
      <c r="G1127" s="1113"/>
      <c r="H1127" s="1113"/>
      <c r="I1127" s="1166"/>
      <c r="J1127" s="1165"/>
    </row>
    <row r="1128" spans="1:19" s="152" customFormat="1">
      <c r="A1128" s="441"/>
      <c r="B1128" s="454" t="s">
        <v>1060</v>
      </c>
      <c r="C1128" s="454"/>
      <c r="D1128" s="454"/>
      <c r="E1128" s="1408"/>
      <c r="F1128" s="454"/>
      <c r="G1128" s="1113"/>
      <c r="H1128" s="1113"/>
      <c r="I1128" s="1166"/>
      <c r="J1128" s="1165"/>
    </row>
    <row r="1129" spans="1:19" s="152" customFormat="1">
      <c r="A1129" s="441"/>
      <c r="B1129" s="454" t="s">
        <v>859</v>
      </c>
      <c r="C1129" s="454" t="s">
        <v>827</v>
      </c>
      <c r="D1129" s="454">
        <v>48</v>
      </c>
      <c r="E1129" s="1719"/>
      <c r="F1129" s="440">
        <f>E1129*D1129</f>
        <v>0</v>
      </c>
      <c r="G1129" s="1113"/>
      <c r="H1129" s="873">
        <f>E1129*G1129</f>
        <v>0</v>
      </c>
      <c r="I1129" s="1166">
        <v>48</v>
      </c>
      <c r="J1129" s="887">
        <f>E1129*I1129</f>
        <v>0</v>
      </c>
    </row>
    <row r="1130" spans="1:19" s="152" customFormat="1">
      <c r="A1130" s="441"/>
      <c r="B1130" s="454"/>
      <c r="C1130" s="454"/>
      <c r="D1130" s="454"/>
      <c r="E1130" s="1408"/>
      <c r="F1130" s="454"/>
      <c r="G1130" s="1113"/>
      <c r="H1130" s="1113"/>
      <c r="I1130" s="1166"/>
      <c r="J1130" s="1165"/>
    </row>
    <row r="1131" spans="1:19" s="180" customFormat="1" ht="51">
      <c r="A1131" s="441">
        <f>COUNT($A$10:A1130)+1</f>
        <v>217</v>
      </c>
      <c r="B1131" s="454" t="s">
        <v>1061</v>
      </c>
      <c r="C1131" s="454"/>
      <c r="D1131" s="454"/>
      <c r="E1131" s="1408"/>
      <c r="F1131" s="454"/>
      <c r="G1131" s="1149"/>
      <c r="H1131" s="1149"/>
      <c r="I1131" s="1194"/>
      <c r="J1131" s="1195"/>
      <c r="K1131" s="179"/>
      <c r="L1131" s="179"/>
      <c r="M1131" s="179"/>
      <c r="N1131" s="179"/>
      <c r="O1131" s="179"/>
      <c r="P1131" s="179"/>
      <c r="Q1131" s="179"/>
      <c r="R1131" s="179"/>
      <c r="S1131" s="179"/>
    </row>
    <row r="1132" spans="1:19" s="180" customFormat="1" ht="15">
      <c r="A1132" s="441"/>
      <c r="B1132" s="454"/>
      <c r="C1132" s="454" t="s">
        <v>827</v>
      </c>
      <c r="D1132" s="454">
        <v>24</v>
      </c>
      <c r="E1132" s="1719"/>
      <c r="F1132" s="440">
        <f>E1132*D1132</f>
        <v>0</v>
      </c>
      <c r="G1132" s="1150"/>
      <c r="H1132" s="873">
        <f>E1132*G1132</f>
        <v>0</v>
      </c>
      <c r="I1132" s="1194">
        <v>24</v>
      </c>
      <c r="J1132" s="887">
        <f>E1132*I1132</f>
        <v>0</v>
      </c>
      <c r="K1132" s="179"/>
      <c r="L1132" s="179"/>
      <c r="M1132" s="179"/>
      <c r="N1132" s="179"/>
      <c r="O1132" s="179"/>
      <c r="P1132" s="179"/>
      <c r="Q1132" s="179"/>
      <c r="R1132" s="179"/>
      <c r="S1132" s="179"/>
    </row>
    <row r="1133" spans="1:19" s="180" customFormat="1" ht="9" customHeight="1">
      <c r="A1133" s="441"/>
      <c r="B1133" s="454"/>
      <c r="C1133" s="454"/>
      <c r="D1133" s="454"/>
      <c r="E1133" s="1408"/>
      <c r="F1133" s="454"/>
      <c r="G1133" s="1150"/>
      <c r="H1133" s="1150"/>
      <c r="I1133" s="1194"/>
      <c r="J1133" s="1195"/>
      <c r="K1133" s="179"/>
      <c r="L1133" s="179"/>
      <c r="M1133" s="179"/>
      <c r="N1133" s="179"/>
      <c r="O1133" s="179"/>
      <c r="P1133" s="179"/>
      <c r="Q1133" s="179"/>
      <c r="R1133" s="179"/>
      <c r="S1133" s="179"/>
    </row>
    <row r="1134" spans="1:19" s="152" customFormat="1" ht="76.5">
      <c r="A1134" s="441">
        <f>COUNT($A$10:A1133)+1</f>
        <v>218</v>
      </c>
      <c r="B1134" s="454" t="s">
        <v>1062</v>
      </c>
      <c r="C1134" s="454"/>
      <c r="D1134" s="454"/>
      <c r="E1134" s="1408"/>
      <c r="F1134" s="454"/>
      <c r="G1134" s="1113"/>
      <c r="H1134" s="1113"/>
      <c r="I1134" s="1166"/>
      <c r="J1134" s="1165"/>
    </row>
    <row r="1135" spans="1:19" s="152" customFormat="1">
      <c r="A1135" s="437"/>
      <c r="B1135" s="454" t="s">
        <v>1063</v>
      </c>
      <c r="C1135" s="454"/>
      <c r="D1135" s="454"/>
      <c r="E1135" s="1408"/>
      <c r="F1135" s="454"/>
      <c r="G1135" s="1113"/>
      <c r="H1135" s="1113"/>
      <c r="I1135" s="1166"/>
      <c r="J1135" s="1165"/>
    </row>
    <row r="1136" spans="1:19" s="152" customFormat="1">
      <c r="A1136" s="441"/>
      <c r="B1136" s="454" t="s">
        <v>1064</v>
      </c>
      <c r="C1136" s="454" t="s">
        <v>826</v>
      </c>
      <c r="D1136" s="454">
        <v>120</v>
      </c>
      <c r="E1136" s="1719"/>
      <c r="F1136" s="440">
        <f>E1136*D1136</f>
        <v>0</v>
      </c>
      <c r="G1136" s="1113"/>
      <c r="H1136" s="873">
        <f>E1136*G1136</f>
        <v>0</v>
      </c>
      <c r="I1136" s="1166">
        <v>120</v>
      </c>
      <c r="J1136" s="887">
        <f>E1136*I1136</f>
        <v>0</v>
      </c>
    </row>
    <row r="1137" spans="1:10" s="152" customFormat="1">
      <c r="A1137" s="441"/>
      <c r="B1137" s="454" t="s">
        <v>1065</v>
      </c>
      <c r="C1137" s="454" t="s">
        <v>826</v>
      </c>
      <c r="D1137" s="454">
        <v>24</v>
      </c>
      <c r="E1137" s="1719"/>
      <c r="F1137" s="440">
        <f>E1137*D1137</f>
        <v>0</v>
      </c>
      <c r="G1137" s="1113"/>
      <c r="H1137" s="873">
        <f>E1137*G1137</f>
        <v>0</v>
      </c>
      <c r="I1137" s="1166">
        <v>24</v>
      </c>
      <c r="J1137" s="887">
        <f>E1137*I1137</f>
        <v>0</v>
      </c>
    </row>
    <row r="1138" spans="1:10" s="152" customFormat="1">
      <c r="A1138" s="441"/>
      <c r="B1138" s="454" t="s">
        <v>1066</v>
      </c>
      <c r="C1138" s="454" t="s">
        <v>826</v>
      </c>
      <c r="D1138" s="454">
        <v>24</v>
      </c>
      <c r="E1138" s="1719"/>
      <c r="F1138" s="440">
        <f>E1138*D1138</f>
        <v>0</v>
      </c>
      <c r="G1138" s="1113"/>
      <c r="H1138" s="873">
        <f>E1138*G1138</f>
        <v>0</v>
      </c>
      <c r="I1138" s="1166">
        <v>24</v>
      </c>
      <c r="J1138" s="887">
        <f>E1138*I1138</f>
        <v>0</v>
      </c>
    </row>
    <row r="1139" spans="1:10" s="152" customFormat="1" ht="3.75" customHeight="1">
      <c r="A1139" s="441"/>
      <c r="B1139" s="454"/>
      <c r="C1139" s="454"/>
      <c r="D1139" s="454"/>
      <c r="E1139" s="1408"/>
      <c r="F1139" s="455"/>
      <c r="G1139" s="1113"/>
      <c r="H1139" s="1113"/>
      <c r="I1139" s="1166"/>
      <c r="J1139" s="1165"/>
    </row>
    <row r="1140" spans="1:10" s="171" customFormat="1" ht="25.5">
      <c r="A1140" s="441">
        <f>COUNT($A$10:A1139)+1</f>
        <v>219</v>
      </c>
      <c r="B1140" s="454" t="s">
        <v>1087</v>
      </c>
      <c r="C1140" s="454"/>
      <c r="D1140" s="509"/>
      <c r="E1140" s="1410"/>
      <c r="F1140" s="440"/>
      <c r="G1140" s="1131"/>
      <c r="H1140" s="1131"/>
      <c r="I1140" s="1187"/>
      <c r="J1140" s="1179"/>
    </row>
    <row r="1141" spans="1:10" s="171" customFormat="1">
      <c r="A1141" s="441"/>
      <c r="B1141" s="454"/>
      <c r="C1141" s="454" t="s">
        <v>843</v>
      </c>
      <c r="D1141" s="509">
        <v>8</v>
      </c>
      <c r="E1141" s="1409"/>
      <c r="F1141" s="440">
        <f>E1141*D1141</f>
        <v>0</v>
      </c>
      <c r="G1141" s="1131"/>
      <c r="H1141" s="873">
        <f>E1141*G1141</f>
        <v>0</v>
      </c>
      <c r="I1141" s="1187">
        <v>8</v>
      </c>
      <c r="J1141" s="887">
        <f>E1141*I1141</f>
        <v>0</v>
      </c>
    </row>
    <row r="1142" spans="1:10" s="171" customFormat="1" ht="25.5">
      <c r="A1142" s="441">
        <f>1+A1140</f>
        <v>220</v>
      </c>
      <c r="B1142" s="454" t="s">
        <v>1088</v>
      </c>
      <c r="C1142" s="454"/>
      <c r="D1142" s="509"/>
      <c r="E1142" s="1410"/>
      <c r="F1142" s="440"/>
      <c r="G1142" s="1131"/>
      <c r="H1142" s="1131"/>
      <c r="I1142" s="1187"/>
      <c r="J1142" s="1179"/>
    </row>
    <row r="1143" spans="1:10" s="171" customFormat="1">
      <c r="A1143" s="441"/>
      <c r="B1143" s="454"/>
      <c r="C1143" s="454" t="s">
        <v>843</v>
      </c>
      <c r="D1143" s="509">
        <v>1</v>
      </c>
      <c r="E1143" s="1409"/>
      <c r="F1143" s="440">
        <f>E1143*D1143</f>
        <v>0</v>
      </c>
      <c r="G1143" s="1131"/>
      <c r="H1143" s="873">
        <f>E1143*G1143</f>
        <v>0</v>
      </c>
      <c r="I1143" s="1187">
        <v>1</v>
      </c>
      <c r="J1143" s="887">
        <f>E1143*I1143</f>
        <v>0</v>
      </c>
    </row>
    <row r="1144" spans="1:10" s="171" customFormat="1">
      <c r="A1144" s="441"/>
      <c r="B1144" s="454"/>
      <c r="C1144" s="454"/>
      <c r="D1144" s="509"/>
      <c r="E1144" s="1410"/>
      <c r="F1144" s="440"/>
      <c r="G1144" s="1131"/>
      <c r="H1144" s="1131"/>
      <c r="I1144" s="1179"/>
      <c r="J1144" s="1179"/>
    </row>
    <row r="1145" spans="1:10" s="171" customFormat="1" ht="38.25">
      <c r="A1145" s="441">
        <f>1+A1142</f>
        <v>221</v>
      </c>
      <c r="B1145" s="454" t="s">
        <v>1089</v>
      </c>
      <c r="C1145" s="467"/>
      <c r="D1145" s="467"/>
      <c r="E1145" s="1410"/>
      <c r="F1145" s="510"/>
      <c r="G1145" s="1131"/>
      <c r="H1145" s="1131"/>
      <c r="I1145" s="1179"/>
      <c r="J1145" s="1179"/>
    </row>
    <row r="1146" spans="1:10" s="171" customFormat="1">
      <c r="A1146" s="441"/>
      <c r="B1146" s="454"/>
      <c r="C1146" s="454" t="s">
        <v>1090</v>
      </c>
      <c r="D1146" s="509">
        <v>0.05</v>
      </c>
      <c r="E1146" s="1410">
        <f>SUM(F912:F1144)</f>
        <v>0</v>
      </c>
      <c r="F1146" s="440">
        <f>E1146*D1146</f>
        <v>0</v>
      </c>
      <c r="G1146" s="1131"/>
      <c r="H1146" s="1151"/>
      <c r="I1146" s="1179">
        <v>0.05</v>
      </c>
      <c r="J1146" s="1196">
        <f>I1146*E1146</f>
        <v>0</v>
      </c>
    </row>
    <row r="1147" spans="1:10" s="171" customFormat="1" ht="13.5" thickBot="1">
      <c r="A1147" s="429"/>
      <c r="B1147" s="479"/>
      <c r="C1147" s="479"/>
      <c r="D1147" s="479"/>
      <c r="E1147" s="1724"/>
      <c r="F1147" s="511"/>
      <c r="G1147" s="1152"/>
      <c r="H1147" s="1152"/>
      <c r="I1147" s="1197"/>
      <c r="J1147" s="1197"/>
    </row>
    <row r="1148" spans="1:10" s="171" customFormat="1" ht="13.5" thickTop="1">
      <c r="A1148" s="161"/>
      <c r="B1148" s="169"/>
      <c r="C1148" s="169"/>
      <c r="D1148" s="169"/>
      <c r="E1148" s="1376"/>
      <c r="F1148" s="148" t="s">
        <v>1582</v>
      </c>
      <c r="G1148" s="1153"/>
      <c r="H1148" s="1153" t="s">
        <v>1592</v>
      </c>
      <c r="I1148" s="1198"/>
      <c r="J1148" s="1198" t="s">
        <v>1593</v>
      </c>
    </row>
    <row r="1149" spans="1:10" s="152" customFormat="1" ht="15">
      <c r="A1149" s="181"/>
      <c r="B1149" s="452" t="s">
        <v>1091</v>
      </c>
      <c r="C1149" s="453"/>
      <c r="D1149" s="453"/>
      <c r="E1149" s="1406"/>
      <c r="F1149" s="272">
        <f>SUM(F912:F1147)</f>
        <v>0</v>
      </c>
      <c r="G1149" s="1127"/>
      <c r="H1149" s="972">
        <f>SUM(H911:H1148)</f>
        <v>0</v>
      </c>
      <c r="I1149" s="1176"/>
      <c r="J1149" s="974">
        <f>SUM(J911:J1148)</f>
        <v>0</v>
      </c>
    </row>
    <row r="1150" spans="1:10" s="2" customFormat="1">
      <c r="A1150" s="12"/>
      <c r="B1150" s="16"/>
      <c r="C1150" s="13"/>
      <c r="E1150" s="1352"/>
      <c r="F1150" s="1"/>
      <c r="G1150" s="1203"/>
      <c r="H1150" s="1203"/>
      <c r="I1150" s="1203"/>
      <c r="J1150" s="1203"/>
    </row>
    <row r="1151" spans="1:10" s="2" customFormat="1">
      <c r="A1151" s="12"/>
      <c r="B1151" s="16"/>
      <c r="C1151" s="13"/>
      <c r="E1151" s="1352"/>
      <c r="F1151" s="1"/>
      <c r="G1151" s="1203"/>
      <c r="H1151" s="1203"/>
      <c r="I1151" s="1203"/>
      <c r="J1151" s="1203"/>
    </row>
    <row r="1152" spans="1:10" s="152" customFormat="1">
      <c r="A1152" s="160"/>
      <c r="B1152" s="150" t="s">
        <v>1928</v>
      </c>
      <c r="C1152" s="150"/>
      <c r="D1152" s="150"/>
      <c r="E1152" s="1404"/>
      <c r="F1152" s="93"/>
      <c r="G1152" s="1200"/>
      <c r="H1152" s="1200"/>
      <c r="I1152" s="1200"/>
      <c r="J1152" s="1200"/>
    </row>
    <row r="1153" spans="1:10" s="152" customFormat="1" ht="25.5">
      <c r="A1153" s="160"/>
      <c r="B1153" s="150" t="s">
        <v>919</v>
      </c>
      <c r="C1153" s="150"/>
      <c r="D1153" s="150"/>
      <c r="E1153" s="1404"/>
      <c r="F1153" s="93"/>
      <c r="G1153" s="1200"/>
      <c r="H1153" s="1200"/>
      <c r="I1153" s="1200"/>
      <c r="J1153" s="1200"/>
    </row>
    <row r="1154" spans="1:10" s="152" customFormat="1">
      <c r="A1154" s="160"/>
      <c r="E1154" s="1404"/>
      <c r="F1154" s="93"/>
      <c r="G1154" s="1200"/>
      <c r="H1154" s="1200"/>
      <c r="I1154" s="1200"/>
      <c r="J1154" s="1200"/>
    </row>
    <row r="1155" spans="1:10" s="152" customFormat="1">
      <c r="A1155" s="160"/>
      <c r="B1155" s="150" t="s">
        <v>1092</v>
      </c>
      <c r="E1155" s="1404"/>
      <c r="F1155" s="93"/>
      <c r="G1155" s="1200"/>
      <c r="H1155" s="1200"/>
      <c r="I1155" s="1200"/>
      <c r="J1155" s="1200"/>
    </row>
    <row r="1156" spans="1:10" s="152" customFormat="1">
      <c r="A1156" s="160"/>
      <c r="B1156" s="152" t="s">
        <v>1604</v>
      </c>
      <c r="E1156" s="1404"/>
      <c r="F1156" s="93"/>
      <c r="G1156" s="1200"/>
      <c r="H1156" s="1200"/>
      <c r="I1156" s="1200"/>
      <c r="J1156" s="1200"/>
    </row>
    <row r="1157" spans="1:10" s="152" customFormat="1">
      <c r="A1157" s="160" t="s">
        <v>832</v>
      </c>
      <c r="B1157" s="150" t="s">
        <v>833</v>
      </c>
      <c r="C1157" s="150" t="s">
        <v>834</v>
      </c>
      <c r="D1157" s="150" t="s">
        <v>835</v>
      </c>
      <c r="E1157" s="1367" t="s">
        <v>836</v>
      </c>
      <c r="F1157" s="150" t="s">
        <v>837</v>
      </c>
      <c r="G1157" s="1548" t="s">
        <v>1557</v>
      </c>
      <c r="H1157" s="1549"/>
      <c r="I1157" s="1550" t="s">
        <v>1558</v>
      </c>
      <c r="J1157" s="1551"/>
    </row>
    <row r="1158" spans="1:10" s="152" customFormat="1" ht="13.5" thickBot="1">
      <c r="A1158" s="168"/>
      <c r="B1158" s="156"/>
      <c r="C1158" s="156"/>
      <c r="D1158" s="155"/>
      <c r="E1158" s="1405" t="s">
        <v>838</v>
      </c>
      <c r="F1158" s="157" t="s">
        <v>838</v>
      </c>
      <c r="G1158" s="898" t="s">
        <v>79</v>
      </c>
      <c r="H1158" s="898" t="s">
        <v>1561</v>
      </c>
      <c r="I1158" s="897" t="s">
        <v>79</v>
      </c>
      <c r="J1158" s="897" t="s">
        <v>1561</v>
      </c>
    </row>
    <row r="1159" spans="1:10" s="152" customFormat="1">
      <c r="A1159" s="160"/>
      <c r="B1159" s="151"/>
      <c r="C1159" s="159"/>
      <c r="D1159" s="158"/>
      <c r="E1159" s="1404"/>
      <c r="F1159" s="93"/>
      <c r="G1159" s="1200"/>
      <c r="H1159" s="1200"/>
      <c r="I1159" s="1200"/>
      <c r="J1159" s="1200"/>
    </row>
    <row r="1160" spans="1:10" s="152" customFormat="1" ht="25.5">
      <c r="A1160" s="160"/>
      <c r="B1160" s="158" t="s">
        <v>997</v>
      </c>
      <c r="C1160" s="151"/>
      <c r="D1160" s="158"/>
      <c r="E1160" s="1404"/>
      <c r="F1160" s="93"/>
      <c r="G1160" s="1200"/>
      <c r="H1160" s="1200"/>
      <c r="I1160" s="1200"/>
      <c r="J1160" s="1200"/>
    </row>
    <row r="1161" spans="1:10" s="152" customFormat="1">
      <c r="A1161" s="160"/>
      <c r="B1161" s="158"/>
      <c r="C1161" s="151"/>
      <c r="D1161" s="158"/>
      <c r="E1161" s="1404"/>
      <c r="F1161" s="93"/>
      <c r="G1161" s="1200"/>
      <c r="H1161" s="1200"/>
      <c r="I1161" s="1200"/>
      <c r="J1161" s="1200"/>
    </row>
    <row r="1162" spans="1:10" s="152" customFormat="1">
      <c r="A1162" s="160"/>
      <c r="B1162" s="158" t="s">
        <v>998</v>
      </c>
      <c r="C1162" s="151"/>
      <c r="D1162" s="158"/>
      <c r="E1162" s="1404"/>
      <c r="F1162" s="93"/>
      <c r="G1162" s="1200"/>
      <c r="H1162" s="1200"/>
      <c r="I1162" s="1200"/>
      <c r="J1162" s="1200"/>
    </row>
    <row r="1163" spans="1:10" s="152" customFormat="1">
      <c r="A1163" s="160"/>
      <c r="B1163" s="151"/>
      <c r="C1163" s="151"/>
      <c r="D1163" s="151"/>
      <c r="E1163" s="1404"/>
      <c r="F1163" s="93"/>
      <c r="G1163" s="1200"/>
      <c r="H1163" s="1200"/>
      <c r="I1163" s="1200"/>
      <c r="J1163" s="1200"/>
    </row>
    <row r="1164" spans="1:10" s="152" customFormat="1" ht="51">
      <c r="A1164" s="441">
        <f>COUNT($A$10:A1163)+1</f>
        <v>222</v>
      </c>
      <c r="B1164" s="454" t="s">
        <v>1013</v>
      </c>
      <c r="C1164" s="454"/>
      <c r="D1164" s="454"/>
      <c r="E1164" s="1408"/>
      <c r="F1164" s="455"/>
      <c r="G1164" s="1113"/>
      <c r="H1164" s="1113"/>
      <c r="I1164" s="1165"/>
      <c r="J1164" s="1165"/>
    </row>
    <row r="1165" spans="1:10" s="152" customFormat="1" ht="25.5">
      <c r="A1165" s="437"/>
      <c r="B1165" s="502" t="s">
        <v>1000</v>
      </c>
      <c r="C1165" s="454"/>
      <c r="D1165" s="454"/>
      <c r="E1165" s="1408"/>
      <c r="F1165" s="455"/>
      <c r="G1165" s="1113"/>
      <c r="H1165" s="1113"/>
      <c r="I1165" s="1165"/>
      <c r="J1165" s="1165"/>
    </row>
    <row r="1166" spans="1:10" s="152" customFormat="1">
      <c r="A1166" s="437"/>
      <c r="B1166" s="454" t="s">
        <v>1001</v>
      </c>
      <c r="C1166" s="454"/>
      <c r="D1166" s="454"/>
      <c r="E1166" s="1408"/>
      <c r="F1166" s="455"/>
      <c r="G1166" s="1113"/>
      <c r="H1166" s="1113"/>
      <c r="I1166" s="1165"/>
      <c r="J1166" s="1165"/>
    </row>
    <row r="1167" spans="1:10" s="152" customFormat="1">
      <c r="A1167" s="437"/>
      <c r="B1167" s="454" t="s">
        <v>1014</v>
      </c>
      <c r="C1167" s="454" t="s">
        <v>827</v>
      </c>
      <c r="D1167" s="454">
        <v>2</v>
      </c>
      <c r="E1167" s="1719"/>
      <c r="F1167" s="440">
        <f>E1167*D1167</f>
        <v>0</v>
      </c>
      <c r="G1167" s="1113"/>
      <c r="H1167" s="873">
        <f>E1167*G1167</f>
        <v>0</v>
      </c>
      <c r="I1167" s="1166">
        <v>2</v>
      </c>
      <c r="J1167" s="887">
        <f>E1167*I1167</f>
        <v>0</v>
      </c>
    </row>
    <row r="1168" spans="1:10" s="152" customFormat="1">
      <c r="A1168" s="437"/>
      <c r="B1168" s="454"/>
      <c r="C1168" s="454"/>
      <c r="D1168" s="454"/>
      <c r="E1168" s="1408"/>
      <c r="F1168" s="455"/>
      <c r="G1168" s="1113"/>
      <c r="H1168" s="1113"/>
      <c r="I1168" s="1165"/>
      <c r="J1168" s="1165"/>
    </row>
    <row r="1169" spans="1:10" s="152" customFormat="1" ht="51">
      <c r="A1169" s="441">
        <f>COUNT($A$10:A1168)+1</f>
        <v>223</v>
      </c>
      <c r="B1169" s="454" t="s">
        <v>1015</v>
      </c>
      <c r="C1169" s="454"/>
      <c r="D1169" s="454"/>
      <c r="E1169" s="1408"/>
      <c r="F1169" s="455"/>
      <c r="G1169" s="1113"/>
      <c r="H1169" s="1113"/>
      <c r="I1169" s="1165"/>
      <c r="J1169" s="1165"/>
    </row>
    <row r="1170" spans="1:10" s="152" customFormat="1">
      <c r="A1170" s="437"/>
      <c r="B1170" s="454" t="s">
        <v>1008</v>
      </c>
      <c r="C1170" s="454"/>
      <c r="D1170" s="454"/>
      <c r="E1170" s="1408"/>
      <c r="F1170" s="455"/>
      <c r="G1170" s="1113"/>
      <c r="H1170" s="1113"/>
      <c r="I1170" s="1165"/>
      <c r="J1170" s="1165"/>
    </row>
    <row r="1171" spans="1:10" s="152" customFormat="1">
      <c r="A1171" s="437"/>
      <c r="B1171" s="502" t="s">
        <v>1016</v>
      </c>
      <c r="C1171" s="454"/>
      <c r="D1171" s="454"/>
      <c r="E1171" s="1408"/>
      <c r="F1171" s="455"/>
      <c r="G1171" s="1113"/>
      <c r="H1171" s="1113"/>
      <c r="I1171" s="1165"/>
      <c r="J1171" s="1165"/>
    </row>
    <row r="1172" spans="1:10" s="152" customFormat="1">
      <c r="A1172" s="437"/>
      <c r="B1172" s="454" t="s">
        <v>1011</v>
      </c>
      <c r="C1172" s="454"/>
      <c r="D1172" s="454"/>
      <c r="E1172" s="1408"/>
      <c r="F1172" s="455"/>
      <c r="G1172" s="1113"/>
      <c r="H1172" s="1113"/>
      <c r="I1172" s="1165"/>
      <c r="J1172" s="1165"/>
    </row>
    <row r="1173" spans="1:10" s="152" customFormat="1">
      <c r="A1173" s="437"/>
      <c r="B1173" s="454" t="s">
        <v>1017</v>
      </c>
      <c r="C1173" s="454" t="s">
        <v>827</v>
      </c>
      <c r="D1173" s="454">
        <v>2</v>
      </c>
      <c r="E1173" s="1719"/>
      <c r="F1173" s="440">
        <f>E1173*D1173</f>
        <v>0</v>
      </c>
      <c r="G1173" s="1113"/>
      <c r="H1173" s="873">
        <f>E1173*G1173</f>
        <v>0</v>
      </c>
      <c r="I1173" s="1166">
        <v>2</v>
      </c>
      <c r="J1173" s="887">
        <f>E1173*I1173</f>
        <v>0</v>
      </c>
    </row>
    <row r="1174" spans="1:10" s="152" customFormat="1">
      <c r="A1174" s="437"/>
      <c r="B1174" s="454"/>
      <c r="C1174" s="454"/>
      <c r="D1174" s="454"/>
      <c r="E1174" s="1408"/>
      <c r="F1174" s="455"/>
      <c r="G1174" s="1113"/>
      <c r="H1174" s="1113"/>
      <c r="I1174" s="1166"/>
      <c r="J1174" s="1165"/>
    </row>
    <row r="1175" spans="1:10" s="152" customFormat="1" ht="38.25">
      <c r="A1175" s="441">
        <f>COUNT($A$10:A1174)+1</f>
        <v>224</v>
      </c>
      <c r="B1175" s="454" t="s">
        <v>3590</v>
      </c>
      <c r="C1175" s="454"/>
      <c r="D1175" s="454"/>
      <c r="E1175" s="1408"/>
      <c r="F1175" s="455"/>
      <c r="G1175" s="1113"/>
      <c r="H1175" s="1113"/>
      <c r="I1175" s="1166"/>
      <c r="J1175" s="1165"/>
    </row>
    <row r="1176" spans="1:10" s="152" customFormat="1">
      <c r="A1176" s="437"/>
      <c r="B1176" s="454" t="s">
        <v>1001</v>
      </c>
      <c r="C1176" s="454"/>
      <c r="D1176" s="454"/>
      <c r="E1176" s="1408"/>
      <c r="F1176" s="455"/>
      <c r="G1176" s="1113"/>
      <c r="H1176" s="1113"/>
      <c r="I1176" s="1166"/>
      <c r="J1176" s="1165"/>
    </row>
    <row r="1177" spans="1:10" s="152" customFormat="1">
      <c r="A1177" s="437"/>
      <c r="B1177" s="454" t="s">
        <v>1018</v>
      </c>
      <c r="C1177" s="454" t="s">
        <v>827</v>
      </c>
      <c r="D1177" s="454">
        <v>2</v>
      </c>
      <c r="E1177" s="1719"/>
      <c r="F1177" s="440">
        <f>E1177*D1177</f>
        <v>0</v>
      </c>
      <c r="G1177" s="1113"/>
      <c r="H1177" s="873">
        <f>E1177*G1177</f>
        <v>0</v>
      </c>
      <c r="I1177" s="1166">
        <v>2</v>
      </c>
      <c r="J1177" s="887">
        <f>E1177*I1177</f>
        <v>0</v>
      </c>
    </row>
    <row r="1178" spans="1:10" s="152" customFormat="1">
      <c r="A1178" s="437"/>
      <c r="B1178" s="454"/>
      <c r="C1178" s="454"/>
      <c r="D1178" s="454"/>
      <c r="E1178" s="1408"/>
      <c r="F1178" s="455"/>
      <c r="G1178" s="1113"/>
      <c r="H1178" s="1113"/>
      <c r="I1178" s="1166"/>
      <c r="J1178" s="1165"/>
    </row>
    <row r="1179" spans="1:10" s="152" customFormat="1" ht="38.25">
      <c r="A1179" s="441">
        <f>COUNT($A$10:A1178)+1</f>
        <v>225</v>
      </c>
      <c r="B1179" s="454" t="s">
        <v>3587</v>
      </c>
      <c r="C1179" s="454"/>
      <c r="D1179" s="454"/>
      <c r="E1179" s="1408"/>
      <c r="F1179" s="455"/>
      <c r="G1179" s="1113"/>
      <c r="H1179" s="1113"/>
      <c r="I1179" s="1166"/>
      <c r="J1179" s="1165"/>
    </row>
    <row r="1180" spans="1:10" s="152" customFormat="1">
      <c r="A1180" s="437"/>
      <c r="B1180" s="454" t="s">
        <v>1001</v>
      </c>
      <c r="C1180" s="454"/>
      <c r="D1180" s="454"/>
      <c r="E1180" s="1408"/>
      <c r="F1180" s="455"/>
      <c r="G1180" s="1113"/>
      <c r="H1180" s="1113"/>
      <c r="I1180" s="1166"/>
      <c r="J1180" s="1165"/>
    </row>
    <row r="1181" spans="1:10" s="152" customFormat="1">
      <c r="A1181" s="437"/>
      <c r="B1181" s="454" t="s">
        <v>1019</v>
      </c>
      <c r="C1181" s="454" t="s">
        <v>827</v>
      </c>
      <c r="D1181" s="454">
        <v>2</v>
      </c>
      <c r="E1181" s="1719"/>
      <c r="F1181" s="440">
        <f>E1181*D1181</f>
        <v>0</v>
      </c>
      <c r="G1181" s="1113"/>
      <c r="H1181" s="873">
        <f>E1181*G1181</f>
        <v>0</v>
      </c>
      <c r="I1181" s="1166">
        <v>2</v>
      </c>
      <c r="J1181" s="887">
        <f>E1181*I1181</f>
        <v>0</v>
      </c>
    </row>
    <row r="1182" spans="1:10" s="152" customFormat="1">
      <c r="A1182" s="437"/>
      <c r="B1182" s="454"/>
      <c r="C1182" s="454"/>
      <c r="D1182" s="454"/>
      <c r="E1182" s="1408"/>
      <c r="F1182" s="454"/>
      <c r="G1182" s="1113"/>
      <c r="H1182" s="1113"/>
      <c r="I1182" s="1166"/>
      <c r="J1182" s="1165"/>
    </row>
    <row r="1183" spans="1:10" s="152" customFormat="1" ht="27.6" customHeight="1">
      <c r="A1183" s="441">
        <f>COUNT($A$10:A1182)+1</f>
        <v>226</v>
      </c>
      <c r="B1183" s="454" t="s">
        <v>1020</v>
      </c>
      <c r="C1183" s="454"/>
      <c r="D1183" s="454"/>
      <c r="E1183" s="1408"/>
      <c r="F1183" s="454"/>
      <c r="G1183" s="1113"/>
      <c r="H1183" s="1113"/>
      <c r="I1183" s="1166"/>
      <c r="J1183" s="1165"/>
    </row>
    <row r="1184" spans="1:10" s="152" customFormat="1">
      <c r="A1184" s="437"/>
      <c r="B1184" s="454" t="s">
        <v>1011</v>
      </c>
      <c r="C1184" s="454"/>
      <c r="D1184" s="454"/>
      <c r="E1184" s="1408"/>
      <c r="F1184" s="454"/>
      <c r="G1184" s="1113"/>
      <c r="H1184" s="1113"/>
      <c r="I1184" s="1166"/>
      <c r="J1184" s="1165"/>
    </row>
    <row r="1185" spans="1:10" s="152" customFormat="1">
      <c r="A1185" s="437"/>
      <c r="B1185" s="454" t="s">
        <v>3679</v>
      </c>
      <c r="C1185" s="454" t="s">
        <v>827</v>
      </c>
      <c r="D1185" s="454">
        <f>D1181</f>
        <v>2</v>
      </c>
      <c r="E1185" s="1719"/>
      <c r="F1185" s="440">
        <f>E1185*D1185</f>
        <v>0</v>
      </c>
      <c r="G1185" s="1113"/>
      <c r="H1185" s="873">
        <f>E1185*G1185</f>
        <v>0</v>
      </c>
      <c r="I1185" s="1166">
        <v>2</v>
      </c>
      <c r="J1185" s="887">
        <f>E1185*I1185</f>
        <v>0</v>
      </c>
    </row>
    <row r="1186" spans="1:10" s="152" customFormat="1">
      <c r="A1186" s="437"/>
      <c r="B1186" s="454"/>
      <c r="C1186" s="454"/>
      <c r="D1186" s="454"/>
      <c r="E1186" s="1408"/>
      <c r="F1186" s="454"/>
      <c r="G1186" s="1113"/>
      <c r="H1186" s="1113"/>
      <c r="I1186" s="1166"/>
      <c r="J1186" s="1165"/>
    </row>
    <row r="1187" spans="1:10" s="152" customFormat="1" ht="89.25">
      <c r="A1187" s="441">
        <f>COUNT($A$10:A1186)+1</f>
        <v>227</v>
      </c>
      <c r="B1187" s="454" t="s">
        <v>1022</v>
      </c>
      <c r="C1187" s="454"/>
      <c r="D1187" s="454"/>
      <c r="E1187" s="1408"/>
      <c r="F1187" s="454"/>
      <c r="G1187" s="1113"/>
      <c r="H1187" s="1113"/>
      <c r="I1187" s="1166"/>
      <c r="J1187" s="1165"/>
    </row>
    <row r="1188" spans="1:10" s="152" customFormat="1" ht="38.25">
      <c r="A1188" s="437"/>
      <c r="B1188" s="502" t="s">
        <v>1023</v>
      </c>
      <c r="C1188" s="454"/>
      <c r="D1188" s="454"/>
      <c r="E1188" s="1408"/>
      <c r="F1188" s="454"/>
      <c r="G1188" s="1113"/>
      <c r="H1188" s="1113"/>
      <c r="I1188" s="1166"/>
      <c r="J1188" s="1165"/>
    </row>
    <row r="1189" spans="1:10" s="152" customFormat="1" ht="25.5">
      <c r="A1189" s="437"/>
      <c r="B1189" s="502" t="s">
        <v>1024</v>
      </c>
      <c r="C1189" s="454"/>
      <c r="D1189" s="454"/>
      <c r="E1189" s="1408"/>
      <c r="F1189" s="454"/>
      <c r="G1189" s="1113"/>
      <c r="H1189" s="1113"/>
      <c r="I1189" s="1166"/>
      <c r="J1189" s="1165"/>
    </row>
    <row r="1190" spans="1:10" s="152" customFormat="1" ht="38.25">
      <c r="A1190" s="437"/>
      <c r="B1190" s="502" t="s">
        <v>1025</v>
      </c>
      <c r="C1190" s="454"/>
      <c r="D1190" s="454"/>
      <c r="E1190" s="1408"/>
      <c r="F1190" s="454"/>
      <c r="G1190" s="1113"/>
      <c r="H1190" s="1113"/>
      <c r="I1190" s="1166"/>
      <c r="J1190" s="1165"/>
    </row>
    <row r="1191" spans="1:10" s="152" customFormat="1">
      <c r="A1191" s="437"/>
      <c r="B1191" s="454" t="s">
        <v>1001</v>
      </c>
      <c r="C1191" s="454"/>
      <c r="D1191" s="454"/>
      <c r="E1191" s="1408"/>
      <c r="F1191" s="454"/>
      <c r="G1191" s="1113"/>
      <c r="H1191" s="1113"/>
      <c r="I1191" s="1166"/>
      <c r="J1191" s="1165"/>
    </row>
    <row r="1192" spans="1:10" s="152" customFormat="1">
      <c r="A1192" s="437"/>
      <c r="B1192" s="454" t="s">
        <v>1026</v>
      </c>
      <c r="C1192" s="454" t="s">
        <v>827</v>
      </c>
      <c r="D1192" s="454">
        <v>2</v>
      </c>
      <c r="E1192" s="1719"/>
      <c r="F1192" s="440">
        <f>E1192*D1192</f>
        <v>0</v>
      </c>
      <c r="G1192" s="1113"/>
      <c r="H1192" s="873">
        <f>E1192*G1192</f>
        <v>0</v>
      </c>
      <c r="I1192" s="1166">
        <v>2</v>
      </c>
      <c r="J1192" s="887">
        <f>E1192*I1192</f>
        <v>0</v>
      </c>
    </row>
    <row r="1193" spans="1:10" s="152" customFormat="1">
      <c r="A1193" s="437"/>
      <c r="B1193" s="454"/>
      <c r="C1193" s="454"/>
      <c r="D1193" s="454"/>
      <c r="E1193" s="1408"/>
      <c r="F1193" s="455"/>
      <c r="G1193" s="1113"/>
      <c r="H1193" s="1113"/>
      <c r="I1193" s="1166"/>
      <c r="J1193" s="1165"/>
    </row>
    <row r="1194" spans="1:10" s="177" customFormat="1" ht="56.25" customHeight="1">
      <c r="A1194" s="441">
        <f>COUNT($A$10:A1193)+1</f>
        <v>228</v>
      </c>
      <c r="B1194" s="169" t="s">
        <v>3588</v>
      </c>
      <c r="C1194" s="503"/>
      <c r="D1194" s="503"/>
      <c r="E1194" s="1408"/>
      <c r="F1194" s="454"/>
      <c r="G1194" s="1146"/>
      <c r="H1194" s="1146"/>
      <c r="I1194" s="1189"/>
      <c r="J1194" s="1190"/>
    </row>
    <row r="1195" spans="1:10" s="177" customFormat="1">
      <c r="A1195" s="441"/>
      <c r="B1195" s="454"/>
      <c r="C1195" s="454" t="s">
        <v>827</v>
      </c>
      <c r="D1195" s="454">
        <f>D1192</f>
        <v>2</v>
      </c>
      <c r="E1195" s="1719"/>
      <c r="F1195" s="440">
        <f>E1195*D1195</f>
        <v>0</v>
      </c>
      <c r="G1195" s="1146"/>
      <c r="H1195" s="873">
        <f>E1195*G1195</f>
        <v>0</v>
      </c>
      <c r="I1195" s="1189">
        <v>2</v>
      </c>
      <c r="J1195" s="887">
        <f>E1195*I1195</f>
        <v>0</v>
      </c>
    </row>
    <row r="1196" spans="1:10" s="177" customFormat="1">
      <c r="A1196" s="441"/>
      <c r="B1196" s="454" t="s">
        <v>1027</v>
      </c>
      <c r="C1196" s="454"/>
      <c r="D1196" s="454"/>
      <c r="E1196" s="1408"/>
      <c r="F1196" s="454"/>
      <c r="G1196" s="1146"/>
      <c r="H1196" s="1146"/>
      <c r="I1196" s="1189"/>
      <c r="J1196" s="1190"/>
    </row>
    <row r="1197" spans="1:10" s="177" customFormat="1" ht="25.5">
      <c r="A1197" s="441">
        <f>COUNT($A$10:A1196)+1</f>
        <v>229</v>
      </c>
      <c r="B1197" s="454" t="s">
        <v>1028</v>
      </c>
      <c r="C1197" s="503"/>
      <c r="D1197" s="503"/>
      <c r="E1197" s="1408"/>
      <c r="F1197" s="454"/>
      <c r="G1197" s="1146"/>
      <c r="H1197" s="1146"/>
      <c r="I1197" s="1189"/>
      <c r="J1197" s="1190"/>
    </row>
    <row r="1198" spans="1:10" s="177" customFormat="1">
      <c r="A1198" s="441"/>
      <c r="B1198" s="454"/>
      <c r="C1198" s="454" t="s">
        <v>827</v>
      </c>
      <c r="D1198" s="454">
        <v>0</v>
      </c>
      <c r="E1198" s="1719"/>
      <c r="F1198" s="440">
        <f>E1198*D1198</f>
        <v>0</v>
      </c>
      <c r="G1198" s="1146"/>
      <c r="H1198" s="873">
        <f>E1198*G1198</f>
        <v>0</v>
      </c>
      <c r="I1198" s="1189">
        <v>0</v>
      </c>
      <c r="J1198" s="887">
        <f>E1198*I1198</f>
        <v>0</v>
      </c>
    </row>
    <row r="1199" spans="1:10" s="177" customFormat="1">
      <c r="A1199" s="441"/>
      <c r="B1199" s="454"/>
      <c r="C1199" s="454"/>
      <c r="D1199" s="454"/>
      <c r="E1199" s="1408"/>
      <c r="F1199" s="454"/>
      <c r="G1199" s="1146"/>
      <c r="H1199" s="1146"/>
      <c r="I1199" s="1189"/>
      <c r="J1199" s="1190"/>
    </row>
    <row r="1200" spans="1:10" s="177" customFormat="1" ht="25.5">
      <c r="A1200" s="441">
        <f>COUNT($A$10:A1198)+1</f>
        <v>230</v>
      </c>
      <c r="B1200" s="454" t="s">
        <v>1029</v>
      </c>
      <c r="C1200" s="503"/>
      <c r="D1200" s="503"/>
      <c r="E1200" s="1408"/>
      <c r="F1200" s="454"/>
      <c r="G1200" s="1146"/>
      <c r="H1200" s="1146"/>
      <c r="I1200" s="1189"/>
      <c r="J1200" s="1190"/>
    </row>
    <row r="1201" spans="1:10" s="177" customFormat="1">
      <c r="A1201" s="441"/>
      <c r="B1201" s="454"/>
      <c r="C1201" s="454" t="s">
        <v>827</v>
      </c>
      <c r="D1201" s="454">
        <v>8</v>
      </c>
      <c r="E1201" s="1719"/>
      <c r="F1201" s="440">
        <f>E1201*D1201</f>
        <v>0</v>
      </c>
      <c r="G1201" s="1146"/>
      <c r="H1201" s="873">
        <f>E1201*G1201</f>
        <v>0</v>
      </c>
      <c r="I1201" s="1189">
        <v>8</v>
      </c>
      <c r="J1201" s="887">
        <f>E1201*I1201</f>
        <v>0</v>
      </c>
    </row>
    <row r="1202" spans="1:10" s="177" customFormat="1">
      <c r="A1202" s="441"/>
      <c r="B1202" s="454"/>
      <c r="C1202" s="454"/>
      <c r="D1202" s="454"/>
      <c r="E1202" s="1408"/>
      <c r="F1202" s="454"/>
      <c r="G1202" s="1146"/>
      <c r="H1202" s="1146"/>
      <c r="I1202" s="1189"/>
      <c r="J1202" s="1190"/>
    </row>
    <row r="1203" spans="1:10" s="177" customFormat="1" ht="25.5">
      <c r="A1203" s="441">
        <f>COUNT($A$10:A1201)+1</f>
        <v>231</v>
      </c>
      <c r="B1203" s="454" t="s">
        <v>1030</v>
      </c>
      <c r="C1203" s="503"/>
      <c r="D1203" s="503"/>
      <c r="E1203" s="1408"/>
      <c r="F1203" s="454"/>
      <c r="G1203" s="1146"/>
      <c r="H1203" s="1146"/>
      <c r="I1203" s="1189"/>
      <c r="J1203" s="1190"/>
    </row>
    <row r="1204" spans="1:10" s="177" customFormat="1">
      <c r="A1204" s="441"/>
      <c r="B1204" s="454" t="s">
        <v>81</v>
      </c>
      <c r="C1204" s="454" t="s">
        <v>827</v>
      </c>
      <c r="D1204" s="454">
        <v>0</v>
      </c>
      <c r="E1204" s="1719"/>
      <c r="F1204" s="440">
        <f>E1204*D1204</f>
        <v>0</v>
      </c>
      <c r="G1204" s="1146"/>
      <c r="H1204" s="873">
        <f>E1204*G1204</f>
        <v>0</v>
      </c>
      <c r="I1204" s="1189">
        <v>0</v>
      </c>
      <c r="J1204" s="887">
        <f>E1204*I1204</f>
        <v>0</v>
      </c>
    </row>
    <row r="1205" spans="1:10" s="177" customFormat="1">
      <c r="A1205" s="441"/>
      <c r="B1205" s="454"/>
      <c r="C1205" s="454"/>
      <c r="D1205" s="454"/>
      <c r="E1205" s="1408"/>
      <c r="F1205" s="454"/>
      <c r="G1205" s="1146"/>
      <c r="H1205" s="1146"/>
      <c r="I1205" s="1189"/>
      <c r="J1205" s="1190"/>
    </row>
    <row r="1206" spans="1:10" s="178" customFormat="1" ht="25.5">
      <c r="A1206" s="441">
        <f>COUNT($A$10:A1204)+1</f>
        <v>232</v>
      </c>
      <c r="B1206" s="502" t="s">
        <v>1034</v>
      </c>
      <c r="C1206" s="504"/>
      <c r="D1206" s="504"/>
      <c r="E1206" s="1720"/>
      <c r="F1206" s="505"/>
      <c r="G1206" s="1146"/>
      <c r="H1206" s="1147"/>
      <c r="I1206" s="1191"/>
      <c r="J1206" s="1192"/>
    </row>
    <row r="1207" spans="1:10" s="178" customFormat="1" ht="25.5">
      <c r="A1207" s="441"/>
      <c r="B1207" s="502" t="s">
        <v>1035</v>
      </c>
      <c r="C1207" s="454"/>
      <c r="D1207" s="454"/>
      <c r="E1207" s="1408"/>
      <c r="F1207" s="454"/>
      <c r="G1207" s="1146"/>
      <c r="H1207" s="1147"/>
      <c r="I1207" s="1191"/>
      <c r="J1207" s="1192"/>
    </row>
    <row r="1208" spans="1:10" s="178" customFormat="1" ht="15.75">
      <c r="A1208" s="441"/>
      <c r="B1208" s="502" t="s">
        <v>1036</v>
      </c>
      <c r="C1208" s="454"/>
      <c r="D1208" s="454"/>
      <c r="E1208" s="1408"/>
      <c r="F1208" s="454"/>
      <c r="G1208" s="1146"/>
      <c r="H1208" s="1147"/>
      <c r="I1208" s="1191"/>
      <c r="J1208" s="1192"/>
    </row>
    <row r="1209" spans="1:10" s="178" customFormat="1" ht="25.5">
      <c r="A1209" s="441"/>
      <c r="B1209" s="502" t="s">
        <v>1037</v>
      </c>
      <c r="C1209" s="454"/>
      <c r="D1209" s="454"/>
      <c r="E1209" s="1408"/>
      <c r="F1209" s="454"/>
      <c r="G1209" s="1146"/>
      <c r="H1209" s="1147"/>
      <c r="I1209" s="1191"/>
      <c r="J1209" s="1192"/>
    </row>
    <row r="1210" spans="1:10" s="178" customFormat="1" ht="15.75">
      <c r="A1210" s="441"/>
      <c r="B1210" s="502" t="s">
        <v>1038</v>
      </c>
      <c r="C1210" s="454"/>
      <c r="D1210" s="454"/>
      <c r="E1210" s="1408"/>
      <c r="F1210" s="454"/>
      <c r="G1210" s="1146"/>
      <c r="H1210" s="1147"/>
      <c r="I1210" s="1191"/>
      <c r="J1210" s="1192"/>
    </row>
    <row r="1211" spans="1:10" s="178" customFormat="1" ht="15.75">
      <c r="A1211" s="441"/>
      <c r="B1211" s="502" t="s">
        <v>1039</v>
      </c>
      <c r="C1211" s="454"/>
      <c r="D1211" s="454"/>
      <c r="E1211" s="1408"/>
      <c r="F1211" s="454"/>
      <c r="G1211" s="1146"/>
      <c r="H1211" s="1147"/>
      <c r="I1211" s="1191"/>
      <c r="J1211" s="1192"/>
    </row>
    <row r="1212" spans="1:10" s="178" customFormat="1" ht="38.25">
      <c r="A1212" s="441"/>
      <c r="B1212" s="502" t="s">
        <v>1040</v>
      </c>
      <c r="C1212" s="506"/>
      <c r="D1212" s="506"/>
      <c r="E1212" s="1408"/>
      <c r="F1212" s="454"/>
      <c r="G1212" s="1146"/>
      <c r="H1212" s="1147"/>
      <c r="I1212" s="1191"/>
      <c r="J1212" s="1192"/>
    </row>
    <row r="1213" spans="1:10" s="152" customFormat="1">
      <c r="A1213" s="441"/>
      <c r="B1213" s="454" t="s">
        <v>1001</v>
      </c>
      <c r="C1213" s="454"/>
      <c r="D1213" s="454"/>
      <c r="E1213" s="1408"/>
      <c r="F1213" s="455"/>
      <c r="G1213" s="1146"/>
      <c r="H1213" s="1113"/>
      <c r="I1213" s="1166"/>
      <c r="J1213" s="1165"/>
    </row>
    <row r="1214" spans="1:10" s="152" customFormat="1">
      <c r="A1214" s="441"/>
      <c r="B1214" s="454" t="s">
        <v>1041</v>
      </c>
      <c r="C1214" s="454" t="s">
        <v>843</v>
      </c>
      <c r="D1214" s="454">
        <v>2</v>
      </c>
      <c r="E1214" s="1719"/>
      <c r="F1214" s="440">
        <f>E1214*D1214</f>
        <v>0</v>
      </c>
      <c r="G1214" s="1146"/>
      <c r="H1214" s="873">
        <f>E1214*G1214</f>
        <v>0</v>
      </c>
      <c r="I1214" s="1166">
        <v>2</v>
      </c>
      <c r="J1214" s="887">
        <f>E1214*I1214</f>
        <v>0</v>
      </c>
    </row>
    <row r="1215" spans="1:10" s="178" customFormat="1" ht="15.75">
      <c r="A1215" s="441"/>
      <c r="B1215" s="502"/>
      <c r="C1215" s="454"/>
      <c r="D1215" s="454"/>
      <c r="E1215" s="1408"/>
      <c r="F1215" s="454"/>
      <c r="G1215" s="1146"/>
      <c r="H1215" s="1148"/>
      <c r="I1215" s="1191"/>
      <c r="J1215" s="1192"/>
    </row>
    <row r="1216" spans="1:10" s="152" customFormat="1" ht="89.25" customHeight="1">
      <c r="A1216" s="441">
        <f>COUNT($A$10:A1215)+1</f>
        <v>233</v>
      </c>
      <c r="B1216" s="454" t="s">
        <v>1042</v>
      </c>
      <c r="C1216" s="454"/>
      <c r="D1216" s="454"/>
      <c r="E1216" s="1408"/>
      <c r="F1216" s="455"/>
      <c r="G1216" s="1113"/>
      <c r="H1216" s="1113"/>
      <c r="I1216" s="1166"/>
      <c r="J1216" s="1165"/>
    </row>
    <row r="1217" spans="1:10" s="152" customFormat="1">
      <c r="A1217" s="437"/>
      <c r="B1217" s="454" t="s">
        <v>1001</v>
      </c>
      <c r="C1217" s="454"/>
      <c r="D1217" s="454"/>
      <c r="E1217" s="1408"/>
      <c r="F1217" s="455"/>
      <c r="G1217" s="1113"/>
      <c r="H1217" s="1113"/>
      <c r="I1217" s="1166"/>
      <c r="J1217" s="1165"/>
    </row>
    <row r="1218" spans="1:10" s="152" customFormat="1">
      <c r="A1218" s="437"/>
      <c r="B1218" s="454" t="s">
        <v>1043</v>
      </c>
      <c r="C1218" s="454" t="s">
        <v>827</v>
      </c>
      <c r="D1218" s="454">
        <v>2</v>
      </c>
      <c r="E1218" s="1719"/>
      <c r="F1218" s="440">
        <f>E1218*D1218</f>
        <v>0</v>
      </c>
      <c r="G1218" s="1113"/>
      <c r="H1218" s="873">
        <f>E1218*G1218</f>
        <v>0</v>
      </c>
      <c r="I1218" s="1166">
        <v>2</v>
      </c>
      <c r="J1218" s="887">
        <f>E1218*I1218</f>
        <v>0</v>
      </c>
    </row>
    <row r="1219" spans="1:10" s="152" customFormat="1">
      <c r="A1219" s="437"/>
      <c r="B1219" s="454"/>
      <c r="C1219" s="454"/>
      <c r="D1219" s="454"/>
      <c r="E1219" s="1408"/>
      <c r="F1219" s="455"/>
      <c r="G1219" s="1113"/>
      <c r="H1219" s="1113"/>
      <c r="I1219" s="1166"/>
      <c r="J1219" s="1165"/>
    </row>
    <row r="1220" spans="1:10" s="152" customFormat="1" ht="76.5">
      <c r="A1220" s="441">
        <f>COUNT($A$10:A1219)+1</f>
        <v>234</v>
      </c>
      <c r="B1220" s="454" t="s">
        <v>1093</v>
      </c>
      <c r="C1220" s="454"/>
      <c r="D1220" s="454"/>
      <c r="E1220" s="1408"/>
      <c r="F1220" s="455"/>
      <c r="G1220" s="1113"/>
      <c r="H1220" s="1113"/>
      <c r="I1220" s="1166"/>
      <c r="J1220" s="1165"/>
    </row>
    <row r="1221" spans="1:10" s="152" customFormat="1" ht="25.5">
      <c r="A1221" s="437"/>
      <c r="B1221" s="454" t="s">
        <v>1045</v>
      </c>
      <c r="C1221" s="454" t="s">
        <v>843</v>
      </c>
      <c r="D1221" s="454">
        <v>8</v>
      </c>
      <c r="E1221" s="1719"/>
      <c r="F1221" s="440">
        <f>E1221*D1221</f>
        <v>0</v>
      </c>
      <c r="G1221" s="1113"/>
      <c r="H1221" s="873">
        <f>E1221*G1221</f>
        <v>0</v>
      </c>
      <c r="I1221" s="1166">
        <v>8</v>
      </c>
      <c r="J1221" s="887">
        <f>E1221*I1221</f>
        <v>0</v>
      </c>
    </row>
    <row r="1222" spans="1:10" s="152" customFormat="1">
      <c r="A1222" s="437"/>
      <c r="B1222" s="454"/>
      <c r="C1222" s="454"/>
      <c r="D1222" s="454"/>
      <c r="E1222" s="1408"/>
      <c r="F1222" s="455"/>
      <c r="G1222" s="1113"/>
      <c r="H1222" s="1113"/>
      <c r="I1222" s="1166"/>
      <c r="J1222" s="1165"/>
    </row>
    <row r="1223" spans="1:10" s="152" customFormat="1" ht="66.599999999999994" customHeight="1">
      <c r="A1223" s="441">
        <f>COUNT($A$10:A1222)+1</f>
        <v>235</v>
      </c>
      <c r="B1223" s="454" t="s">
        <v>1094</v>
      </c>
      <c r="C1223" s="454"/>
      <c r="D1223" s="454"/>
      <c r="E1223" s="1408"/>
      <c r="F1223" s="455"/>
      <c r="G1223" s="1113"/>
      <c r="H1223" s="1113"/>
      <c r="I1223" s="1166"/>
      <c r="J1223" s="1165"/>
    </row>
    <row r="1224" spans="1:10" s="152" customFormat="1">
      <c r="A1224" s="437"/>
      <c r="B1224" s="454" t="s">
        <v>1047</v>
      </c>
      <c r="C1224" s="454" t="s">
        <v>843</v>
      </c>
      <c r="D1224" s="454">
        <v>4</v>
      </c>
      <c r="E1224" s="1719"/>
      <c r="F1224" s="440">
        <f>E1224*D1224</f>
        <v>0</v>
      </c>
      <c r="G1224" s="1113"/>
      <c r="H1224" s="873">
        <f>E1224*G1224</f>
        <v>0</v>
      </c>
      <c r="I1224" s="1166">
        <v>4</v>
      </c>
      <c r="J1224" s="887">
        <f>E1224*I1224</f>
        <v>0</v>
      </c>
    </row>
    <row r="1225" spans="1:10" s="152" customFormat="1">
      <c r="A1225" s="437"/>
      <c r="B1225" s="454"/>
      <c r="C1225" s="454"/>
      <c r="D1225" s="454"/>
      <c r="E1225" s="1408"/>
      <c r="F1225" s="455"/>
      <c r="G1225" s="1113"/>
      <c r="H1225" s="1113"/>
      <c r="I1225" s="1166"/>
      <c r="J1225" s="1165"/>
    </row>
    <row r="1226" spans="1:10" s="152" customFormat="1" ht="165.75">
      <c r="A1226" s="441">
        <f>COUNT($A$10:A1225)+1</f>
        <v>236</v>
      </c>
      <c r="B1226" s="454" t="s">
        <v>1048</v>
      </c>
      <c r="C1226" s="454"/>
      <c r="D1226" s="454"/>
      <c r="E1226" s="1408"/>
      <c r="F1226" s="455"/>
      <c r="G1226" s="1113"/>
      <c r="H1226" s="1113"/>
      <c r="I1226" s="1166"/>
      <c r="J1226" s="1165"/>
    </row>
    <row r="1227" spans="1:10" s="152" customFormat="1">
      <c r="A1227" s="437"/>
      <c r="B1227" s="454" t="s">
        <v>1049</v>
      </c>
      <c r="C1227" s="454"/>
      <c r="D1227" s="454"/>
      <c r="E1227" s="1408"/>
      <c r="F1227" s="455"/>
      <c r="G1227" s="1113"/>
      <c r="H1227" s="1113"/>
      <c r="I1227" s="1166"/>
      <c r="J1227" s="1165"/>
    </row>
    <row r="1228" spans="1:10" s="152" customFormat="1">
      <c r="A1228" s="437"/>
      <c r="B1228" s="454" t="s">
        <v>1050</v>
      </c>
      <c r="C1228" s="454" t="s">
        <v>826</v>
      </c>
      <c r="D1228" s="454">
        <v>36</v>
      </c>
      <c r="E1228" s="1719"/>
      <c r="F1228" s="440">
        <f>E1228*D1228</f>
        <v>0</v>
      </c>
      <c r="G1228" s="1113"/>
      <c r="H1228" s="873">
        <f>E1228*G1228</f>
        <v>0</v>
      </c>
      <c r="I1228" s="1193">
        <v>36</v>
      </c>
      <c r="J1228" s="887">
        <f>E1228*I1228</f>
        <v>0</v>
      </c>
    </row>
    <row r="1229" spans="1:10" s="152" customFormat="1">
      <c r="A1229" s="437"/>
      <c r="B1229" s="454" t="s">
        <v>1051</v>
      </c>
      <c r="C1229" s="454" t="s">
        <v>826</v>
      </c>
      <c r="D1229" s="454">
        <v>66</v>
      </c>
      <c r="E1229" s="1719"/>
      <c r="F1229" s="440">
        <f>E1229*D1229</f>
        <v>0</v>
      </c>
      <c r="G1229" s="1113"/>
      <c r="H1229" s="873">
        <f>E1229*G1229</f>
        <v>0</v>
      </c>
      <c r="I1229" s="1193">
        <v>66</v>
      </c>
      <c r="J1229" s="887">
        <f>E1229*I1229</f>
        <v>0</v>
      </c>
    </row>
    <row r="1230" spans="1:10" s="152" customFormat="1">
      <c r="A1230" s="437"/>
      <c r="B1230" s="454" t="s">
        <v>1052</v>
      </c>
      <c r="C1230" s="454" t="s">
        <v>826</v>
      </c>
      <c r="D1230" s="454">
        <v>18</v>
      </c>
      <c r="E1230" s="1719"/>
      <c r="F1230" s="440">
        <f>E1230*D1230</f>
        <v>0</v>
      </c>
      <c r="G1230" s="1113"/>
      <c r="H1230" s="873">
        <f>E1230*G1230</f>
        <v>0</v>
      </c>
      <c r="I1230" s="1193">
        <v>18</v>
      </c>
      <c r="J1230" s="887">
        <f>E1230*I1230</f>
        <v>0</v>
      </c>
    </row>
    <row r="1231" spans="1:10" s="152" customFormat="1">
      <c r="A1231" s="437"/>
      <c r="B1231" s="454" t="s">
        <v>1053</v>
      </c>
      <c r="C1231" s="454" t="s">
        <v>826</v>
      </c>
      <c r="D1231" s="454">
        <v>58</v>
      </c>
      <c r="E1231" s="1719"/>
      <c r="F1231" s="440">
        <f>E1231*D1231</f>
        <v>0</v>
      </c>
      <c r="G1231" s="1113"/>
      <c r="H1231" s="873">
        <f>E1231*G1231</f>
        <v>0</v>
      </c>
      <c r="I1231" s="1193">
        <v>58</v>
      </c>
      <c r="J1231" s="887">
        <f>E1231*I1231</f>
        <v>0</v>
      </c>
    </row>
    <row r="1232" spans="1:10" s="152" customFormat="1">
      <c r="A1232" s="437"/>
      <c r="B1232" s="454"/>
      <c r="C1232" s="454"/>
      <c r="D1232" s="454"/>
      <c r="E1232" s="1408"/>
      <c r="F1232" s="455"/>
      <c r="G1232" s="1113"/>
      <c r="H1232" s="1113"/>
      <c r="I1232" s="1166"/>
      <c r="J1232" s="1165"/>
    </row>
    <row r="1233" spans="1:10" s="152" customFormat="1" ht="63.75">
      <c r="A1233" s="441">
        <f>COUNT($A$10:A1225)+1</f>
        <v>236</v>
      </c>
      <c r="B1233" s="454" t="s">
        <v>1057</v>
      </c>
      <c r="C1233" s="454"/>
      <c r="D1233" s="454"/>
      <c r="E1233" s="1408"/>
      <c r="F1233" s="455"/>
      <c r="G1233" s="1113"/>
      <c r="H1233" s="1113"/>
      <c r="I1233" s="1166"/>
      <c r="J1233" s="1165"/>
    </row>
    <row r="1234" spans="1:10" s="152" customFormat="1">
      <c r="A1234" s="437"/>
      <c r="B1234" s="454" t="s">
        <v>1058</v>
      </c>
      <c r="C1234" s="454"/>
      <c r="D1234" s="454"/>
      <c r="E1234" s="1408"/>
      <c r="F1234" s="455"/>
      <c r="G1234" s="1113"/>
      <c r="H1234" s="1113"/>
      <c r="I1234" s="1166"/>
      <c r="J1234" s="1165"/>
    </row>
    <row r="1235" spans="1:10" s="152" customFormat="1">
      <c r="A1235" s="437"/>
      <c r="B1235" s="454" t="s">
        <v>1050</v>
      </c>
      <c r="C1235" s="454" t="s">
        <v>826</v>
      </c>
      <c r="D1235" s="454">
        <f>D1228</f>
        <v>36</v>
      </c>
      <c r="E1235" s="1719"/>
      <c r="F1235" s="440">
        <f>E1235*D1235</f>
        <v>0</v>
      </c>
      <c r="G1235" s="1113"/>
      <c r="H1235" s="873">
        <f>E1235*G1235</f>
        <v>0</v>
      </c>
      <c r="I1235" s="1193">
        <f>I1228</f>
        <v>36</v>
      </c>
      <c r="J1235" s="887">
        <f>E1235*I1235</f>
        <v>0</v>
      </c>
    </row>
    <row r="1236" spans="1:10" s="152" customFormat="1">
      <c r="A1236" s="437"/>
      <c r="B1236" s="454" t="s">
        <v>1051</v>
      </c>
      <c r="C1236" s="454" t="s">
        <v>826</v>
      </c>
      <c r="D1236" s="454">
        <f>D1229</f>
        <v>66</v>
      </c>
      <c r="E1236" s="1719"/>
      <c r="F1236" s="440">
        <f>E1236*D1236</f>
        <v>0</v>
      </c>
      <c r="G1236" s="1113"/>
      <c r="H1236" s="873">
        <f>E1236*G1236</f>
        <v>0</v>
      </c>
      <c r="I1236" s="1193">
        <f>I1229</f>
        <v>66</v>
      </c>
      <c r="J1236" s="887">
        <f>E1236*I1236</f>
        <v>0</v>
      </c>
    </row>
    <row r="1237" spans="1:10" s="152" customFormat="1">
      <c r="A1237" s="437"/>
      <c r="B1237" s="454" t="s">
        <v>1052</v>
      </c>
      <c r="C1237" s="454" t="s">
        <v>826</v>
      </c>
      <c r="D1237" s="454">
        <f>D1230</f>
        <v>18</v>
      </c>
      <c r="E1237" s="1719"/>
      <c r="F1237" s="440">
        <f>E1237*D1237</f>
        <v>0</v>
      </c>
      <c r="G1237" s="1113"/>
      <c r="H1237" s="873">
        <f>E1237*G1237</f>
        <v>0</v>
      </c>
      <c r="I1237" s="1193">
        <f>I1230</f>
        <v>18</v>
      </c>
      <c r="J1237" s="887">
        <f>E1237*I1237</f>
        <v>0</v>
      </c>
    </row>
    <row r="1238" spans="1:10" s="152" customFormat="1">
      <c r="A1238" s="437"/>
      <c r="B1238" s="454" t="s">
        <v>1053</v>
      </c>
      <c r="C1238" s="454" t="s">
        <v>826</v>
      </c>
      <c r="D1238" s="454">
        <f>D1231</f>
        <v>58</v>
      </c>
      <c r="E1238" s="1719"/>
      <c r="F1238" s="440">
        <f>E1238*D1238</f>
        <v>0</v>
      </c>
      <c r="G1238" s="1113"/>
      <c r="H1238" s="873">
        <f>E1238*G1238</f>
        <v>0</v>
      </c>
      <c r="I1238" s="1193">
        <f>I1231</f>
        <v>58</v>
      </c>
      <c r="J1238" s="887">
        <f>E1238*I1238</f>
        <v>0</v>
      </c>
    </row>
    <row r="1239" spans="1:10" s="152" customFormat="1">
      <c r="A1239" s="441"/>
      <c r="B1239" s="454"/>
      <c r="C1239" s="454"/>
      <c r="D1239" s="454"/>
      <c r="E1239" s="1408"/>
      <c r="F1239" s="455"/>
      <c r="G1239" s="1113"/>
      <c r="H1239" s="1113"/>
      <c r="I1239" s="1166"/>
      <c r="J1239" s="1165"/>
    </row>
    <row r="1240" spans="1:10" s="152" customFormat="1" ht="141.75">
      <c r="A1240" s="441">
        <f>COUNT($A$10:A1239)+1</f>
        <v>238</v>
      </c>
      <c r="B1240" s="454" t="s">
        <v>1095</v>
      </c>
      <c r="C1240" s="454"/>
      <c r="D1240" s="454"/>
      <c r="E1240" s="1408"/>
      <c r="F1240" s="455"/>
      <c r="G1240" s="1113"/>
      <c r="H1240" s="1113"/>
      <c r="I1240" s="1166"/>
      <c r="J1240" s="1165"/>
    </row>
    <row r="1241" spans="1:10" s="152" customFormat="1" ht="14.45" customHeight="1">
      <c r="A1241" s="437"/>
      <c r="B1241" s="454" t="s">
        <v>1096</v>
      </c>
      <c r="C1241" s="454"/>
      <c r="D1241" s="454"/>
      <c r="E1241" s="1408"/>
      <c r="F1241" s="455"/>
      <c r="G1241" s="1113"/>
      <c r="H1241" s="1113"/>
      <c r="I1241" s="1166"/>
      <c r="J1241" s="1165"/>
    </row>
    <row r="1242" spans="1:10" s="152" customFormat="1">
      <c r="A1242" s="437"/>
      <c r="B1242" s="454" t="s">
        <v>872</v>
      </c>
      <c r="C1242" s="454" t="s">
        <v>827</v>
      </c>
      <c r="D1242" s="454">
        <v>2</v>
      </c>
      <c r="E1242" s="1719"/>
      <c r="F1242" s="440">
        <f>E1242*D1242</f>
        <v>0</v>
      </c>
      <c r="G1242" s="1113"/>
      <c r="H1242" s="873">
        <f>E1242*G1242</f>
        <v>0</v>
      </c>
      <c r="I1242" s="1166">
        <v>2</v>
      </c>
      <c r="J1242" s="887">
        <f>E1242*I1242</f>
        <v>0</v>
      </c>
    </row>
    <row r="1243" spans="1:10" s="152" customFormat="1">
      <c r="A1243" s="437"/>
      <c r="B1243" s="454"/>
      <c r="C1243" s="454"/>
      <c r="D1243" s="454"/>
      <c r="E1243" s="1408"/>
      <c r="F1243" s="455"/>
      <c r="G1243" s="1113"/>
      <c r="H1243" s="1113"/>
      <c r="I1243" s="1166"/>
      <c r="J1243" s="1165"/>
    </row>
    <row r="1244" spans="1:10" s="152" customFormat="1" ht="76.5">
      <c r="A1244" s="441">
        <f>COUNT($A$10:A1243)+1</f>
        <v>239</v>
      </c>
      <c r="B1244" s="454" t="s">
        <v>1062</v>
      </c>
      <c r="C1244" s="454"/>
      <c r="D1244" s="454"/>
      <c r="E1244" s="1408"/>
      <c r="F1244" s="455"/>
      <c r="G1244" s="1113"/>
      <c r="H1244" s="1113"/>
      <c r="I1244" s="1166"/>
      <c r="J1244" s="1165"/>
    </row>
    <row r="1245" spans="1:10" s="152" customFormat="1">
      <c r="A1245" s="437"/>
      <c r="B1245" s="454" t="s">
        <v>1063</v>
      </c>
      <c r="C1245" s="454"/>
      <c r="D1245" s="454"/>
      <c r="E1245" s="1408"/>
      <c r="F1245" s="455"/>
      <c r="G1245" s="1113"/>
      <c r="H1245" s="1113"/>
      <c r="I1245" s="1166"/>
      <c r="J1245" s="1165"/>
    </row>
    <row r="1246" spans="1:10" s="152" customFormat="1">
      <c r="A1246" s="437"/>
      <c r="B1246" s="454" t="s">
        <v>1064</v>
      </c>
      <c r="C1246" s="454" t="s">
        <v>826</v>
      </c>
      <c r="D1246" s="454">
        <v>12</v>
      </c>
      <c r="E1246" s="1719"/>
      <c r="F1246" s="440">
        <f>E1246*D1246</f>
        <v>0</v>
      </c>
      <c r="G1246" s="1113"/>
      <c r="H1246" s="873">
        <f>E1246*G1246</f>
        <v>0</v>
      </c>
      <c r="I1246" s="1193">
        <v>12</v>
      </c>
      <c r="J1246" s="887">
        <f>E1246*I1246</f>
        <v>0</v>
      </c>
    </row>
    <row r="1247" spans="1:10" s="152" customFormat="1">
      <c r="A1247" s="437"/>
      <c r="B1247" s="454" t="s">
        <v>1065</v>
      </c>
      <c r="C1247" s="454" t="s">
        <v>826</v>
      </c>
      <c r="D1247" s="454">
        <v>36</v>
      </c>
      <c r="E1247" s="1719"/>
      <c r="F1247" s="440">
        <f>E1247*D1247</f>
        <v>0</v>
      </c>
      <c r="G1247" s="1113"/>
      <c r="H1247" s="873">
        <f>E1247*G1247</f>
        <v>0</v>
      </c>
      <c r="I1247" s="1193">
        <v>36</v>
      </c>
      <c r="J1247" s="887">
        <f>E1247*I1247</f>
        <v>0</v>
      </c>
    </row>
    <row r="1248" spans="1:10" s="152" customFormat="1">
      <c r="A1248" s="437"/>
      <c r="B1248" s="454" t="s">
        <v>1066</v>
      </c>
      <c r="C1248" s="454" t="s">
        <v>826</v>
      </c>
      <c r="D1248" s="454">
        <v>10</v>
      </c>
      <c r="E1248" s="1719"/>
      <c r="F1248" s="440">
        <f>E1248*D1248</f>
        <v>0</v>
      </c>
      <c r="G1248" s="1113"/>
      <c r="H1248" s="873">
        <f>E1248*G1248</f>
        <v>0</v>
      </c>
      <c r="I1248" s="1193">
        <v>10</v>
      </c>
      <c r="J1248" s="887">
        <f>E1248*I1248</f>
        <v>0</v>
      </c>
    </row>
    <row r="1249" spans="1:10" s="152" customFormat="1">
      <c r="A1249" s="441"/>
      <c r="B1249" s="454" t="s">
        <v>1067</v>
      </c>
      <c r="C1249" s="454" t="s">
        <v>826</v>
      </c>
      <c r="D1249" s="454">
        <v>60</v>
      </c>
      <c r="E1249" s="1719"/>
      <c r="F1249" s="440">
        <f>E1249*D1249</f>
        <v>0</v>
      </c>
      <c r="G1249" s="1113"/>
      <c r="H1249" s="873">
        <f>E1249*G1249</f>
        <v>0</v>
      </c>
      <c r="I1249" s="1193">
        <v>60</v>
      </c>
      <c r="J1249" s="887">
        <f>E1249*I1249</f>
        <v>0</v>
      </c>
    </row>
    <row r="1250" spans="1:10" s="152" customFormat="1">
      <c r="A1250" s="441"/>
      <c r="B1250" s="454"/>
      <c r="C1250" s="454"/>
      <c r="D1250" s="454"/>
      <c r="E1250" s="1408"/>
      <c r="F1250" s="455"/>
      <c r="G1250" s="1113"/>
      <c r="H1250" s="1113"/>
      <c r="I1250" s="1166"/>
      <c r="J1250" s="1165"/>
    </row>
    <row r="1251" spans="1:10" s="171" customFormat="1" ht="25.5">
      <c r="A1251" s="441">
        <f>COUNT($A$10:A1250)+1</f>
        <v>240</v>
      </c>
      <c r="B1251" s="454" t="s">
        <v>1068</v>
      </c>
      <c r="C1251" s="454"/>
      <c r="D1251" s="454"/>
      <c r="E1251" s="1410"/>
      <c r="F1251" s="440"/>
      <c r="G1251" s="1131"/>
      <c r="H1251" s="1131"/>
      <c r="I1251" s="1187"/>
      <c r="J1251" s="1179"/>
    </row>
    <row r="1252" spans="1:10" s="171" customFormat="1">
      <c r="A1252" s="441"/>
      <c r="B1252" s="454" t="s">
        <v>1066</v>
      </c>
      <c r="C1252" s="454" t="s">
        <v>827</v>
      </c>
      <c r="D1252" s="454">
        <v>8</v>
      </c>
      <c r="E1252" s="1409"/>
      <c r="F1252" s="440">
        <f>E1252*D1252</f>
        <v>0</v>
      </c>
      <c r="G1252" s="1131"/>
      <c r="H1252" s="873">
        <f>E1252*G1252</f>
        <v>0</v>
      </c>
      <c r="I1252" s="1187">
        <v>8</v>
      </c>
      <c r="J1252" s="887">
        <f>E1252*I1252</f>
        <v>0</v>
      </c>
    </row>
    <row r="1253" spans="1:10" s="171" customFormat="1">
      <c r="A1253" s="441"/>
      <c r="B1253" s="454"/>
      <c r="C1253" s="454"/>
      <c r="D1253" s="454"/>
      <c r="E1253" s="1410"/>
      <c r="F1253" s="440"/>
      <c r="G1253" s="1131"/>
      <c r="H1253" s="1131"/>
      <c r="I1253" s="1187"/>
      <c r="J1253" s="1179"/>
    </row>
    <row r="1254" spans="1:10" s="171" customFormat="1" ht="25.5">
      <c r="A1254" s="441">
        <f>COUNT($A$10:A1253)+1</f>
        <v>241</v>
      </c>
      <c r="B1254" s="454" t="s">
        <v>1069</v>
      </c>
      <c r="C1254" s="454"/>
      <c r="D1254" s="454"/>
      <c r="E1254" s="1410"/>
      <c r="F1254" s="440"/>
      <c r="G1254" s="1131"/>
      <c r="H1254" s="1131"/>
      <c r="I1254" s="1187"/>
      <c r="J1254" s="1179"/>
    </row>
    <row r="1255" spans="1:10" s="171" customFormat="1">
      <c r="A1255" s="456"/>
      <c r="B1255" s="454" t="s">
        <v>1065</v>
      </c>
      <c r="C1255" s="454" t="s">
        <v>827</v>
      </c>
      <c r="D1255" s="454">
        <v>8</v>
      </c>
      <c r="E1255" s="1409"/>
      <c r="F1255" s="440">
        <f>E1255*D1255</f>
        <v>0</v>
      </c>
      <c r="G1255" s="1131"/>
      <c r="H1255" s="873">
        <f>E1255*G1255</f>
        <v>0</v>
      </c>
      <c r="I1255" s="1187">
        <v>8</v>
      </c>
      <c r="J1255" s="887">
        <f>E1255*I1255</f>
        <v>0</v>
      </c>
    </row>
    <row r="1256" spans="1:10" s="171" customFormat="1">
      <c r="A1256" s="456"/>
      <c r="B1256" s="454"/>
      <c r="C1256" s="454"/>
      <c r="D1256" s="454"/>
      <c r="E1256" s="1410"/>
      <c r="F1256" s="440"/>
      <c r="G1256" s="1131"/>
      <c r="H1256" s="1131"/>
      <c r="I1256" s="1187"/>
      <c r="J1256" s="1179"/>
    </row>
    <row r="1257" spans="1:10" s="171" customFormat="1" ht="51">
      <c r="A1257" s="441">
        <f>COUNT($A$10:A1256)+1</f>
        <v>242</v>
      </c>
      <c r="B1257" s="454" t="s">
        <v>1070</v>
      </c>
      <c r="C1257" s="454"/>
      <c r="D1257" s="454"/>
      <c r="E1257" s="1410"/>
      <c r="F1257" s="440"/>
      <c r="G1257" s="1131"/>
      <c r="H1257" s="1131"/>
      <c r="I1257" s="1187"/>
      <c r="J1257" s="1179"/>
    </row>
    <row r="1258" spans="1:10" s="171" customFormat="1">
      <c r="A1258" s="456"/>
      <c r="B1258" s="454"/>
      <c r="C1258" s="454" t="s">
        <v>843</v>
      </c>
      <c r="D1258" s="454">
        <v>8</v>
      </c>
      <c r="E1258" s="1409"/>
      <c r="F1258" s="440">
        <f>E1258*D1258</f>
        <v>0</v>
      </c>
      <c r="G1258" s="1131"/>
      <c r="H1258" s="873">
        <f>E1258*G1258</f>
        <v>0</v>
      </c>
      <c r="I1258" s="1187">
        <v>8</v>
      </c>
      <c r="J1258" s="887">
        <f>E1258*I1258</f>
        <v>0</v>
      </c>
    </row>
    <row r="1259" spans="1:10" s="171" customFormat="1">
      <c r="A1259" s="456"/>
      <c r="B1259" s="454"/>
      <c r="C1259" s="454"/>
      <c r="D1259" s="454"/>
      <c r="E1259" s="1410"/>
      <c r="F1259" s="440"/>
      <c r="G1259" s="1131"/>
      <c r="H1259" s="1131"/>
      <c r="I1259" s="1187"/>
      <c r="J1259" s="1179"/>
    </row>
    <row r="1260" spans="1:10" s="171" customFormat="1" ht="51">
      <c r="A1260" s="441">
        <f>COUNT($A$10:A1259)+1</f>
        <v>243</v>
      </c>
      <c r="B1260" s="454" t="s">
        <v>1071</v>
      </c>
      <c r="C1260" s="454"/>
      <c r="D1260" s="454"/>
      <c r="E1260" s="1410"/>
      <c r="F1260" s="440"/>
      <c r="G1260" s="1131"/>
      <c r="H1260" s="1131"/>
      <c r="I1260" s="1187"/>
      <c r="J1260" s="1179"/>
    </row>
    <row r="1261" spans="1:10" s="171" customFormat="1">
      <c r="A1261" s="456"/>
      <c r="B1261" s="454"/>
      <c r="C1261" s="454" t="s">
        <v>843</v>
      </c>
      <c r="D1261" s="454">
        <v>1</v>
      </c>
      <c r="E1261" s="1409"/>
      <c r="F1261" s="440">
        <f>E1261*D1261</f>
        <v>0</v>
      </c>
      <c r="G1261" s="1131"/>
      <c r="H1261" s="873">
        <f>E1261*G1261</f>
        <v>0</v>
      </c>
      <c r="I1261" s="1187">
        <v>1</v>
      </c>
      <c r="J1261" s="887">
        <f>E1261*I1261</f>
        <v>0</v>
      </c>
    </row>
    <row r="1262" spans="1:10" s="171" customFormat="1">
      <c r="A1262" s="456"/>
      <c r="B1262" s="454"/>
      <c r="C1262" s="454"/>
      <c r="D1262" s="454"/>
      <c r="E1262" s="1410"/>
      <c r="F1262" s="440"/>
      <c r="G1262" s="1131"/>
      <c r="H1262" s="1131"/>
      <c r="I1262" s="1187"/>
      <c r="J1262" s="1179"/>
    </row>
    <row r="1263" spans="1:10" s="152" customFormat="1">
      <c r="A1263" s="437"/>
      <c r="B1263" s="424" t="s">
        <v>922</v>
      </c>
      <c r="C1263" s="454"/>
      <c r="D1263" s="454"/>
      <c r="E1263" s="1401"/>
      <c r="F1263" s="302"/>
      <c r="G1263" s="1113"/>
      <c r="H1263" s="1113"/>
      <c r="I1263" s="1166"/>
      <c r="J1263" s="1165"/>
    </row>
    <row r="1264" spans="1:10" s="152" customFormat="1">
      <c r="A1264" s="437"/>
      <c r="B1264" s="438"/>
      <c r="C1264" s="454"/>
      <c r="D1264" s="454"/>
      <c r="E1264" s="1401"/>
      <c r="F1264" s="302"/>
      <c r="G1264" s="1113"/>
      <c r="H1264" s="1113"/>
      <c r="I1264" s="1166"/>
      <c r="J1264" s="1165"/>
    </row>
    <row r="1265" spans="1:10" s="152" customFormat="1" ht="51">
      <c r="A1265" s="441">
        <f>COUNT($A$10:A1264)+1</f>
        <v>244</v>
      </c>
      <c r="B1265" s="454" t="s">
        <v>1072</v>
      </c>
      <c r="C1265" s="454"/>
      <c r="D1265" s="454"/>
      <c r="E1265" s="1408"/>
      <c r="F1265" s="455"/>
      <c r="G1265" s="1113"/>
      <c r="H1265" s="1113"/>
      <c r="I1265" s="1166"/>
      <c r="J1265" s="1165"/>
    </row>
    <row r="1266" spans="1:10" s="152" customFormat="1" ht="25.5">
      <c r="A1266" s="437"/>
      <c r="B1266" s="502" t="s">
        <v>1000</v>
      </c>
      <c r="C1266" s="454"/>
      <c r="D1266" s="454"/>
      <c r="E1266" s="1408"/>
      <c r="F1266" s="455"/>
      <c r="G1266" s="1113"/>
      <c r="H1266" s="1113"/>
      <c r="I1266" s="1166"/>
      <c r="J1266" s="1165"/>
    </row>
    <row r="1267" spans="1:10" s="152" customFormat="1">
      <c r="A1267" s="437"/>
      <c r="B1267" s="454" t="s">
        <v>1001</v>
      </c>
      <c r="C1267" s="454"/>
      <c r="D1267" s="454"/>
      <c r="E1267" s="1408"/>
      <c r="F1267" s="455"/>
      <c r="G1267" s="1113"/>
      <c r="H1267" s="1113"/>
      <c r="I1267" s="1166"/>
      <c r="J1267" s="1165"/>
    </row>
    <row r="1268" spans="1:10" s="152" customFormat="1">
      <c r="A1268" s="437"/>
      <c r="B1268" s="454" t="s">
        <v>1002</v>
      </c>
      <c r="C1268" s="454" t="s">
        <v>827</v>
      </c>
      <c r="D1268" s="454">
        <v>15</v>
      </c>
      <c r="E1268" s="1719"/>
      <c r="F1268" s="440">
        <f>E1268*D1268</f>
        <v>0</v>
      </c>
      <c r="G1268" s="1113"/>
      <c r="H1268" s="873">
        <f>E1268*G1268</f>
        <v>0</v>
      </c>
      <c r="I1268" s="1166">
        <v>15</v>
      </c>
      <c r="J1268" s="887">
        <f>E1268*I1268</f>
        <v>0</v>
      </c>
    </row>
    <row r="1269" spans="1:10" s="152" customFormat="1">
      <c r="A1269" s="437"/>
      <c r="B1269" s="454"/>
      <c r="C1269" s="454"/>
      <c r="D1269" s="454"/>
      <c r="E1269" s="1408"/>
      <c r="F1269" s="455"/>
      <c r="G1269" s="1113"/>
      <c r="H1269" s="1113"/>
      <c r="I1269" s="1166"/>
      <c r="J1269" s="1165"/>
    </row>
    <row r="1270" spans="1:10" s="152" customFormat="1" ht="51">
      <c r="A1270" s="441">
        <f>COUNT($A$10:A1269)+1</f>
        <v>245</v>
      </c>
      <c r="B1270" s="454" t="s">
        <v>1073</v>
      </c>
      <c r="C1270" s="454"/>
      <c r="D1270" s="454"/>
      <c r="E1270" s="1408"/>
      <c r="F1270" s="455"/>
      <c r="G1270" s="1113"/>
      <c r="H1270" s="1113"/>
      <c r="I1270" s="1166"/>
      <c r="J1270" s="1165"/>
    </row>
    <row r="1271" spans="1:10" s="152" customFormat="1">
      <c r="A1271" s="437"/>
      <c r="B1271" s="454" t="s">
        <v>1004</v>
      </c>
      <c r="C1271" s="454"/>
      <c r="D1271" s="454"/>
      <c r="E1271" s="1408"/>
      <c r="F1271" s="455"/>
      <c r="G1271" s="1113"/>
      <c r="H1271" s="1113"/>
      <c r="I1271" s="1166"/>
      <c r="J1271" s="1165"/>
    </row>
    <row r="1272" spans="1:10" s="152" customFormat="1">
      <c r="A1272" s="437"/>
      <c r="B1272" s="454" t="s">
        <v>1005</v>
      </c>
      <c r="C1272" s="454"/>
      <c r="D1272" s="454"/>
      <c r="E1272" s="1408"/>
      <c r="F1272" s="455"/>
      <c r="G1272" s="1113"/>
      <c r="H1272" s="1113"/>
      <c r="I1272" s="1166"/>
      <c r="J1272" s="1165"/>
    </row>
    <row r="1273" spans="1:10" s="152" customFormat="1">
      <c r="A1273" s="437"/>
      <c r="B1273" s="454" t="s">
        <v>1006</v>
      </c>
      <c r="C1273" s="454"/>
      <c r="D1273" s="454"/>
      <c r="E1273" s="1408"/>
      <c r="F1273" s="455"/>
      <c r="G1273" s="1113"/>
      <c r="H1273" s="1113"/>
      <c r="I1273" s="1166"/>
      <c r="J1273" s="1165"/>
    </row>
    <row r="1274" spans="1:10" s="152" customFormat="1">
      <c r="A1274" s="437"/>
      <c r="B1274" s="454" t="s">
        <v>1007</v>
      </c>
      <c r="C1274" s="454"/>
      <c r="D1274" s="454"/>
      <c r="E1274" s="1408"/>
      <c r="F1274" s="455"/>
      <c r="G1274" s="1113"/>
      <c r="H1274" s="1113"/>
      <c r="I1274" s="1166"/>
      <c r="J1274" s="1165"/>
    </row>
    <row r="1275" spans="1:10" s="152" customFormat="1">
      <c r="A1275" s="437"/>
      <c r="B1275" s="454" t="s">
        <v>1008</v>
      </c>
      <c r="C1275" s="454"/>
      <c r="D1275" s="454"/>
      <c r="E1275" s="1408"/>
      <c r="F1275" s="455"/>
      <c r="G1275" s="1113"/>
      <c r="H1275" s="1113"/>
      <c r="I1275" s="1166"/>
      <c r="J1275" s="1165"/>
    </row>
    <row r="1276" spans="1:10" s="152" customFormat="1">
      <c r="A1276" s="437"/>
      <c r="B1276" s="454" t="s">
        <v>1009</v>
      </c>
      <c r="C1276" s="454"/>
      <c r="D1276" s="454"/>
      <c r="E1276" s="1408"/>
      <c r="F1276" s="455"/>
      <c r="G1276" s="1113"/>
      <c r="H1276" s="1113"/>
      <c r="I1276" s="1166"/>
      <c r="J1276" s="1165"/>
    </row>
    <row r="1277" spans="1:10" s="152" customFormat="1">
      <c r="A1277" s="437"/>
      <c r="B1277" s="502" t="s">
        <v>1010</v>
      </c>
      <c r="C1277" s="438"/>
      <c r="D1277" s="438"/>
      <c r="E1277" s="1408"/>
      <c r="F1277" s="455"/>
      <c r="G1277" s="1113"/>
      <c r="H1277" s="1113"/>
      <c r="I1277" s="1166"/>
      <c r="J1277" s="1165"/>
    </row>
    <row r="1278" spans="1:10" s="152" customFormat="1">
      <c r="A1278" s="437"/>
      <c r="B1278" s="454" t="s">
        <v>1011</v>
      </c>
      <c r="C1278" s="454"/>
      <c r="D1278" s="454"/>
      <c r="E1278" s="1408"/>
      <c r="F1278" s="455"/>
      <c r="G1278" s="1113"/>
      <c r="H1278" s="1113"/>
      <c r="I1278" s="1166"/>
      <c r="J1278" s="1165"/>
    </row>
    <row r="1279" spans="1:10" s="152" customFormat="1">
      <c r="A1279" s="437"/>
      <c r="B1279" s="454" t="s">
        <v>1012</v>
      </c>
      <c r="C1279" s="454" t="s">
        <v>827</v>
      </c>
      <c r="D1279" s="454">
        <f>D1268</f>
        <v>15</v>
      </c>
      <c r="E1279" s="1719"/>
      <c r="F1279" s="440">
        <f>E1279*D1279</f>
        <v>0</v>
      </c>
      <c r="G1279" s="1113"/>
      <c r="H1279" s="873">
        <f>E1279*G1279</f>
        <v>0</v>
      </c>
      <c r="I1279" s="1166">
        <v>15</v>
      </c>
      <c r="J1279" s="887">
        <f>E1279*I1279</f>
        <v>0</v>
      </c>
    </row>
    <row r="1280" spans="1:10" s="152" customFormat="1">
      <c r="A1280" s="437"/>
      <c r="B1280" s="454"/>
      <c r="C1280" s="454"/>
      <c r="D1280" s="454"/>
      <c r="E1280" s="1408"/>
      <c r="F1280" s="455"/>
      <c r="G1280" s="1113"/>
      <c r="H1280" s="1113"/>
      <c r="I1280" s="1166"/>
      <c r="J1280" s="1165"/>
    </row>
    <row r="1281" spans="1:10" s="152" customFormat="1" ht="27" customHeight="1">
      <c r="A1281" s="441">
        <f>COUNT($A$10:A1280)+1</f>
        <v>246</v>
      </c>
      <c r="B1281" s="454" t="s">
        <v>3590</v>
      </c>
      <c r="C1281" s="454"/>
      <c r="D1281" s="454"/>
      <c r="E1281" s="1408"/>
      <c r="F1281" s="455"/>
      <c r="G1281" s="1113"/>
      <c r="H1281" s="1113"/>
      <c r="I1281" s="1166"/>
      <c r="J1281" s="1165"/>
    </row>
    <row r="1282" spans="1:10" s="152" customFormat="1">
      <c r="A1282" s="437"/>
      <c r="B1282" s="454" t="s">
        <v>1001</v>
      </c>
      <c r="C1282" s="454"/>
      <c r="D1282" s="454"/>
      <c r="E1282" s="1408"/>
      <c r="F1282" s="455"/>
      <c r="G1282" s="1113"/>
      <c r="H1282" s="1113"/>
      <c r="I1282" s="1166"/>
      <c r="J1282" s="1165"/>
    </row>
    <row r="1283" spans="1:10" s="152" customFormat="1">
      <c r="A1283" s="437"/>
      <c r="B1283" s="454" t="s">
        <v>1018</v>
      </c>
      <c r="C1283" s="454" t="s">
        <v>827</v>
      </c>
      <c r="D1283" s="454">
        <f>D1268</f>
        <v>15</v>
      </c>
      <c r="E1283" s="1719"/>
      <c r="F1283" s="440">
        <f>E1283*D1283</f>
        <v>0</v>
      </c>
      <c r="G1283" s="1113"/>
      <c r="H1283" s="873">
        <f>E1283*G1283</f>
        <v>0</v>
      </c>
      <c r="I1283" s="1166">
        <v>15</v>
      </c>
      <c r="J1283" s="887">
        <f>E1283*I1283</f>
        <v>0</v>
      </c>
    </row>
    <row r="1284" spans="1:10" s="152" customFormat="1">
      <c r="A1284" s="437"/>
      <c r="B1284" s="454"/>
      <c r="C1284" s="454"/>
      <c r="D1284" s="454"/>
      <c r="E1284" s="1408"/>
      <c r="F1284" s="455"/>
      <c r="G1284" s="1113"/>
      <c r="H1284" s="1113"/>
      <c r="I1284" s="1166"/>
      <c r="J1284" s="1165"/>
    </row>
    <row r="1285" spans="1:10" s="152" customFormat="1" ht="38.25">
      <c r="A1285" s="441">
        <f>COUNT($A$10:A1284)+1</f>
        <v>247</v>
      </c>
      <c r="B1285" s="454" t="s">
        <v>3587</v>
      </c>
      <c r="C1285" s="454"/>
      <c r="D1285" s="454"/>
      <c r="E1285" s="1408"/>
      <c r="F1285" s="455"/>
      <c r="G1285" s="1113"/>
      <c r="H1285" s="1113"/>
      <c r="I1285" s="1166"/>
      <c r="J1285" s="1165"/>
    </row>
    <row r="1286" spans="1:10" s="152" customFormat="1">
      <c r="A1286" s="437"/>
      <c r="B1286" s="454" t="s">
        <v>1001</v>
      </c>
      <c r="C1286" s="454"/>
      <c r="D1286" s="454"/>
      <c r="E1286" s="1408"/>
      <c r="F1286" s="455"/>
      <c r="G1286" s="1113"/>
      <c r="H1286" s="1113"/>
      <c r="I1286" s="1166"/>
      <c r="J1286" s="1165"/>
    </row>
    <row r="1287" spans="1:10" s="152" customFormat="1">
      <c r="A1287" s="437"/>
      <c r="B1287" s="454" t="s">
        <v>1019</v>
      </c>
      <c r="C1287" s="454" t="s">
        <v>827</v>
      </c>
      <c r="D1287" s="454">
        <f>D1268</f>
        <v>15</v>
      </c>
      <c r="E1287" s="1719"/>
      <c r="F1287" s="440">
        <f>E1287*D1287</f>
        <v>0</v>
      </c>
      <c r="G1287" s="1113"/>
      <c r="H1287" s="873">
        <f>E1287*G1287</f>
        <v>0</v>
      </c>
      <c r="I1287" s="1166">
        <v>15</v>
      </c>
      <c r="J1287" s="887">
        <f>E1287*I1287</f>
        <v>0</v>
      </c>
    </row>
    <row r="1288" spans="1:10" s="152" customFormat="1">
      <c r="A1288" s="437"/>
      <c r="B1288" s="454"/>
      <c r="C1288" s="454"/>
      <c r="D1288" s="454"/>
      <c r="E1288" s="1408"/>
      <c r="F1288" s="454"/>
      <c r="G1288" s="1113"/>
      <c r="H1288" s="1113"/>
      <c r="I1288" s="1166"/>
      <c r="J1288" s="1165"/>
    </row>
    <row r="1289" spans="1:10" s="152" customFormat="1" ht="27.6" customHeight="1">
      <c r="A1289" s="441">
        <f>COUNT($A$10:A1288)+1</f>
        <v>248</v>
      </c>
      <c r="B1289" s="454" t="s">
        <v>1020</v>
      </c>
      <c r="C1289" s="454"/>
      <c r="D1289" s="454"/>
      <c r="E1289" s="1408"/>
      <c r="F1289" s="454"/>
      <c r="G1289" s="1113"/>
      <c r="H1289" s="1113"/>
      <c r="I1289" s="1166"/>
      <c r="J1289" s="1165"/>
    </row>
    <row r="1290" spans="1:10" s="152" customFormat="1">
      <c r="A1290" s="437"/>
      <c r="B1290" s="454" t="s">
        <v>1011</v>
      </c>
      <c r="C1290" s="454"/>
      <c r="D1290" s="454"/>
      <c r="E1290" s="1408"/>
      <c r="F1290" s="454"/>
      <c r="G1290" s="1113"/>
      <c r="H1290" s="1113"/>
      <c r="I1290" s="1166"/>
      <c r="J1290" s="1165"/>
    </row>
    <row r="1291" spans="1:10" s="152" customFormat="1">
      <c r="A1291" s="437"/>
      <c r="B1291" s="454" t="s">
        <v>1021</v>
      </c>
      <c r="C1291" s="454" t="s">
        <v>827</v>
      </c>
      <c r="D1291" s="454">
        <f>D1268</f>
        <v>15</v>
      </c>
      <c r="E1291" s="1719"/>
      <c r="F1291" s="440">
        <f>E1291*D1291</f>
        <v>0</v>
      </c>
      <c r="G1291" s="1113"/>
      <c r="H1291" s="873">
        <f>E1291*G1291</f>
        <v>0</v>
      </c>
      <c r="I1291" s="1166">
        <v>15</v>
      </c>
      <c r="J1291" s="887">
        <f>E1291*I1291</f>
        <v>0</v>
      </c>
    </row>
    <row r="1292" spans="1:10" s="152" customFormat="1">
      <c r="A1292" s="437"/>
      <c r="B1292" s="454"/>
      <c r="C1292" s="454"/>
      <c r="D1292" s="454"/>
      <c r="E1292" s="1408"/>
      <c r="F1292" s="454"/>
      <c r="G1292" s="1113"/>
      <c r="H1292" s="1113"/>
      <c r="I1292" s="1166"/>
      <c r="J1292" s="1165"/>
    </row>
    <row r="1293" spans="1:10" s="152" customFormat="1" ht="89.25">
      <c r="A1293" s="441">
        <f>COUNT($A$10:A1292)+1</f>
        <v>249</v>
      </c>
      <c r="B1293" s="454" t="s">
        <v>1022</v>
      </c>
      <c r="C1293" s="454"/>
      <c r="D1293" s="454"/>
      <c r="E1293" s="1408"/>
      <c r="F1293" s="454"/>
      <c r="G1293" s="1113"/>
      <c r="H1293" s="1113"/>
      <c r="I1293" s="1166"/>
      <c r="J1293" s="1165"/>
    </row>
    <row r="1294" spans="1:10" s="152" customFormat="1" ht="38.25">
      <c r="A1294" s="437"/>
      <c r="B1294" s="502" t="s">
        <v>1023</v>
      </c>
      <c r="C1294" s="454"/>
      <c r="D1294" s="454"/>
      <c r="E1294" s="1408"/>
      <c r="F1294" s="454"/>
      <c r="G1294" s="1113"/>
      <c r="H1294" s="1113"/>
      <c r="I1294" s="1166"/>
      <c r="J1294" s="1165"/>
    </row>
    <row r="1295" spans="1:10" s="152" customFormat="1" ht="25.5">
      <c r="A1295" s="437"/>
      <c r="B1295" s="502" t="s">
        <v>1024</v>
      </c>
      <c r="C1295" s="454"/>
      <c r="D1295" s="454"/>
      <c r="E1295" s="1408"/>
      <c r="F1295" s="455"/>
      <c r="G1295" s="1113"/>
      <c r="H1295" s="1113"/>
      <c r="I1295" s="1166"/>
      <c r="J1295" s="1165"/>
    </row>
    <row r="1296" spans="1:10" s="152" customFormat="1">
      <c r="A1296" s="437"/>
      <c r="B1296" s="454" t="s">
        <v>1001</v>
      </c>
      <c r="C1296" s="454"/>
      <c r="D1296" s="454"/>
      <c r="E1296" s="1408"/>
      <c r="F1296" s="455"/>
      <c r="G1296" s="1113"/>
      <c r="H1296" s="1113"/>
      <c r="I1296" s="1166"/>
      <c r="J1296" s="1165"/>
    </row>
    <row r="1297" spans="1:10" s="152" customFormat="1">
      <c r="A1297" s="437"/>
      <c r="B1297" s="454" t="s">
        <v>1026</v>
      </c>
      <c r="C1297" s="454" t="s">
        <v>827</v>
      </c>
      <c r="D1297" s="454">
        <v>17</v>
      </c>
      <c r="E1297" s="1719"/>
      <c r="F1297" s="440">
        <f>E1297*D1297</f>
        <v>0</v>
      </c>
      <c r="G1297" s="1113"/>
      <c r="H1297" s="873">
        <f>E1297*G1297</f>
        <v>0</v>
      </c>
      <c r="I1297" s="1166">
        <v>17</v>
      </c>
      <c r="J1297" s="887">
        <f>E1297*I1297</f>
        <v>0</v>
      </c>
    </row>
    <row r="1298" spans="1:10" s="152" customFormat="1">
      <c r="A1298" s="437"/>
      <c r="B1298" s="454"/>
      <c r="C1298" s="454"/>
      <c r="D1298" s="454"/>
      <c r="E1298" s="1408"/>
      <c r="F1298" s="454"/>
      <c r="G1298" s="1113"/>
      <c r="H1298" s="1113"/>
      <c r="I1298" s="1166"/>
      <c r="J1298" s="1165"/>
    </row>
    <row r="1299" spans="1:10" s="152" customFormat="1" ht="63.75">
      <c r="A1299" s="441">
        <f>COUNT($A$10:A1298)+1</f>
        <v>250</v>
      </c>
      <c r="B1299" s="454" t="s">
        <v>1075</v>
      </c>
      <c r="C1299" s="454"/>
      <c r="D1299" s="454"/>
      <c r="E1299" s="1408"/>
      <c r="F1299" s="454"/>
      <c r="G1299" s="1113"/>
      <c r="H1299" s="1113"/>
      <c r="I1299" s="1166"/>
      <c r="J1299" s="1165"/>
    </row>
    <row r="1300" spans="1:10" s="152" customFormat="1">
      <c r="A1300" s="441"/>
      <c r="B1300" s="454" t="s">
        <v>1001</v>
      </c>
      <c r="C1300" s="454"/>
      <c r="D1300" s="454"/>
      <c r="E1300" s="1408"/>
      <c r="F1300" s="454"/>
      <c r="G1300" s="1113"/>
      <c r="H1300" s="1113"/>
      <c r="I1300" s="1166"/>
      <c r="J1300" s="1165"/>
    </row>
    <row r="1301" spans="1:10" s="152" customFormat="1">
      <c r="A1301" s="441"/>
      <c r="B1301" s="454" t="s">
        <v>1076</v>
      </c>
      <c r="C1301" s="454" t="s">
        <v>827</v>
      </c>
      <c r="D1301" s="454">
        <f>D1297</f>
        <v>17</v>
      </c>
      <c r="E1301" s="1719"/>
      <c r="F1301" s="440">
        <f>E1301*D1301</f>
        <v>0</v>
      </c>
      <c r="G1301" s="1113"/>
      <c r="H1301" s="873">
        <f>E1301*G1301</f>
        <v>0</v>
      </c>
      <c r="I1301" s="1166">
        <v>17</v>
      </c>
      <c r="J1301" s="887">
        <f>E1301*I1301</f>
        <v>0</v>
      </c>
    </row>
    <row r="1302" spans="1:10" s="152" customFormat="1">
      <c r="A1302" s="441"/>
      <c r="B1302" s="454"/>
      <c r="C1302" s="454"/>
      <c r="D1302" s="454"/>
      <c r="E1302" s="1408"/>
      <c r="F1302" s="454"/>
      <c r="G1302" s="1113"/>
      <c r="H1302" s="1113"/>
      <c r="I1302" s="1166"/>
      <c r="J1302" s="1165"/>
    </row>
    <row r="1303" spans="1:10" s="177" customFormat="1" ht="55.5" customHeight="1">
      <c r="A1303" s="441">
        <f>COUNT($A$10:A1302)+1</f>
        <v>251</v>
      </c>
      <c r="B1303" s="169" t="s">
        <v>3588</v>
      </c>
      <c r="C1303" s="503"/>
      <c r="D1303" s="503"/>
      <c r="E1303" s="1408"/>
      <c r="F1303" s="454"/>
      <c r="G1303" s="1146"/>
      <c r="H1303" s="1146"/>
      <c r="I1303" s="1189"/>
      <c r="J1303" s="1190"/>
    </row>
    <row r="1304" spans="1:10" s="177" customFormat="1">
      <c r="A1304" s="441"/>
      <c r="B1304" s="454"/>
      <c r="C1304" s="454" t="s">
        <v>827</v>
      </c>
      <c r="D1304" s="454">
        <f>D1301</f>
        <v>17</v>
      </c>
      <c r="E1304" s="1719"/>
      <c r="F1304" s="440">
        <f>E1304*D1304</f>
        <v>0</v>
      </c>
      <c r="G1304" s="1146"/>
      <c r="H1304" s="873">
        <f>E1304*G1304</f>
        <v>0</v>
      </c>
      <c r="I1304" s="1189">
        <v>17</v>
      </c>
      <c r="J1304" s="887">
        <f>E1304*I1304</f>
        <v>0</v>
      </c>
    </row>
    <row r="1305" spans="1:10" s="177" customFormat="1">
      <c r="A1305" s="441"/>
      <c r="B1305" s="454" t="s">
        <v>1027</v>
      </c>
      <c r="C1305" s="454"/>
      <c r="D1305" s="454"/>
      <c r="E1305" s="1408"/>
      <c r="F1305" s="454"/>
      <c r="G1305" s="1146"/>
      <c r="H1305" s="1146"/>
      <c r="I1305" s="1189"/>
      <c r="J1305" s="1190"/>
    </row>
    <row r="1306" spans="1:10" s="177" customFormat="1" ht="25.5">
      <c r="A1306" s="441">
        <f>COUNT($A$10:A1305)+1</f>
        <v>252</v>
      </c>
      <c r="B1306" s="454" t="s">
        <v>1028</v>
      </c>
      <c r="C1306" s="503"/>
      <c r="D1306" s="503"/>
      <c r="E1306" s="1408"/>
      <c r="F1306" s="454"/>
      <c r="G1306" s="1146"/>
      <c r="H1306" s="1146"/>
      <c r="I1306" s="1189"/>
      <c r="J1306" s="1190"/>
    </row>
    <row r="1307" spans="1:10" s="177" customFormat="1">
      <c r="A1307" s="441"/>
      <c r="B1307" s="454"/>
      <c r="C1307" s="454" t="s">
        <v>827</v>
      </c>
      <c r="D1307" s="454">
        <v>0</v>
      </c>
      <c r="E1307" s="1719"/>
      <c r="F1307" s="440">
        <f>E1307*D1307</f>
        <v>0</v>
      </c>
      <c r="G1307" s="1146"/>
      <c r="H1307" s="873">
        <f>E1307*G1307</f>
        <v>0</v>
      </c>
      <c r="I1307" s="1189">
        <v>0</v>
      </c>
      <c r="J1307" s="887">
        <f>E1307*I1307</f>
        <v>0</v>
      </c>
    </row>
    <row r="1308" spans="1:10" s="177" customFormat="1">
      <c r="A1308" s="441"/>
      <c r="B1308" s="454"/>
      <c r="C1308" s="454"/>
      <c r="D1308" s="454"/>
      <c r="E1308" s="1408"/>
      <c r="F1308" s="454"/>
      <c r="G1308" s="1146"/>
      <c r="H1308" s="1146"/>
      <c r="I1308" s="1189"/>
      <c r="J1308" s="1190"/>
    </row>
    <row r="1309" spans="1:10" s="177" customFormat="1" ht="25.5">
      <c r="A1309" s="441">
        <f>COUNT($A$10:A1307)+1</f>
        <v>253</v>
      </c>
      <c r="B1309" s="454" t="s">
        <v>1029</v>
      </c>
      <c r="C1309" s="503"/>
      <c r="D1309" s="503"/>
      <c r="E1309" s="1408"/>
      <c r="F1309" s="454"/>
      <c r="G1309" s="1146"/>
      <c r="H1309" s="1146"/>
      <c r="I1309" s="1189"/>
      <c r="J1309" s="1190"/>
    </row>
    <row r="1310" spans="1:10" s="177" customFormat="1">
      <c r="A1310" s="441"/>
      <c r="B1310" s="454"/>
      <c r="C1310" s="454" t="s">
        <v>827</v>
      </c>
      <c r="D1310" s="454">
        <v>68</v>
      </c>
      <c r="E1310" s="1719"/>
      <c r="F1310" s="440">
        <f>E1310*D1310</f>
        <v>0</v>
      </c>
      <c r="G1310" s="1146"/>
      <c r="H1310" s="873">
        <f>E1310*G1310</f>
        <v>0</v>
      </c>
      <c r="I1310" s="1189">
        <v>68</v>
      </c>
      <c r="J1310" s="887">
        <f>E1310*I1310</f>
        <v>0</v>
      </c>
    </row>
    <row r="1311" spans="1:10" s="177" customFormat="1">
      <c r="A1311" s="441"/>
      <c r="B1311" s="454"/>
      <c r="C1311" s="454"/>
      <c r="D1311" s="454"/>
      <c r="E1311" s="1408"/>
      <c r="F1311" s="454"/>
      <c r="G1311" s="1146"/>
      <c r="H1311" s="1146"/>
      <c r="I1311" s="1189"/>
      <c r="J1311" s="1190"/>
    </row>
    <row r="1312" spans="1:10" s="177" customFormat="1" ht="25.5">
      <c r="A1312" s="441">
        <f>COUNT($A$10:A1310)+1</f>
        <v>254</v>
      </c>
      <c r="B1312" s="454" t="s">
        <v>1030</v>
      </c>
      <c r="C1312" s="503"/>
      <c r="D1312" s="503"/>
      <c r="E1312" s="1408"/>
      <c r="F1312" s="454"/>
      <c r="G1312" s="1146"/>
      <c r="H1312" s="1146"/>
      <c r="I1312" s="1189"/>
      <c r="J1312" s="1190"/>
    </row>
    <row r="1313" spans="1:10" s="177" customFormat="1">
      <c r="A1313" s="441"/>
      <c r="B1313" s="454" t="s">
        <v>81</v>
      </c>
      <c r="C1313" s="454" t="s">
        <v>827</v>
      </c>
      <c r="D1313" s="454">
        <v>0</v>
      </c>
      <c r="E1313" s="1719"/>
      <c r="F1313" s="440">
        <f>E1313*D1313</f>
        <v>0</v>
      </c>
      <c r="G1313" s="1146"/>
      <c r="H1313" s="873">
        <f>E1313*G1313</f>
        <v>0</v>
      </c>
      <c r="I1313" s="1189">
        <v>0</v>
      </c>
      <c r="J1313" s="887">
        <f>E1313*I1313</f>
        <v>0</v>
      </c>
    </row>
    <row r="1314" spans="1:10" s="177" customFormat="1" ht="5.25" customHeight="1">
      <c r="A1314" s="441"/>
      <c r="B1314" s="454"/>
      <c r="C1314" s="454"/>
      <c r="D1314" s="454"/>
      <c r="E1314" s="1408"/>
      <c r="F1314" s="454"/>
      <c r="G1314" s="1146"/>
      <c r="H1314" s="1146"/>
      <c r="I1314" s="1189"/>
      <c r="J1314" s="1190"/>
    </row>
    <row r="1315" spans="1:10" s="152" customFormat="1" ht="89.25">
      <c r="A1315" s="441">
        <f>COUNT($A$10:A1313)+1</f>
        <v>255</v>
      </c>
      <c r="B1315" s="454" t="s">
        <v>1077</v>
      </c>
      <c r="C1315" s="454"/>
      <c r="D1315" s="454"/>
      <c r="E1315" s="1408"/>
      <c r="F1315" s="454"/>
      <c r="G1315" s="1113"/>
      <c r="H1315" s="1113"/>
      <c r="I1315" s="1166"/>
      <c r="J1315" s="1165"/>
    </row>
    <row r="1316" spans="1:10" s="152" customFormat="1" ht="25.5">
      <c r="A1316" s="441"/>
      <c r="B1316" s="454" t="s">
        <v>1078</v>
      </c>
      <c r="C1316" s="454"/>
      <c r="D1316" s="454"/>
      <c r="E1316" s="1408"/>
      <c r="F1316" s="454"/>
      <c r="G1316" s="1113"/>
      <c r="H1316" s="1113"/>
      <c r="I1316" s="1166"/>
      <c r="J1316" s="1165"/>
    </row>
    <row r="1317" spans="1:10" s="152" customFormat="1">
      <c r="A1317" s="437"/>
      <c r="B1317" s="454" t="s">
        <v>1001</v>
      </c>
      <c r="C1317" s="454"/>
      <c r="D1317" s="454"/>
      <c r="E1317" s="1408"/>
      <c r="F1317" s="455"/>
      <c r="G1317" s="1113"/>
      <c r="H1317" s="1113"/>
      <c r="I1317" s="1166"/>
      <c r="J1317" s="1165"/>
    </row>
    <row r="1318" spans="1:10" s="152" customFormat="1" ht="38.25">
      <c r="A1318" s="437"/>
      <c r="B1318" s="454" t="s">
        <v>1079</v>
      </c>
      <c r="C1318" s="454"/>
      <c r="D1318" s="454"/>
      <c r="E1318" s="1408"/>
      <c r="F1318" s="455"/>
      <c r="G1318" s="1113"/>
      <c r="H1318" s="1113"/>
      <c r="I1318" s="1166"/>
      <c r="J1318" s="1165"/>
    </row>
    <row r="1319" spans="1:10" s="152" customFormat="1" ht="25.5">
      <c r="A1319" s="437"/>
      <c r="B1319" s="454" t="s">
        <v>1080</v>
      </c>
      <c r="C1319" s="454"/>
      <c r="D1319" s="454"/>
      <c r="E1319" s="1408"/>
      <c r="F1319" s="455"/>
      <c r="G1319" s="1113"/>
      <c r="H1319" s="1113"/>
      <c r="I1319" s="1166"/>
      <c r="J1319" s="1165"/>
    </row>
    <row r="1320" spans="1:10" s="152" customFormat="1">
      <c r="A1320" s="437"/>
      <c r="B1320" s="454" t="s">
        <v>1081</v>
      </c>
      <c r="C1320" s="454" t="s">
        <v>827</v>
      </c>
      <c r="D1320" s="454">
        <v>15</v>
      </c>
      <c r="E1320" s="1719"/>
      <c r="F1320" s="440">
        <f>E1320*D1320</f>
        <v>0</v>
      </c>
      <c r="G1320" s="1113"/>
      <c r="H1320" s="873">
        <f>E1320*G1320</f>
        <v>0</v>
      </c>
      <c r="I1320" s="1166">
        <v>15</v>
      </c>
      <c r="J1320" s="887">
        <f>E1320*I1320</f>
        <v>0</v>
      </c>
    </row>
    <row r="1321" spans="1:10" s="152" customFormat="1" ht="6" customHeight="1">
      <c r="A1321" s="437"/>
      <c r="B1321" s="454"/>
      <c r="C1321" s="454"/>
      <c r="D1321" s="454"/>
      <c r="E1321" s="1408"/>
      <c r="F1321" s="455"/>
      <c r="G1321" s="1113"/>
      <c r="H1321" s="1113"/>
      <c r="I1321" s="1166"/>
      <c r="J1321" s="1165"/>
    </row>
    <row r="1322" spans="1:10" s="152" customFormat="1" ht="76.5">
      <c r="A1322" s="441">
        <f>COUNT($A$10:A1321)+1</f>
        <v>256</v>
      </c>
      <c r="B1322" s="454" t="s">
        <v>1082</v>
      </c>
      <c r="C1322" s="454"/>
      <c r="D1322" s="454"/>
      <c r="E1322" s="1408"/>
      <c r="F1322" s="455"/>
      <c r="G1322" s="1113"/>
      <c r="H1322" s="1113"/>
      <c r="I1322" s="1166"/>
      <c r="J1322" s="1165"/>
    </row>
    <row r="1323" spans="1:10" s="152" customFormat="1">
      <c r="A1323" s="437"/>
      <c r="B1323" s="454" t="s">
        <v>1083</v>
      </c>
      <c r="C1323" s="454"/>
      <c r="D1323" s="454"/>
      <c r="E1323" s="1408"/>
      <c r="F1323" s="455"/>
      <c r="G1323" s="1113"/>
      <c r="H1323" s="1113"/>
      <c r="I1323" s="1166"/>
      <c r="J1323" s="1165"/>
    </row>
    <row r="1324" spans="1:10" s="152" customFormat="1">
      <c r="A1324" s="437"/>
      <c r="B1324" s="454" t="s">
        <v>3680</v>
      </c>
      <c r="C1324" s="454" t="s">
        <v>827</v>
      </c>
      <c r="D1324" s="454">
        <v>8</v>
      </c>
      <c r="E1324" s="1719"/>
      <c r="F1324" s="440">
        <f>E1324*D1324</f>
        <v>0</v>
      </c>
      <c r="G1324" s="1113"/>
      <c r="H1324" s="873">
        <f>E1324*G1324</f>
        <v>0</v>
      </c>
      <c r="I1324" s="1166">
        <v>8</v>
      </c>
      <c r="J1324" s="887">
        <f>E1324*I1324</f>
        <v>0</v>
      </c>
    </row>
    <row r="1325" spans="1:10" s="152" customFormat="1" ht="6" customHeight="1">
      <c r="A1325" s="437"/>
      <c r="B1325" s="454"/>
      <c r="C1325" s="438"/>
      <c r="D1325" s="438"/>
      <c r="E1325" s="1408"/>
      <c r="F1325" s="455"/>
      <c r="G1325" s="1113"/>
      <c r="H1325" s="1113"/>
      <c r="I1325" s="1166"/>
      <c r="J1325" s="1165"/>
    </row>
    <row r="1326" spans="1:10" s="152" customFormat="1" ht="89.25">
      <c r="A1326" s="441">
        <f>COUNT($A$10:A1325)+1</f>
        <v>257</v>
      </c>
      <c r="B1326" s="454" t="s">
        <v>1084</v>
      </c>
      <c r="C1326" s="454"/>
      <c r="D1326" s="454"/>
      <c r="E1326" s="1408"/>
      <c r="F1326" s="455"/>
      <c r="G1326" s="1113"/>
      <c r="H1326" s="1113"/>
      <c r="I1326" s="1166"/>
      <c r="J1326" s="1165"/>
    </row>
    <row r="1327" spans="1:10" s="152" customFormat="1">
      <c r="A1327" s="437"/>
      <c r="B1327" s="454" t="s">
        <v>1083</v>
      </c>
      <c r="C1327" s="454"/>
      <c r="D1327" s="454"/>
      <c r="E1327" s="1408"/>
      <c r="F1327" s="455"/>
      <c r="G1327" s="1113"/>
      <c r="H1327" s="1113"/>
      <c r="I1327" s="1166"/>
      <c r="J1327" s="1165"/>
    </row>
    <row r="1328" spans="1:10" s="152" customFormat="1">
      <c r="A1328" s="437"/>
      <c r="B1328" s="454" t="s">
        <v>3681</v>
      </c>
      <c r="C1328" s="454" t="s">
        <v>827</v>
      </c>
      <c r="D1328" s="454">
        <v>7</v>
      </c>
      <c r="E1328" s="1719"/>
      <c r="F1328" s="440">
        <f>E1328*D1328</f>
        <v>0</v>
      </c>
      <c r="G1328" s="1113"/>
      <c r="H1328" s="873">
        <f>E1328*G1328</f>
        <v>0</v>
      </c>
      <c r="I1328" s="1166">
        <v>7</v>
      </c>
      <c r="J1328" s="887">
        <f>E1328*I1328</f>
        <v>0</v>
      </c>
    </row>
    <row r="1329" spans="1:19" s="152" customFormat="1">
      <c r="A1329" s="437"/>
      <c r="B1329" s="454"/>
      <c r="C1329" s="438"/>
      <c r="D1329" s="438"/>
      <c r="E1329" s="1408"/>
      <c r="F1329" s="454"/>
      <c r="G1329" s="1113"/>
      <c r="H1329" s="1113"/>
      <c r="I1329" s="1166"/>
      <c r="J1329" s="1165"/>
    </row>
    <row r="1330" spans="1:19" s="152" customFormat="1" ht="165.75">
      <c r="A1330" s="441">
        <f>COUNT($A$10:A1329)+1</f>
        <v>258</v>
      </c>
      <c r="B1330" s="454" t="s">
        <v>1085</v>
      </c>
      <c r="C1330" s="454"/>
      <c r="D1330" s="454"/>
      <c r="E1330" s="1408"/>
      <c r="F1330" s="454"/>
      <c r="G1330" s="1113"/>
      <c r="H1330" s="1113"/>
      <c r="I1330" s="1166"/>
      <c r="J1330" s="1165"/>
    </row>
    <row r="1331" spans="1:19" s="152" customFormat="1">
      <c r="A1331" s="437"/>
      <c r="B1331" s="454" t="s">
        <v>1049</v>
      </c>
      <c r="C1331" s="454"/>
      <c r="D1331" s="454"/>
      <c r="E1331" s="1408"/>
      <c r="F1331" s="454"/>
      <c r="G1331" s="1113"/>
      <c r="H1331" s="1113"/>
      <c r="I1331" s="1166"/>
      <c r="J1331" s="1165"/>
    </row>
    <row r="1332" spans="1:19" s="152" customFormat="1">
      <c r="A1332" s="437"/>
      <c r="B1332" s="454" t="s">
        <v>1086</v>
      </c>
      <c r="C1332" s="454" t="s">
        <v>826</v>
      </c>
      <c r="D1332" s="454">
        <v>260</v>
      </c>
      <c r="E1332" s="1719"/>
      <c r="F1332" s="440">
        <f>E1332*D1332</f>
        <v>0</v>
      </c>
      <c r="G1332" s="1113"/>
      <c r="H1332" s="873">
        <f>E1332*G1332</f>
        <v>0</v>
      </c>
      <c r="I1332" s="1166">
        <v>260</v>
      </c>
      <c r="J1332" s="887">
        <f>E1332*I1332</f>
        <v>0</v>
      </c>
    </row>
    <row r="1333" spans="1:19" s="152" customFormat="1">
      <c r="A1333" s="437"/>
      <c r="B1333" s="454"/>
      <c r="C1333" s="454"/>
      <c r="D1333" s="454"/>
      <c r="E1333" s="1408"/>
      <c r="F1333" s="454"/>
      <c r="G1333" s="1113"/>
      <c r="H1333" s="1113"/>
      <c r="I1333" s="1166"/>
      <c r="J1333" s="1165"/>
    </row>
    <row r="1334" spans="1:19" s="152" customFormat="1" ht="76.5">
      <c r="A1334" s="441">
        <f>COUNT($A$10:A1333)+1</f>
        <v>259</v>
      </c>
      <c r="B1334" s="454" t="s">
        <v>1059</v>
      </c>
      <c r="C1334" s="454"/>
      <c r="D1334" s="454"/>
      <c r="E1334" s="1408"/>
      <c r="F1334" s="454"/>
      <c r="G1334" s="1113"/>
      <c r="H1334" s="1113"/>
      <c r="I1334" s="1166"/>
      <c r="J1334" s="1165"/>
    </row>
    <row r="1335" spans="1:19" s="152" customFormat="1">
      <c r="A1335" s="441"/>
      <c r="B1335" s="454" t="s">
        <v>1060</v>
      </c>
      <c r="C1335" s="454"/>
      <c r="D1335" s="454"/>
      <c r="E1335" s="1408"/>
      <c r="F1335" s="454"/>
      <c r="G1335" s="1113"/>
      <c r="H1335" s="1113"/>
      <c r="I1335" s="1166"/>
      <c r="J1335" s="1165"/>
    </row>
    <row r="1336" spans="1:19" s="152" customFormat="1">
      <c r="A1336" s="441"/>
      <c r="B1336" s="454" t="s">
        <v>859</v>
      </c>
      <c r="C1336" s="454" t="s">
        <v>827</v>
      </c>
      <c r="D1336" s="454">
        <v>32</v>
      </c>
      <c r="E1336" s="1719"/>
      <c r="F1336" s="440">
        <f>E1336*D1336</f>
        <v>0</v>
      </c>
      <c r="G1336" s="1113"/>
      <c r="H1336" s="873">
        <f>E1336*G1336</f>
        <v>0</v>
      </c>
      <c r="I1336" s="1166">
        <v>32</v>
      </c>
      <c r="J1336" s="887">
        <f>E1336*I1336</f>
        <v>0</v>
      </c>
    </row>
    <row r="1337" spans="1:19" s="152" customFormat="1">
      <c r="A1337" s="441"/>
      <c r="B1337" s="454"/>
      <c r="C1337" s="454"/>
      <c r="D1337" s="454"/>
      <c r="E1337" s="1408"/>
      <c r="F1337" s="454"/>
      <c r="G1337" s="1113"/>
      <c r="H1337" s="1113"/>
      <c r="I1337" s="1166"/>
      <c r="J1337" s="1165"/>
    </row>
    <row r="1338" spans="1:19" s="180" customFormat="1" ht="51">
      <c r="A1338" s="441">
        <f>COUNT($A$10:A1337)+1</f>
        <v>260</v>
      </c>
      <c r="B1338" s="454" t="s">
        <v>1061</v>
      </c>
      <c r="C1338" s="454"/>
      <c r="D1338" s="454"/>
      <c r="E1338" s="1408"/>
      <c r="F1338" s="454"/>
      <c r="G1338" s="1149"/>
      <c r="H1338" s="1149"/>
      <c r="I1338" s="1194"/>
      <c r="J1338" s="1195"/>
      <c r="K1338" s="179"/>
      <c r="L1338" s="179"/>
      <c r="M1338" s="179"/>
      <c r="N1338" s="179"/>
      <c r="O1338" s="179"/>
      <c r="P1338" s="179"/>
      <c r="Q1338" s="179"/>
      <c r="R1338" s="179"/>
      <c r="S1338" s="179"/>
    </row>
    <row r="1339" spans="1:19" s="180" customFormat="1" ht="15">
      <c r="A1339" s="441"/>
      <c r="B1339" s="454"/>
      <c r="C1339" s="454" t="s">
        <v>827</v>
      </c>
      <c r="D1339" s="454">
        <v>16</v>
      </c>
      <c r="E1339" s="1719"/>
      <c r="F1339" s="440">
        <f>E1339*D1339</f>
        <v>0</v>
      </c>
      <c r="G1339" s="1150"/>
      <c r="H1339" s="873">
        <f>E1339*G1339</f>
        <v>0</v>
      </c>
      <c r="I1339" s="1195">
        <v>16</v>
      </c>
      <c r="J1339" s="887">
        <f>E1339*I1339</f>
        <v>0</v>
      </c>
      <c r="K1339" s="179"/>
      <c r="L1339" s="179"/>
      <c r="M1339" s="179"/>
      <c r="N1339" s="179"/>
      <c r="O1339" s="179"/>
      <c r="P1339" s="179"/>
      <c r="Q1339" s="179"/>
      <c r="R1339" s="179"/>
      <c r="S1339" s="179"/>
    </row>
    <row r="1340" spans="1:19" s="180" customFormat="1" ht="15">
      <c r="A1340" s="441"/>
      <c r="B1340" s="454"/>
      <c r="C1340" s="454"/>
      <c r="D1340" s="454"/>
      <c r="E1340" s="1408"/>
      <c r="F1340" s="454"/>
      <c r="G1340" s="1150"/>
      <c r="H1340" s="1150"/>
      <c r="I1340" s="1195"/>
      <c r="J1340" s="1195"/>
      <c r="K1340" s="179"/>
      <c r="L1340" s="179"/>
      <c r="M1340" s="179"/>
      <c r="N1340" s="179"/>
      <c r="O1340" s="179"/>
      <c r="P1340" s="179"/>
      <c r="Q1340" s="179"/>
      <c r="R1340" s="179"/>
      <c r="S1340" s="179"/>
    </row>
    <row r="1341" spans="1:19" s="152" customFormat="1" ht="76.5">
      <c r="A1341" s="441">
        <f>COUNT($A$10:A1340)+1</f>
        <v>261</v>
      </c>
      <c r="B1341" s="454" t="s">
        <v>1062</v>
      </c>
      <c r="C1341" s="454"/>
      <c r="D1341" s="454"/>
      <c r="E1341" s="1408"/>
      <c r="F1341" s="454"/>
      <c r="G1341" s="1113"/>
      <c r="H1341" s="1113"/>
      <c r="I1341" s="1165"/>
      <c r="J1341" s="1165"/>
    </row>
    <row r="1342" spans="1:19" s="152" customFormat="1">
      <c r="A1342" s="437"/>
      <c r="B1342" s="454" t="s">
        <v>1063</v>
      </c>
      <c r="C1342" s="454"/>
      <c r="D1342" s="454"/>
      <c r="E1342" s="1408"/>
      <c r="F1342" s="454"/>
      <c r="G1342" s="1113"/>
      <c r="H1342" s="1113"/>
      <c r="I1342" s="1165"/>
      <c r="J1342" s="1165"/>
    </row>
    <row r="1343" spans="1:19" s="152" customFormat="1">
      <c r="A1343" s="441"/>
      <c r="B1343" s="454" t="s">
        <v>1064</v>
      </c>
      <c r="C1343" s="454" t="s">
        <v>826</v>
      </c>
      <c r="D1343" s="454">
        <v>80</v>
      </c>
      <c r="E1343" s="1719"/>
      <c r="F1343" s="440">
        <f>E1343*D1343</f>
        <v>0</v>
      </c>
      <c r="G1343" s="1113"/>
      <c r="H1343" s="873">
        <f>E1343*G1343</f>
        <v>0</v>
      </c>
      <c r="I1343" s="1193">
        <v>80</v>
      </c>
      <c r="J1343" s="887">
        <f>E1343*I1343</f>
        <v>0</v>
      </c>
    </row>
    <row r="1344" spans="1:19" s="152" customFormat="1">
      <c r="A1344" s="441"/>
      <c r="B1344" s="454" t="s">
        <v>1065</v>
      </c>
      <c r="C1344" s="454" t="s">
        <v>826</v>
      </c>
      <c r="D1344" s="454">
        <v>12</v>
      </c>
      <c r="E1344" s="1719"/>
      <c r="F1344" s="440">
        <f>E1344*D1344</f>
        <v>0</v>
      </c>
      <c r="G1344" s="1113"/>
      <c r="H1344" s="873">
        <f>E1344*G1344</f>
        <v>0</v>
      </c>
      <c r="I1344" s="1193">
        <v>12</v>
      </c>
      <c r="J1344" s="887">
        <f>E1344*I1344</f>
        <v>0</v>
      </c>
    </row>
    <row r="1345" spans="1:10" s="152" customFormat="1">
      <c r="A1345" s="441"/>
      <c r="B1345" s="454" t="s">
        <v>1066</v>
      </c>
      <c r="C1345" s="454" t="s">
        <v>826</v>
      </c>
      <c r="D1345" s="454">
        <v>16</v>
      </c>
      <c r="E1345" s="1719"/>
      <c r="F1345" s="440">
        <f>E1345*D1345</f>
        <v>0</v>
      </c>
      <c r="G1345" s="1113"/>
      <c r="H1345" s="873">
        <f>E1345*G1345</f>
        <v>0</v>
      </c>
      <c r="I1345" s="1193">
        <v>16</v>
      </c>
      <c r="J1345" s="887">
        <f>E1345*I1345</f>
        <v>0</v>
      </c>
    </row>
    <row r="1346" spans="1:10" s="152" customFormat="1">
      <c r="A1346" s="441"/>
      <c r="B1346" s="454"/>
      <c r="C1346" s="454"/>
      <c r="D1346" s="454"/>
      <c r="E1346" s="1408"/>
      <c r="F1346" s="454"/>
      <c r="G1346" s="1113"/>
      <c r="H1346" s="1113"/>
      <c r="I1346" s="1165"/>
      <c r="J1346" s="1165"/>
    </row>
    <row r="1347" spans="1:10" s="171" customFormat="1" ht="25.5">
      <c r="A1347" s="441">
        <f>COUNT($A$10:A1346)+1</f>
        <v>262</v>
      </c>
      <c r="B1347" s="454" t="s">
        <v>1087</v>
      </c>
      <c r="C1347" s="454"/>
      <c r="D1347" s="509"/>
      <c r="E1347" s="1408"/>
      <c r="F1347" s="454"/>
      <c r="G1347" s="1131"/>
      <c r="H1347" s="1131"/>
      <c r="I1347" s="1179"/>
      <c r="J1347" s="1179"/>
    </row>
    <row r="1348" spans="1:10" s="171" customFormat="1">
      <c r="A1348" s="441"/>
      <c r="B1348" s="454"/>
      <c r="C1348" s="454" t="s">
        <v>843</v>
      </c>
      <c r="D1348" s="509">
        <v>8</v>
      </c>
      <c r="E1348" s="1409"/>
      <c r="F1348" s="440">
        <f>E1348*D1348</f>
        <v>0</v>
      </c>
      <c r="G1348" s="1131"/>
      <c r="H1348" s="873">
        <f>E1348*G1348</f>
        <v>0</v>
      </c>
      <c r="I1348" s="1179">
        <v>8</v>
      </c>
      <c r="J1348" s="887">
        <f>E1348*I1348</f>
        <v>0</v>
      </c>
    </row>
    <row r="1349" spans="1:10" s="171" customFormat="1" ht="25.5">
      <c r="A1349" s="441">
        <f>1+A1347</f>
        <v>263</v>
      </c>
      <c r="B1349" s="454" t="s">
        <v>1088</v>
      </c>
      <c r="C1349" s="454"/>
      <c r="D1349" s="509"/>
      <c r="E1349" s="1410"/>
      <c r="F1349" s="440"/>
      <c r="G1349" s="1131"/>
      <c r="H1349" s="1131"/>
      <c r="I1349" s="1179"/>
      <c r="J1349" s="1179"/>
    </row>
    <row r="1350" spans="1:10" s="171" customFormat="1">
      <c r="A1350" s="441"/>
      <c r="B1350" s="454"/>
      <c r="C1350" s="454" t="s">
        <v>843</v>
      </c>
      <c r="D1350" s="509">
        <v>1</v>
      </c>
      <c r="E1350" s="1409"/>
      <c r="F1350" s="440">
        <f>E1350*D1350</f>
        <v>0</v>
      </c>
      <c r="G1350" s="1131"/>
      <c r="H1350" s="873">
        <f>E1350*G1350</f>
        <v>0</v>
      </c>
      <c r="I1350" s="1179">
        <v>1</v>
      </c>
      <c r="J1350" s="887">
        <f>E1350*I1350</f>
        <v>0</v>
      </c>
    </row>
    <row r="1351" spans="1:10" s="171" customFormat="1">
      <c r="A1351" s="441"/>
      <c r="B1351" s="454"/>
      <c r="C1351" s="454"/>
      <c r="D1351" s="509"/>
      <c r="E1351" s="1410"/>
      <c r="F1351" s="440"/>
      <c r="G1351" s="1131"/>
      <c r="H1351" s="1131"/>
      <c r="I1351" s="1179"/>
      <c r="J1351" s="1179"/>
    </row>
    <row r="1352" spans="1:10" s="171" customFormat="1" ht="38.25">
      <c r="A1352" s="441">
        <f>1+A1349</f>
        <v>264</v>
      </c>
      <c r="B1352" s="454" t="s">
        <v>1089</v>
      </c>
      <c r="C1352" s="467"/>
      <c r="D1352" s="467"/>
      <c r="E1352" s="1410"/>
      <c r="F1352" s="510"/>
      <c r="G1352" s="1131"/>
      <c r="H1352" s="1131"/>
      <c r="I1352" s="1179"/>
      <c r="J1352" s="1179"/>
    </row>
    <row r="1353" spans="1:10" s="171" customFormat="1">
      <c r="A1353" s="441"/>
      <c r="B1353" s="454"/>
      <c r="C1353" s="454" t="s">
        <v>1090</v>
      </c>
      <c r="D1353" s="509">
        <v>0.05</v>
      </c>
      <c r="E1353" s="1410">
        <f>SUM(F1164:F1350)</f>
        <v>0</v>
      </c>
      <c r="F1353" s="440">
        <f>E1353*D1353</f>
        <v>0</v>
      </c>
      <c r="G1353" s="1131"/>
      <c r="H1353" s="873">
        <f>E1353*G1353</f>
        <v>0</v>
      </c>
      <c r="I1353" s="1179">
        <v>0.05</v>
      </c>
      <c r="J1353" s="1196">
        <f>I1353*E1353</f>
        <v>0</v>
      </c>
    </row>
    <row r="1354" spans="1:10" s="171" customFormat="1" ht="13.5" thickBot="1">
      <c r="A1354" s="429"/>
      <c r="B1354" s="479"/>
      <c r="C1354" s="479"/>
      <c r="D1354" s="479"/>
      <c r="E1354" s="1724"/>
      <c r="F1354" s="511"/>
      <c r="G1354" s="1152"/>
      <c r="H1354" s="1152"/>
      <c r="I1354" s="1197"/>
      <c r="J1354" s="1197"/>
    </row>
    <row r="1355" spans="1:10" s="171" customFormat="1" ht="13.5" thickTop="1">
      <c r="A1355" s="161"/>
      <c r="B1355" s="169"/>
      <c r="C1355" s="169"/>
      <c r="D1355" s="169"/>
      <c r="E1355" s="1376"/>
      <c r="F1355" s="569" t="s">
        <v>1582</v>
      </c>
      <c r="G1355" s="1153"/>
      <c r="H1355" s="1154" t="s">
        <v>1592</v>
      </c>
      <c r="I1355" s="1199"/>
      <c r="J1355" s="1199" t="s">
        <v>1593</v>
      </c>
    </row>
    <row r="1356" spans="1:10" s="152" customFormat="1" ht="15">
      <c r="A1356" s="512"/>
      <c r="B1356" s="452" t="s">
        <v>1097</v>
      </c>
      <c r="C1356" s="453"/>
      <c r="D1356" s="453"/>
      <c r="E1356" s="1406"/>
      <c r="F1356" s="272">
        <f>SUM(F1166:F1354)</f>
        <v>0</v>
      </c>
      <c r="G1356" s="1127"/>
      <c r="H1356" s="972">
        <f>SUM(H1164:H1355)</f>
        <v>0</v>
      </c>
      <c r="I1356" s="1176"/>
      <c r="J1356" s="974">
        <f>SUM(J1164:J1355)</f>
        <v>0</v>
      </c>
    </row>
    <row r="1357" spans="1:10" s="2" customFormat="1" ht="15">
      <c r="A1357" s="12"/>
      <c r="B1357" s="16"/>
      <c r="C1357" s="13"/>
      <c r="E1357" s="1352"/>
      <c r="F1357" s="1"/>
      <c r="G1357" s="1203"/>
      <c r="H1357" s="1203"/>
      <c r="I1357" s="1203"/>
      <c r="J1357" s="1204"/>
    </row>
    <row r="1358" spans="1:10" s="2" customFormat="1">
      <c r="A1358" s="12"/>
      <c r="B1358" s="16"/>
      <c r="C1358" s="13"/>
      <c r="E1358" s="1352"/>
      <c r="F1358" s="1"/>
      <c r="G1358" s="1203"/>
      <c r="H1358" s="1203"/>
      <c r="I1358" s="1203"/>
      <c r="J1358" s="1203"/>
    </row>
    <row r="1359" spans="1:10" s="152" customFormat="1">
      <c r="A1359" s="160"/>
      <c r="B1359" s="150" t="s">
        <v>1928</v>
      </c>
      <c r="C1359" s="150"/>
      <c r="D1359" s="150"/>
      <c r="E1359" s="1404"/>
      <c r="F1359" s="93"/>
      <c r="G1359" s="1200"/>
      <c r="H1359" s="1200"/>
      <c r="I1359" s="1200"/>
      <c r="J1359" s="1200"/>
    </row>
    <row r="1360" spans="1:10" s="152" customFormat="1" ht="25.5">
      <c r="A1360" s="160"/>
      <c r="B1360" s="150" t="s">
        <v>919</v>
      </c>
      <c r="C1360" s="150"/>
      <c r="D1360" s="150"/>
      <c r="E1360" s="1404"/>
      <c r="F1360" s="93"/>
      <c r="G1360" s="1200"/>
      <c r="H1360" s="1200"/>
      <c r="I1360" s="1200"/>
      <c r="J1360" s="1200"/>
    </row>
    <row r="1361" spans="1:10" s="152" customFormat="1">
      <c r="A1361" s="160"/>
      <c r="E1361" s="1404"/>
      <c r="F1361" s="93"/>
      <c r="G1361" s="1200"/>
      <c r="H1361" s="1200"/>
      <c r="I1361" s="1200"/>
      <c r="J1361" s="1200"/>
    </row>
    <row r="1362" spans="1:10" s="152" customFormat="1">
      <c r="A1362" s="160"/>
      <c r="B1362" s="150" t="s">
        <v>1098</v>
      </c>
      <c r="E1362" s="1404"/>
      <c r="F1362" s="93"/>
      <c r="G1362" s="1200"/>
      <c r="H1362" s="1200"/>
      <c r="I1362" s="1200"/>
      <c r="J1362" s="1200"/>
    </row>
    <row r="1363" spans="1:10" s="152" customFormat="1">
      <c r="A1363" s="160"/>
      <c r="B1363" s="152" t="s">
        <v>1604</v>
      </c>
      <c r="E1363" s="1404"/>
      <c r="F1363" s="93"/>
      <c r="G1363" s="1200"/>
      <c r="H1363" s="1200"/>
      <c r="I1363" s="1200"/>
      <c r="J1363" s="1200"/>
    </row>
    <row r="1364" spans="1:10" s="152" customFormat="1">
      <c r="A1364" s="160" t="s">
        <v>832</v>
      </c>
      <c r="B1364" s="150" t="s">
        <v>833</v>
      </c>
      <c r="C1364" s="150" t="s">
        <v>834</v>
      </c>
      <c r="D1364" s="150" t="s">
        <v>835</v>
      </c>
      <c r="E1364" s="1367" t="s">
        <v>1382</v>
      </c>
      <c r="F1364" s="150" t="s">
        <v>837</v>
      </c>
      <c r="G1364" s="1548" t="s">
        <v>1557</v>
      </c>
      <c r="H1364" s="1549"/>
      <c r="I1364" s="1550" t="s">
        <v>1558</v>
      </c>
      <c r="J1364" s="1551"/>
    </row>
    <row r="1365" spans="1:10" s="152" customFormat="1" ht="13.5" thickBot="1">
      <c r="A1365" s="168"/>
      <c r="B1365" s="156"/>
      <c r="C1365" s="156"/>
      <c r="D1365" s="155"/>
      <c r="E1365" s="1405" t="s">
        <v>838</v>
      </c>
      <c r="F1365" s="157" t="s">
        <v>838</v>
      </c>
      <c r="G1365" s="898" t="s">
        <v>79</v>
      </c>
      <c r="H1365" s="898" t="s">
        <v>1561</v>
      </c>
      <c r="I1365" s="897" t="s">
        <v>79</v>
      </c>
      <c r="J1365" s="897" t="s">
        <v>1561</v>
      </c>
    </row>
    <row r="1366" spans="1:10" s="152" customFormat="1">
      <c r="A1366" s="160"/>
      <c r="B1366" s="151"/>
      <c r="C1366" s="159"/>
      <c r="D1366" s="158"/>
      <c r="E1366" s="1404"/>
      <c r="F1366" s="93"/>
      <c r="G1366" s="1200"/>
      <c r="H1366" s="1200"/>
      <c r="I1366" s="1200"/>
      <c r="J1366" s="1200"/>
    </row>
    <row r="1367" spans="1:10" s="152" customFormat="1" ht="25.5">
      <c r="A1367" s="160"/>
      <c r="B1367" s="158" t="s">
        <v>997</v>
      </c>
      <c r="C1367" s="151"/>
      <c r="D1367" s="158"/>
      <c r="E1367" s="1404"/>
      <c r="F1367" s="93"/>
      <c r="G1367" s="1200"/>
      <c r="H1367" s="1200"/>
      <c r="I1367" s="1200"/>
      <c r="J1367" s="1200"/>
    </row>
    <row r="1368" spans="1:10" s="152" customFormat="1">
      <c r="A1368" s="160"/>
      <c r="B1368" s="158"/>
      <c r="C1368" s="151"/>
      <c r="D1368" s="158"/>
      <c r="E1368" s="1404"/>
      <c r="F1368" s="93"/>
      <c r="G1368" s="1200"/>
      <c r="H1368" s="1200"/>
      <c r="I1368" s="1200"/>
      <c r="J1368" s="1200"/>
    </row>
    <row r="1369" spans="1:10" s="152" customFormat="1">
      <c r="A1369" s="160"/>
      <c r="B1369" s="158" t="s">
        <v>998</v>
      </c>
      <c r="C1369" s="151"/>
      <c r="D1369" s="158"/>
      <c r="E1369" s="1404"/>
      <c r="F1369" s="93"/>
      <c r="G1369" s="1200"/>
      <c r="H1369" s="1200"/>
      <c r="I1369" s="1200"/>
      <c r="J1369" s="1200"/>
    </row>
    <row r="1370" spans="1:10" s="152" customFormat="1">
      <c r="A1370" s="160"/>
      <c r="B1370" s="151"/>
      <c r="C1370" s="151"/>
      <c r="D1370" s="151"/>
      <c r="E1370" s="1404"/>
      <c r="F1370" s="93"/>
      <c r="G1370" s="1200"/>
      <c r="H1370" s="1200"/>
      <c r="I1370" s="1200"/>
      <c r="J1370" s="1200"/>
    </row>
    <row r="1371" spans="1:10" s="152" customFormat="1" ht="165.75">
      <c r="A1371" s="441">
        <f>COUNT($A$10:A1370)+1</f>
        <v>265</v>
      </c>
      <c r="B1371" s="454" t="s">
        <v>1048</v>
      </c>
      <c r="C1371" s="454"/>
      <c r="D1371" s="454"/>
      <c r="E1371" s="1408"/>
      <c r="F1371" s="455"/>
      <c r="G1371" s="1113"/>
      <c r="H1371" s="1113"/>
      <c r="I1371" s="1165"/>
      <c r="J1371" s="1165"/>
    </row>
    <row r="1372" spans="1:10" s="152" customFormat="1">
      <c r="A1372" s="437"/>
      <c r="B1372" s="454" t="s">
        <v>1049</v>
      </c>
      <c r="C1372" s="454"/>
      <c r="D1372" s="454"/>
      <c r="E1372" s="1408"/>
      <c r="F1372" s="455"/>
      <c r="G1372" s="1113"/>
      <c r="H1372" s="1113"/>
      <c r="I1372" s="1165"/>
      <c r="J1372" s="1165"/>
    </row>
    <row r="1373" spans="1:10" s="152" customFormat="1">
      <c r="A1373" s="437"/>
      <c r="B1373" s="454" t="s">
        <v>1050</v>
      </c>
      <c r="C1373" s="454" t="s">
        <v>826</v>
      </c>
      <c r="D1373" s="454">
        <v>28</v>
      </c>
      <c r="E1373" s="1725"/>
      <c r="F1373" s="440">
        <f t="shared" ref="F1373:F1378" si="29">E1373*D1373</f>
        <v>0</v>
      </c>
      <c r="G1373" s="1116"/>
      <c r="H1373" s="873">
        <f t="shared" ref="H1373:H1378" si="30">E1373*G1373</f>
        <v>0</v>
      </c>
      <c r="I1373" s="1166">
        <v>28</v>
      </c>
      <c r="J1373" s="887">
        <f t="shared" ref="J1373:J1378" si="31">E1373*I1373</f>
        <v>0</v>
      </c>
    </row>
    <row r="1374" spans="1:10" s="152" customFormat="1">
      <c r="A1374" s="437"/>
      <c r="B1374" s="454" t="s">
        <v>1051</v>
      </c>
      <c r="C1374" s="454" t="s">
        <v>826</v>
      </c>
      <c r="D1374" s="454">
        <v>140</v>
      </c>
      <c r="E1374" s="1719"/>
      <c r="F1374" s="440">
        <f t="shared" si="29"/>
        <v>0</v>
      </c>
      <c r="G1374" s="1113"/>
      <c r="H1374" s="873">
        <f t="shared" si="30"/>
        <v>0</v>
      </c>
      <c r="I1374" s="1193">
        <v>140</v>
      </c>
      <c r="J1374" s="887">
        <f t="shared" si="31"/>
        <v>0</v>
      </c>
    </row>
    <row r="1375" spans="1:10" s="152" customFormat="1">
      <c r="A1375" s="437"/>
      <c r="B1375" s="454" t="s">
        <v>1052</v>
      </c>
      <c r="C1375" s="454" t="s">
        <v>826</v>
      </c>
      <c r="D1375" s="454">
        <v>34</v>
      </c>
      <c r="E1375" s="1719"/>
      <c r="F1375" s="440">
        <f t="shared" si="29"/>
        <v>0</v>
      </c>
      <c r="G1375" s="1113"/>
      <c r="H1375" s="873">
        <f t="shared" si="30"/>
        <v>0</v>
      </c>
      <c r="I1375" s="1193">
        <v>34</v>
      </c>
      <c r="J1375" s="887">
        <f t="shared" si="31"/>
        <v>0</v>
      </c>
    </row>
    <row r="1376" spans="1:10" s="152" customFormat="1">
      <c r="A1376" s="437"/>
      <c r="B1376" s="454" t="s">
        <v>1053</v>
      </c>
      <c r="C1376" s="454" t="s">
        <v>826</v>
      </c>
      <c r="D1376" s="454">
        <v>24</v>
      </c>
      <c r="E1376" s="1719"/>
      <c r="F1376" s="440">
        <f t="shared" si="29"/>
        <v>0</v>
      </c>
      <c r="G1376" s="1113"/>
      <c r="H1376" s="873">
        <f t="shared" si="30"/>
        <v>0</v>
      </c>
      <c r="I1376" s="1193">
        <v>24</v>
      </c>
      <c r="J1376" s="887">
        <f t="shared" si="31"/>
        <v>0</v>
      </c>
    </row>
    <row r="1377" spans="1:10" s="152" customFormat="1">
      <c r="A1377" s="437"/>
      <c r="B1377" s="454" t="s">
        <v>1054</v>
      </c>
      <c r="C1377" s="454" t="s">
        <v>826</v>
      </c>
      <c r="D1377" s="454">
        <v>44</v>
      </c>
      <c r="E1377" s="1719"/>
      <c r="F1377" s="440">
        <f t="shared" si="29"/>
        <v>0</v>
      </c>
      <c r="G1377" s="1113"/>
      <c r="H1377" s="873">
        <f t="shared" si="30"/>
        <v>0</v>
      </c>
      <c r="I1377" s="1193">
        <v>44</v>
      </c>
      <c r="J1377" s="887">
        <f t="shared" si="31"/>
        <v>0</v>
      </c>
    </row>
    <row r="1378" spans="1:10" s="152" customFormat="1">
      <c r="A1378" s="437"/>
      <c r="B1378" s="454" t="s">
        <v>1055</v>
      </c>
      <c r="C1378" s="454" t="s">
        <v>826</v>
      </c>
      <c r="D1378" s="454">
        <v>12</v>
      </c>
      <c r="E1378" s="1719"/>
      <c r="F1378" s="440">
        <f t="shared" si="29"/>
        <v>0</v>
      </c>
      <c r="G1378" s="1113"/>
      <c r="H1378" s="873">
        <f t="shared" si="30"/>
        <v>0</v>
      </c>
      <c r="I1378" s="1193">
        <v>12</v>
      </c>
      <c r="J1378" s="887">
        <f t="shared" si="31"/>
        <v>0</v>
      </c>
    </row>
    <row r="1379" spans="1:10" s="152" customFormat="1">
      <c r="A1379" s="437"/>
      <c r="B1379" s="454"/>
      <c r="C1379" s="454"/>
      <c r="D1379" s="454"/>
      <c r="E1379" s="1408"/>
      <c r="F1379" s="455"/>
      <c r="G1379" s="1113"/>
      <c r="H1379" s="1113"/>
      <c r="I1379" s="1166"/>
      <c r="J1379" s="1165"/>
    </row>
    <row r="1380" spans="1:10" s="152" customFormat="1" ht="63.75">
      <c r="A1380" s="441">
        <f>COUNT($A$10:A1370)+1</f>
        <v>265</v>
      </c>
      <c r="B1380" s="454" t="s">
        <v>1057</v>
      </c>
      <c r="C1380" s="454"/>
      <c r="D1380" s="454"/>
      <c r="E1380" s="1408"/>
      <c r="F1380" s="455"/>
      <c r="G1380" s="1113"/>
      <c r="H1380" s="1113"/>
      <c r="I1380" s="1166"/>
      <c r="J1380" s="1165"/>
    </row>
    <row r="1381" spans="1:10" s="152" customFormat="1">
      <c r="A1381" s="437"/>
      <c r="B1381" s="454" t="s">
        <v>1058</v>
      </c>
      <c r="C1381" s="454"/>
      <c r="D1381" s="454"/>
      <c r="E1381" s="1408"/>
      <c r="F1381" s="455"/>
      <c r="G1381" s="1113"/>
      <c r="H1381" s="1113"/>
      <c r="I1381" s="1166"/>
      <c r="J1381" s="1165"/>
    </row>
    <row r="1382" spans="1:10" s="152" customFormat="1">
      <c r="A1382" s="437"/>
      <c r="B1382" s="454" t="s">
        <v>1050</v>
      </c>
      <c r="C1382" s="454" t="s">
        <v>826</v>
      </c>
      <c r="D1382" s="454">
        <f t="shared" ref="D1382:D1387" si="32">D1373</f>
        <v>28</v>
      </c>
      <c r="E1382" s="1719"/>
      <c r="F1382" s="440">
        <f t="shared" ref="F1382:F1387" si="33">E1382*D1382</f>
        <v>0</v>
      </c>
      <c r="G1382" s="1113"/>
      <c r="H1382" s="873">
        <f t="shared" ref="H1382:H1387" si="34">E1382*G1382</f>
        <v>0</v>
      </c>
      <c r="I1382" s="1193">
        <f t="shared" ref="I1382:I1387" si="35">I1373</f>
        <v>28</v>
      </c>
      <c r="J1382" s="887">
        <f t="shared" ref="J1382:J1387" si="36">E1382*I1382</f>
        <v>0</v>
      </c>
    </row>
    <row r="1383" spans="1:10" s="152" customFormat="1">
      <c r="A1383" s="437"/>
      <c r="B1383" s="454" t="s">
        <v>1051</v>
      </c>
      <c r="C1383" s="454" t="s">
        <v>826</v>
      </c>
      <c r="D1383" s="454">
        <f t="shared" si="32"/>
        <v>140</v>
      </c>
      <c r="E1383" s="1719"/>
      <c r="F1383" s="440">
        <f t="shared" si="33"/>
        <v>0</v>
      </c>
      <c r="G1383" s="1113"/>
      <c r="H1383" s="873">
        <f t="shared" si="34"/>
        <v>0</v>
      </c>
      <c r="I1383" s="1193">
        <f t="shared" si="35"/>
        <v>140</v>
      </c>
      <c r="J1383" s="887">
        <f t="shared" si="36"/>
        <v>0</v>
      </c>
    </row>
    <row r="1384" spans="1:10" s="152" customFormat="1">
      <c r="A1384" s="437"/>
      <c r="B1384" s="454" t="s">
        <v>1052</v>
      </c>
      <c r="C1384" s="454" t="s">
        <v>826</v>
      </c>
      <c r="D1384" s="454">
        <f t="shared" si="32"/>
        <v>34</v>
      </c>
      <c r="E1384" s="1719"/>
      <c r="F1384" s="440">
        <f t="shared" si="33"/>
        <v>0</v>
      </c>
      <c r="G1384" s="1113"/>
      <c r="H1384" s="873">
        <f t="shared" si="34"/>
        <v>0</v>
      </c>
      <c r="I1384" s="1193">
        <f t="shared" si="35"/>
        <v>34</v>
      </c>
      <c r="J1384" s="887">
        <f t="shared" si="36"/>
        <v>0</v>
      </c>
    </row>
    <row r="1385" spans="1:10" s="152" customFormat="1">
      <c r="A1385" s="437"/>
      <c r="B1385" s="454" t="s">
        <v>1053</v>
      </c>
      <c r="C1385" s="454" t="s">
        <v>826</v>
      </c>
      <c r="D1385" s="454">
        <f t="shared" si="32"/>
        <v>24</v>
      </c>
      <c r="E1385" s="1719"/>
      <c r="F1385" s="440">
        <f t="shared" si="33"/>
        <v>0</v>
      </c>
      <c r="G1385" s="1113"/>
      <c r="H1385" s="873">
        <f t="shared" si="34"/>
        <v>0</v>
      </c>
      <c r="I1385" s="1193">
        <f t="shared" si="35"/>
        <v>24</v>
      </c>
      <c r="J1385" s="887">
        <f t="shared" si="36"/>
        <v>0</v>
      </c>
    </row>
    <row r="1386" spans="1:10" s="152" customFormat="1">
      <c r="A1386" s="437"/>
      <c r="B1386" s="454" t="s">
        <v>1054</v>
      </c>
      <c r="C1386" s="454" t="s">
        <v>826</v>
      </c>
      <c r="D1386" s="454">
        <f t="shared" si="32"/>
        <v>44</v>
      </c>
      <c r="E1386" s="1719"/>
      <c r="F1386" s="440">
        <f t="shared" si="33"/>
        <v>0</v>
      </c>
      <c r="G1386" s="1113"/>
      <c r="H1386" s="873">
        <f t="shared" si="34"/>
        <v>0</v>
      </c>
      <c r="I1386" s="1193">
        <f t="shared" si="35"/>
        <v>44</v>
      </c>
      <c r="J1386" s="887">
        <f t="shared" si="36"/>
        <v>0</v>
      </c>
    </row>
    <row r="1387" spans="1:10" s="152" customFormat="1">
      <c r="A1387" s="441"/>
      <c r="B1387" s="454" t="s">
        <v>1055</v>
      </c>
      <c r="C1387" s="454" t="s">
        <v>826</v>
      </c>
      <c r="D1387" s="454">
        <f t="shared" si="32"/>
        <v>12</v>
      </c>
      <c r="E1387" s="1719"/>
      <c r="F1387" s="440">
        <f t="shared" si="33"/>
        <v>0</v>
      </c>
      <c r="G1387" s="1113"/>
      <c r="H1387" s="873">
        <f t="shared" si="34"/>
        <v>0</v>
      </c>
      <c r="I1387" s="1193">
        <f t="shared" si="35"/>
        <v>12</v>
      </c>
      <c r="J1387" s="887">
        <f t="shared" si="36"/>
        <v>0</v>
      </c>
    </row>
    <row r="1388" spans="1:10" s="152" customFormat="1">
      <c r="A1388" s="441"/>
      <c r="B1388" s="454"/>
      <c r="C1388" s="454"/>
      <c r="D1388" s="454"/>
      <c r="E1388" s="1408"/>
      <c r="F1388" s="454"/>
      <c r="G1388" s="1113"/>
      <c r="H1388" s="1113"/>
      <c r="I1388" s="1166"/>
      <c r="J1388" s="1165"/>
    </row>
    <row r="1389" spans="1:10" s="152" customFormat="1" ht="76.5">
      <c r="A1389" s="441">
        <f>COUNT($A$10:A1387)+1</f>
        <v>267</v>
      </c>
      <c r="B1389" s="454" t="s">
        <v>1059</v>
      </c>
      <c r="C1389" s="454"/>
      <c r="D1389" s="454"/>
      <c r="E1389" s="1408"/>
      <c r="F1389" s="454"/>
      <c r="G1389" s="1113"/>
      <c r="H1389" s="1113"/>
      <c r="I1389" s="1166"/>
      <c r="J1389" s="1165"/>
    </row>
    <row r="1390" spans="1:10" s="152" customFormat="1">
      <c r="A1390" s="441"/>
      <c r="B1390" s="454" t="s">
        <v>1060</v>
      </c>
      <c r="C1390" s="454"/>
      <c r="D1390" s="454"/>
      <c r="E1390" s="1408"/>
      <c r="F1390" s="454"/>
      <c r="G1390" s="1113"/>
      <c r="H1390" s="1113"/>
      <c r="I1390" s="1166"/>
      <c r="J1390" s="1165"/>
    </row>
    <row r="1391" spans="1:10" s="152" customFormat="1">
      <c r="A1391" s="441"/>
      <c r="B1391" s="454" t="s">
        <v>872</v>
      </c>
      <c r="C1391" s="454" t="s">
        <v>827</v>
      </c>
      <c r="D1391" s="454">
        <v>1</v>
      </c>
      <c r="E1391" s="1719"/>
      <c r="F1391" s="440">
        <f>E1391*D1391</f>
        <v>0</v>
      </c>
      <c r="G1391" s="1113"/>
      <c r="H1391" s="873">
        <f>E1391*G1391</f>
        <v>0</v>
      </c>
      <c r="I1391" s="1166">
        <v>1</v>
      </c>
      <c r="J1391" s="887">
        <f>E1391*I1391</f>
        <v>0</v>
      </c>
    </row>
    <row r="1392" spans="1:10" s="152" customFormat="1">
      <c r="A1392" s="441"/>
      <c r="B1392" s="454" t="s">
        <v>874</v>
      </c>
      <c r="C1392" s="454" t="s">
        <v>827</v>
      </c>
      <c r="D1392" s="454">
        <v>1</v>
      </c>
      <c r="E1392" s="1719"/>
      <c r="F1392" s="440">
        <f>E1392*D1392</f>
        <v>0</v>
      </c>
      <c r="G1392" s="1113"/>
      <c r="H1392" s="873">
        <f>E1392*G1392</f>
        <v>0</v>
      </c>
      <c r="I1392" s="1166">
        <v>1</v>
      </c>
      <c r="J1392" s="887">
        <f>E1392*I1392</f>
        <v>0</v>
      </c>
    </row>
    <row r="1393" spans="1:19" s="152" customFormat="1">
      <c r="A1393" s="441"/>
      <c r="B1393" s="454" t="s">
        <v>875</v>
      </c>
      <c r="C1393" s="454" t="s">
        <v>827</v>
      </c>
      <c r="D1393" s="454">
        <v>1</v>
      </c>
      <c r="E1393" s="1719"/>
      <c r="F1393" s="440">
        <f>E1393*D1393</f>
        <v>0</v>
      </c>
      <c r="G1393" s="1113"/>
      <c r="H1393" s="873">
        <f>E1393*G1393</f>
        <v>0</v>
      </c>
      <c r="I1393" s="1166">
        <v>1</v>
      </c>
      <c r="J1393" s="887">
        <f>E1393*I1393</f>
        <v>0</v>
      </c>
    </row>
    <row r="1394" spans="1:19" s="152" customFormat="1">
      <c r="A1394" s="441"/>
      <c r="B1394" s="454"/>
      <c r="C1394" s="454"/>
      <c r="D1394" s="454"/>
      <c r="E1394" s="1408"/>
      <c r="F1394" s="454"/>
      <c r="G1394" s="1113"/>
      <c r="H1394" s="1113"/>
      <c r="I1394" s="1166"/>
      <c r="J1394" s="1165"/>
    </row>
    <row r="1395" spans="1:19" s="180" customFormat="1" ht="51">
      <c r="A1395" s="441">
        <f>COUNT($A$10:A1393)+1</f>
        <v>268</v>
      </c>
      <c r="B1395" s="454" t="s">
        <v>1061</v>
      </c>
      <c r="C1395" s="454"/>
      <c r="D1395" s="454"/>
      <c r="E1395" s="1408"/>
      <c r="F1395" s="454"/>
      <c r="G1395" s="1149"/>
      <c r="H1395" s="1149"/>
      <c r="I1395" s="1194"/>
      <c r="J1395" s="1195"/>
      <c r="K1395" s="179"/>
      <c r="L1395" s="179"/>
      <c r="M1395" s="179"/>
      <c r="N1395" s="179"/>
      <c r="O1395" s="179"/>
      <c r="P1395" s="179"/>
      <c r="Q1395" s="179"/>
      <c r="R1395" s="179"/>
      <c r="S1395" s="179"/>
    </row>
    <row r="1396" spans="1:19" s="180" customFormat="1" ht="15">
      <c r="A1396" s="441"/>
      <c r="B1396" s="454"/>
      <c r="C1396" s="454" t="s">
        <v>827</v>
      </c>
      <c r="D1396" s="454">
        <v>1</v>
      </c>
      <c r="E1396" s="1719"/>
      <c r="F1396" s="440">
        <f>E1396*D1396</f>
        <v>0</v>
      </c>
      <c r="G1396" s="1150"/>
      <c r="H1396" s="873">
        <f>E1396*G1396</f>
        <v>0</v>
      </c>
      <c r="I1396" s="1194">
        <v>1</v>
      </c>
      <c r="J1396" s="887">
        <f>E1396*I1396</f>
        <v>0</v>
      </c>
      <c r="K1396" s="179"/>
      <c r="L1396" s="179"/>
      <c r="M1396" s="179"/>
      <c r="N1396" s="179"/>
      <c r="O1396" s="179"/>
      <c r="P1396" s="179"/>
      <c r="Q1396" s="179"/>
      <c r="R1396" s="179"/>
      <c r="S1396" s="179"/>
    </row>
    <row r="1397" spans="1:19" s="180" customFormat="1" ht="15">
      <c r="A1397" s="441"/>
      <c r="B1397" s="454"/>
      <c r="C1397" s="454"/>
      <c r="D1397" s="454"/>
      <c r="E1397" s="1408"/>
      <c r="F1397" s="454"/>
      <c r="G1397" s="1150"/>
      <c r="H1397" s="1150"/>
      <c r="I1397" s="1194"/>
      <c r="J1397" s="1195"/>
      <c r="K1397" s="179"/>
      <c r="L1397" s="179"/>
      <c r="M1397" s="179"/>
      <c r="N1397" s="179"/>
      <c r="O1397" s="179"/>
      <c r="P1397" s="179"/>
      <c r="Q1397" s="179"/>
      <c r="R1397" s="179"/>
      <c r="S1397" s="179"/>
    </row>
    <row r="1398" spans="1:19" s="152" customFormat="1" ht="76.5">
      <c r="A1398" s="441">
        <f>COUNT($A$10:A1397)+1</f>
        <v>269</v>
      </c>
      <c r="B1398" s="454" t="s">
        <v>1062</v>
      </c>
      <c r="C1398" s="454"/>
      <c r="D1398" s="454"/>
      <c r="E1398" s="1408"/>
      <c r="F1398" s="454"/>
      <c r="G1398" s="1113"/>
      <c r="H1398" s="1113"/>
      <c r="I1398" s="1166"/>
      <c r="J1398" s="1165"/>
    </row>
    <row r="1399" spans="1:19" s="152" customFormat="1">
      <c r="A1399" s="437"/>
      <c r="B1399" s="454" t="s">
        <v>1063</v>
      </c>
      <c r="C1399" s="454"/>
      <c r="D1399" s="454"/>
      <c r="E1399" s="1408"/>
      <c r="F1399" s="454"/>
      <c r="G1399" s="1113"/>
      <c r="H1399" s="1113"/>
      <c r="I1399" s="1166"/>
      <c r="J1399" s="1165"/>
    </row>
    <row r="1400" spans="1:19" s="152" customFormat="1">
      <c r="A1400" s="437"/>
      <c r="B1400" s="454" t="s">
        <v>1065</v>
      </c>
      <c r="C1400" s="454" t="s">
        <v>826</v>
      </c>
      <c r="D1400" s="454">
        <v>28</v>
      </c>
      <c r="E1400" s="1719"/>
      <c r="F1400" s="440">
        <f>E1400*D1400</f>
        <v>0</v>
      </c>
      <c r="G1400" s="1113"/>
      <c r="H1400" s="873">
        <f>E1400*G1400</f>
        <v>0</v>
      </c>
      <c r="I1400" s="1193">
        <v>28</v>
      </c>
      <c r="J1400" s="887">
        <f>E1400*I1400</f>
        <v>0</v>
      </c>
    </row>
    <row r="1401" spans="1:19" s="152" customFormat="1">
      <c r="A1401" s="441"/>
      <c r="B1401" s="454" t="s">
        <v>1067</v>
      </c>
      <c r="C1401" s="454" t="s">
        <v>826</v>
      </c>
      <c r="D1401" s="454">
        <v>52</v>
      </c>
      <c r="E1401" s="1719"/>
      <c r="F1401" s="440">
        <f>E1401*D1401</f>
        <v>0</v>
      </c>
      <c r="G1401" s="1113"/>
      <c r="H1401" s="873">
        <f>E1401*G1401</f>
        <v>0</v>
      </c>
      <c r="I1401" s="1193">
        <v>52</v>
      </c>
      <c r="J1401" s="887">
        <f>E1401*I1401</f>
        <v>0</v>
      </c>
    </row>
    <row r="1402" spans="1:19" s="152" customFormat="1">
      <c r="A1402" s="441"/>
      <c r="B1402" s="454"/>
      <c r="C1402" s="454"/>
      <c r="D1402" s="454"/>
      <c r="E1402" s="1408"/>
      <c r="F1402" s="455"/>
      <c r="G1402" s="1113"/>
      <c r="H1402" s="1113"/>
      <c r="I1402" s="1166"/>
      <c r="J1402" s="1165"/>
    </row>
    <row r="1403" spans="1:19" s="171" customFormat="1" ht="25.5">
      <c r="A1403" s="441">
        <f>COUNT($A$10:A1402)+1</f>
        <v>270</v>
      </c>
      <c r="B1403" s="454" t="s">
        <v>1068</v>
      </c>
      <c r="C1403" s="454"/>
      <c r="D1403" s="454"/>
      <c r="E1403" s="1410"/>
      <c r="F1403" s="440"/>
      <c r="G1403" s="1131"/>
      <c r="H1403" s="1131"/>
      <c r="I1403" s="1187"/>
      <c r="J1403" s="1179"/>
    </row>
    <row r="1404" spans="1:19" s="171" customFormat="1">
      <c r="A1404" s="441"/>
      <c r="B1404" s="454" t="s">
        <v>1066</v>
      </c>
      <c r="C1404" s="454" t="s">
        <v>827</v>
      </c>
      <c r="D1404" s="454">
        <v>7</v>
      </c>
      <c r="E1404" s="1409"/>
      <c r="F1404" s="440">
        <f>E1404*D1404</f>
        <v>0</v>
      </c>
      <c r="G1404" s="1131"/>
      <c r="H1404" s="873">
        <f>E1404*G1404</f>
        <v>0</v>
      </c>
      <c r="I1404" s="1187">
        <v>7</v>
      </c>
      <c r="J1404" s="887">
        <f>E1404*I1404</f>
        <v>0</v>
      </c>
    </row>
    <row r="1405" spans="1:19" s="171" customFormat="1">
      <c r="A1405" s="441"/>
      <c r="B1405" s="454"/>
      <c r="C1405" s="454"/>
      <c r="D1405" s="454"/>
      <c r="E1405" s="1410"/>
      <c r="F1405" s="440"/>
      <c r="G1405" s="1131"/>
      <c r="H1405" s="1131"/>
      <c r="I1405" s="1187"/>
      <c r="J1405" s="1179"/>
    </row>
    <row r="1406" spans="1:19" s="171" customFormat="1" ht="25.5">
      <c r="A1406" s="441">
        <f>COUNT($A$10:A1405)+1</f>
        <v>271</v>
      </c>
      <c r="B1406" s="454" t="s">
        <v>1069</v>
      </c>
      <c r="C1406" s="454"/>
      <c r="D1406" s="454"/>
      <c r="E1406" s="1410"/>
      <c r="F1406" s="440"/>
      <c r="G1406" s="1131"/>
      <c r="H1406" s="1131"/>
      <c r="I1406" s="1187"/>
      <c r="J1406" s="1179"/>
    </row>
    <row r="1407" spans="1:19" s="171" customFormat="1">
      <c r="A1407" s="456"/>
      <c r="B1407" s="454" t="s">
        <v>1065</v>
      </c>
      <c r="C1407" s="454" t="s">
        <v>827</v>
      </c>
      <c r="D1407" s="454">
        <v>7</v>
      </c>
      <c r="E1407" s="1409"/>
      <c r="F1407" s="440">
        <f>E1407*D1407</f>
        <v>0</v>
      </c>
      <c r="G1407" s="1131"/>
      <c r="H1407" s="873">
        <f>E1407*G1407</f>
        <v>0</v>
      </c>
      <c r="I1407" s="1187">
        <v>7</v>
      </c>
      <c r="J1407" s="887">
        <f>E1407*I1407</f>
        <v>0</v>
      </c>
    </row>
    <row r="1408" spans="1:19" s="171" customFormat="1">
      <c r="A1408" s="456"/>
      <c r="B1408" s="454"/>
      <c r="C1408" s="454"/>
      <c r="D1408" s="454"/>
      <c r="E1408" s="1410"/>
      <c r="F1408" s="440"/>
      <c r="G1408" s="1131"/>
      <c r="H1408" s="1131"/>
      <c r="I1408" s="1187"/>
      <c r="J1408" s="1179"/>
    </row>
    <row r="1409" spans="1:10" s="171" customFormat="1" ht="51">
      <c r="A1409" s="441">
        <f>COUNT($A$10:A1408)+1</f>
        <v>272</v>
      </c>
      <c r="B1409" s="454" t="s">
        <v>1070</v>
      </c>
      <c r="C1409" s="454"/>
      <c r="D1409" s="454"/>
      <c r="E1409" s="1410"/>
      <c r="F1409" s="440"/>
      <c r="G1409" s="1131"/>
      <c r="H1409" s="1131"/>
      <c r="I1409" s="1187"/>
      <c r="J1409" s="1179"/>
    </row>
    <row r="1410" spans="1:10" s="171" customFormat="1">
      <c r="A1410" s="456"/>
      <c r="B1410" s="454"/>
      <c r="C1410" s="454" t="s">
        <v>843</v>
      </c>
      <c r="D1410" s="454">
        <v>7</v>
      </c>
      <c r="E1410" s="1409"/>
      <c r="F1410" s="440">
        <f>E1410*D1410</f>
        <v>0</v>
      </c>
      <c r="G1410" s="1131"/>
      <c r="H1410" s="873">
        <f>E1410*G1410</f>
        <v>0</v>
      </c>
      <c r="I1410" s="1187">
        <v>7</v>
      </c>
      <c r="J1410" s="887">
        <f>E1410*I1410</f>
        <v>0</v>
      </c>
    </row>
    <row r="1411" spans="1:10" s="171" customFormat="1">
      <c r="A1411" s="456"/>
      <c r="B1411" s="454"/>
      <c r="C1411" s="454"/>
      <c r="D1411" s="454"/>
      <c r="E1411" s="1410"/>
      <c r="F1411" s="440"/>
      <c r="G1411" s="1131"/>
      <c r="H1411" s="1131"/>
      <c r="I1411" s="1187"/>
      <c r="J1411" s="1179"/>
    </row>
    <row r="1412" spans="1:10" s="171" customFormat="1" ht="51">
      <c r="A1412" s="441">
        <f>COUNT($A$10:A1411)+1</f>
        <v>273</v>
      </c>
      <c r="B1412" s="454" t="s">
        <v>1071</v>
      </c>
      <c r="C1412" s="454"/>
      <c r="D1412" s="454"/>
      <c r="E1412" s="1410"/>
      <c r="F1412" s="440"/>
      <c r="G1412" s="1131"/>
      <c r="H1412" s="1131"/>
      <c r="I1412" s="1187"/>
      <c r="J1412" s="1179"/>
    </row>
    <row r="1413" spans="1:10" s="171" customFormat="1">
      <c r="A1413" s="456"/>
      <c r="B1413" s="454"/>
      <c r="C1413" s="454" t="s">
        <v>843</v>
      </c>
      <c r="D1413" s="454">
        <v>1</v>
      </c>
      <c r="E1413" s="1409"/>
      <c r="F1413" s="440">
        <f>E1413*D1413</f>
        <v>0</v>
      </c>
      <c r="G1413" s="1131"/>
      <c r="H1413" s="873">
        <f>E1413*G1413</f>
        <v>0</v>
      </c>
      <c r="I1413" s="1187">
        <v>1</v>
      </c>
      <c r="J1413" s="887">
        <f>E1413*I1413</f>
        <v>0</v>
      </c>
    </row>
    <row r="1414" spans="1:10" s="171" customFormat="1">
      <c r="A1414" s="456"/>
      <c r="B1414" s="454"/>
      <c r="C1414" s="454"/>
      <c r="D1414" s="454"/>
      <c r="E1414" s="1410"/>
      <c r="F1414" s="440"/>
      <c r="G1414" s="1131"/>
      <c r="H1414" s="1131"/>
      <c r="I1414" s="1187"/>
      <c r="J1414" s="1179"/>
    </row>
    <row r="1415" spans="1:10" s="152" customFormat="1">
      <c r="A1415" s="437"/>
      <c r="B1415" s="424" t="s">
        <v>922</v>
      </c>
      <c r="C1415" s="454"/>
      <c r="D1415" s="454"/>
      <c r="E1415" s="1401"/>
      <c r="F1415" s="302"/>
      <c r="G1415" s="1113"/>
      <c r="H1415" s="1113"/>
      <c r="I1415" s="1166"/>
      <c r="J1415" s="1165"/>
    </row>
    <row r="1416" spans="1:10" s="152" customFormat="1">
      <c r="A1416" s="437"/>
      <c r="B1416" s="438"/>
      <c r="C1416" s="454"/>
      <c r="D1416" s="454"/>
      <c r="E1416" s="1401"/>
      <c r="F1416" s="302"/>
      <c r="G1416" s="1113"/>
      <c r="H1416" s="1113"/>
      <c r="I1416" s="1166"/>
      <c r="J1416" s="1165"/>
    </row>
    <row r="1417" spans="1:10" s="152" customFormat="1" ht="51">
      <c r="A1417" s="441">
        <f>COUNT($A$10:A1416)+1</f>
        <v>274</v>
      </c>
      <c r="B1417" s="454" t="s">
        <v>1072</v>
      </c>
      <c r="C1417" s="454"/>
      <c r="D1417" s="454"/>
      <c r="E1417" s="1408"/>
      <c r="F1417" s="455"/>
      <c r="G1417" s="1113"/>
      <c r="H1417" s="1113"/>
      <c r="I1417" s="1166"/>
      <c r="J1417" s="1165"/>
    </row>
    <row r="1418" spans="1:10" s="152" customFormat="1" ht="25.5">
      <c r="A1418" s="437"/>
      <c r="B1418" s="502" t="s">
        <v>1000</v>
      </c>
      <c r="C1418" s="454"/>
      <c r="D1418" s="454"/>
      <c r="E1418" s="1408"/>
      <c r="F1418" s="455"/>
      <c r="G1418" s="1113"/>
      <c r="H1418" s="1113"/>
      <c r="I1418" s="1166"/>
      <c r="J1418" s="1165"/>
    </row>
    <row r="1419" spans="1:10" s="152" customFormat="1">
      <c r="A1419" s="437"/>
      <c r="B1419" s="454" t="s">
        <v>1001</v>
      </c>
      <c r="C1419" s="454"/>
      <c r="D1419" s="454"/>
      <c r="E1419" s="1408"/>
      <c r="F1419" s="455"/>
      <c r="G1419" s="1113"/>
      <c r="H1419" s="1113"/>
      <c r="I1419" s="1166"/>
      <c r="J1419" s="1165"/>
    </row>
    <row r="1420" spans="1:10" s="152" customFormat="1">
      <c r="A1420" s="437"/>
      <c r="B1420" s="454" t="s">
        <v>1002</v>
      </c>
      <c r="C1420" s="454" t="s">
        <v>827</v>
      </c>
      <c r="D1420" s="454">
        <v>21</v>
      </c>
      <c r="E1420" s="1719"/>
      <c r="F1420" s="440">
        <f>E1420*D1420</f>
        <v>0</v>
      </c>
      <c r="G1420" s="1113"/>
      <c r="H1420" s="873">
        <f>E1420*G1420</f>
        <v>0</v>
      </c>
      <c r="I1420" s="1166">
        <v>21</v>
      </c>
      <c r="J1420" s="887">
        <f>E1420*I1420</f>
        <v>0</v>
      </c>
    </row>
    <row r="1421" spans="1:10" s="152" customFormat="1">
      <c r="A1421" s="437"/>
      <c r="B1421" s="454"/>
      <c r="C1421" s="454"/>
      <c r="D1421" s="454"/>
      <c r="E1421" s="1726"/>
      <c r="F1421" s="455"/>
      <c r="G1421" s="1113"/>
      <c r="H1421" s="1113"/>
      <c r="I1421" s="1166"/>
      <c r="J1421" s="1165"/>
    </row>
    <row r="1422" spans="1:10" s="152" customFormat="1" ht="51">
      <c r="A1422" s="441">
        <f>COUNT($A$10:A1421)+1</f>
        <v>275</v>
      </c>
      <c r="B1422" s="454" t="s">
        <v>1073</v>
      </c>
      <c r="C1422" s="454"/>
      <c r="D1422" s="454"/>
      <c r="E1422" s="1408"/>
      <c r="F1422" s="455"/>
      <c r="G1422" s="1113"/>
      <c r="H1422" s="1113"/>
      <c r="I1422" s="1166"/>
      <c r="J1422" s="1165"/>
    </row>
    <row r="1423" spans="1:10" s="152" customFormat="1">
      <c r="A1423" s="437"/>
      <c r="B1423" s="454" t="s">
        <v>1004</v>
      </c>
      <c r="C1423" s="454"/>
      <c r="D1423" s="454"/>
      <c r="E1423" s="1408"/>
      <c r="F1423" s="455"/>
      <c r="G1423" s="1113"/>
      <c r="H1423" s="1113"/>
      <c r="I1423" s="1166"/>
      <c r="J1423" s="1165"/>
    </row>
    <row r="1424" spans="1:10" s="152" customFormat="1">
      <c r="A1424" s="437"/>
      <c r="B1424" s="454" t="s">
        <v>1005</v>
      </c>
      <c r="C1424" s="454"/>
      <c r="D1424" s="454"/>
      <c r="E1424" s="1408"/>
      <c r="F1424" s="455"/>
      <c r="G1424" s="1113"/>
      <c r="H1424" s="1113"/>
      <c r="I1424" s="1166"/>
      <c r="J1424" s="1165"/>
    </row>
    <row r="1425" spans="1:10" s="152" customFormat="1">
      <c r="A1425" s="437"/>
      <c r="B1425" s="454" t="s">
        <v>1006</v>
      </c>
      <c r="C1425" s="454"/>
      <c r="D1425" s="454"/>
      <c r="E1425" s="1408"/>
      <c r="F1425" s="455"/>
      <c r="G1425" s="1113"/>
      <c r="H1425" s="1113"/>
      <c r="I1425" s="1166"/>
      <c r="J1425" s="1165"/>
    </row>
    <row r="1426" spans="1:10" s="152" customFormat="1">
      <c r="A1426" s="437"/>
      <c r="B1426" s="454" t="s">
        <v>1007</v>
      </c>
      <c r="C1426" s="454"/>
      <c r="D1426" s="454"/>
      <c r="E1426" s="1408"/>
      <c r="F1426" s="455"/>
      <c r="G1426" s="1113"/>
      <c r="H1426" s="1113"/>
      <c r="I1426" s="1166"/>
      <c r="J1426" s="1165"/>
    </row>
    <row r="1427" spans="1:10" s="152" customFormat="1">
      <c r="A1427" s="437"/>
      <c r="B1427" s="454" t="s">
        <v>1008</v>
      </c>
      <c r="C1427" s="454"/>
      <c r="D1427" s="454"/>
      <c r="E1427" s="1408"/>
      <c r="F1427" s="455"/>
      <c r="G1427" s="1113"/>
      <c r="H1427" s="1113"/>
      <c r="I1427" s="1166"/>
      <c r="J1427" s="1165"/>
    </row>
    <row r="1428" spans="1:10" s="152" customFormat="1">
      <c r="A1428" s="437"/>
      <c r="B1428" s="454" t="s">
        <v>1009</v>
      </c>
      <c r="C1428" s="454"/>
      <c r="D1428" s="454"/>
      <c r="E1428" s="1408"/>
      <c r="F1428" s="455"/>
      <c r="G1428" s="1113"/>
      <c r="H1428" s="1113"/>
      <c r="I1428" s="1166"/>
      <c r="J1428" s="1165"/>
    </row>
    <row r="1429" spans="1:10" s="152" customFormat="1">
      <c r="A1429" s="437"/>
      <c r="B1429" s="502" t="s">
        <v>1010</v>
      </c>
      <c r="C1429" s="438"/>
      <c r="D1429" s="438"/>
      <c r="E1429" s="1408"/>
      <c r="F1429" s="455"/>
      <c r="G1429" s="1113"/>
      <c r="H1429" s="1113"/>
      <c r="I1429" s="1166"/>
      <c r="J1429" s="1165"/>
    </row>
    <row r="1430" spans="1:10" s="152" customFormat="1">
      <c r="A1430" s="437"/>
      <c r="B1430" s="454" t="s">
        <v>1011</v>
      </c>
      <c r="C1430" s="454"/>
      <c r="D1430" s="454"/>
      <c r="E1430" s="1408"/>
      <c r="F1430" s="455"/>
      <c r="G1430" s="1113"/>
      <c r="H1430" s="1113"/>
      <c r="I1430" s="1166"/>
      <c r="J1430" s="1165"/>
    </row>
    <row r="1431" spans="1:10" s="152" customFormat="1">
      <c r="A1431" s="437"/>
      <c r="B1431" s="454" t="s">
        <v>1012</v>
      </c>
      <c r="C1431" s="454" t="s">
        <v>827</v>
      </c>
      <c r="D1431" s="454">
        <f>D1420</f>
        <v>21</v>
      </c>
      <c r="E1431" s="1719"/>
      <c r="F1431" s="440">
        <f>E1431*D1431</f>
        <v>0</v>
      </c>
      <c r="G1431" s="1113"/>
      <c r="H1431" s="873">
        <f>E1431*G1431</f>
        <v>0</v>
      </c>
      <c r="I1431" s="1166">
        <v>21</v>
      </c>
      <c r="J1431" s="887">
        <f>E1431*I1431</f>
        <v>0</v>
      </c>
    </row>
    <row r="1432" spans="1:10" s="152" customFormat="1">
      <c r="A1432" s="437"/>
      <c r="B1432" s="454"/>
      <c r="C1432" s="454"/>
      <c r="D1432" s="454"/>
      <c r="E1432" s="1408"/>
      <c r="F1432" s="455"/>
      <c r="G1432" s="1113"/>
      <c r="H1432" s="1113"/>
      <c r="I1432" s="1166"/>
      <c r="J1432" s="1165"/>
    </row>
    <row r="1433" spans="1:10" s="152" customFormat="1" ht="51">
      <c r="A1433" s="441">
        <f>COUNT($A$10:A1432)+1</f>
        <v>276</v>
      </c>
      <c r="B1433" s="454" t="s">
        <v>1013</v>
      </c>
      <c r="C1433" s="454"/>
      <c r="D1433" s="454"/>
      <c r="E1433" s="1408"/>
      <c r="F1433" s="455"/>
      <c r="G1433" s="1113"/>
      <c r="H1433" s="1113"/>
      <c r="I1433" s="1166"/>
      <c r="J1433" s="1165"/>
    </row>
    <row r="1434" spans="1:10" s="152" customFormat="1" ht="25.5">
      <c r="A1434" s="437"/>
      <c r="B1434" s="502" t="s">
        <v>1000</v>
      </c>
      <c r="C1434" s="454"/>
      <c r="D1434" s="454"/>
      <c r="E1434" s="1408"/>
      <c r="F1434" s="455"/>
      <c r="G1434" s="1113"/>
      <c r="H1434" s="1113"/>
      <c r="I1434" s="1166"/>
      <c r="J1434" s="1165"/>
    </row>
    <row r="1435" spans="1:10" s="152" customFormat="1">
      <c r="A1435" s="437"/>
      <c r="B1435" s="454" t="s">
        <v>1001</v>
      </c>
      <c r="C1435" s="454"/>
      <c r="D1435" s="454"/>
      <c r="E1435" s="1408"/>
      <c r="F1435" s="455"/>
      <c r="G1435" s="1113"/>
      <c r="H1435" s="1113"/>
      <c r="I1435" s="1166"/>
      <c r="J1435" s="1165"/>
    </row>
    <row r="1436" spans="1:10" s="152" customFormat="1">
      <c r="A1436" s="437"/>
      <c r="B1436" s="454" t="s">
        <v>1014</v>
      </c>
      <c r="C1436" s="454" t="s">
        <v>827</v>
      </c>
      <c r="D1436" s="454">
        <v>3</v>
      </c>
      <c r="E1436" s="1719"/>
      <c r="F1436" s="440">
        <f>E1436*D1436</f>
        <v>0</v>
      </c>
      <c r="G1436" s="1113"/>
      <c r="H1436" s="873">
        <f>E1436*G1436</f>
        <v>0</v>
      </c>
      <c r="I1436" s="1166">
        <v>3</v>
      </c>
      <c r="J1436" s="887">
        <f>E1436*I1436</f>
        <v>0</v>
      </c>
    </row>
    <row r="1437" spans="1:10" s="152" customFormat="1">
      <c r="A1437" s="437"/>
      <c r="B1437" s="454"/>
      <c r="C1437" s="454"/>
      <c r="D1437" s="454"/>
      <c r="E1437" s="1408"/>
      <c r="F1437" s="455"/>
      <c r="G1437" s="1113"/>
      <c r="H1437" s="1113"/>
      <c r="I1437" s="1166"/>
      <c r="J1437" s="1165"/>
    </row>
    <row r="1438" spans="1:10" s="152" customFormat="1" ht="51">
      <c r="A1438" s="441">
        <f>COUNT($A$10:A1437)+1</f>
        <v>277</v>
      </c>
      <c r="B1438" s="454" t="s">
        <v>1015</v>
      </c>
      <c r="C1438" s="454"/>
      <c r="D1438" s="454"/>
      <c r="E1438" s="1408"/>
      <c r="F1438" s="455"/>
      <c r="G1438" s="1113"/>
      <c r="H1438" s="1113"/>
      <c r="I1438" s="1166"/>
      <c r="J1438" s="1165"/>
    </row>
    <row r="1439" spans="1:10" s="152" customFormat="1">
      <c r="A1439" s="437"/>
      <c r="B1439" s="454" t="s">
        <v>1008</v>
      </c>
      <c r="C1439" s="454"/>
      <c r="D1439" s="454"/>
      <c r="E1439" s="1408"/>
      <c r="F1439" s="455"/>
      <c r="G1439" s="1113"/>
      <c r="H1439" s="1113"/>
      <c r="I1439" s="1166"/>
      <c r="J1439" s="1165"/>
    </row>
    <row r="1440" spans="1:10" s="152" customFormat="1">
      <c r="A1440" s="437"/>
      <c r="B1440" s="502" t="s">
        <v>1016</v>
      </c>
      <c r="C1440" s="454"/>
      <c r="D1440" s="454"/>
      <c r="E1440" s="1408"/>
      <c r="F1440" s="455"/>
      <c r="G1440" s="1113"/>
      <c r="H1440" s="1113"/>
      <c r="I1440" s="1166"/>
      <c r="J1440" s="1165"/>
    </row>
    <row r="1441" spans="1:10" s="152" customFormat="1">
      <c r="A1441" s="437"/>
      <c r="B1441" s="454" t="s">
        <v>1011</v>
      </c>
      <c r="C1441" s="454"/>
      <c r="D1441" s="454"/>
      <c r="E1441" s="1408"/>
      <c r="F1441" s="455"/>
      <c r="G1441" s="1113"/>
      <c r="H1441" s="1113"/>
      <c r="I1441" s="1166"/>
      <c r="J1441" s="1165"/>
    </row>
    <row r="1442" spans="1:10" s="152" customFormat="1">
      <c r="A1442" s="437"/>
      <c r="B1442" s="454" t="s">
        <v>1017</v>
      </c>
      <c r="C1442" s="454" t="s">
        <v>827</v>
      </c>
      <c r="D1442" s="454">
        <v>3</v>
      </c>
      <c r="E1442" s="1719"/>
      <c r="F1442" s="440">
        <f>E1442*D1442</f>
        <v>0</v>
      </c>
      <c r="G1442" s="1113"/>
      <c r="H1442" s="873">
        <f>E1442*G1442</f>
        <v>0</v>
      </c>
      <c r="I1442" s="1166">
        <v>3</v>
      </c>
      <c r="J1442" s="887">
        <f>E1442*I1442</f>
        <v>0</v>
      </c>
    </row>
    <row r="1443" spans="1:10" s="152" customFormat="1">
      <c r="A1443" s="437"/>
      <c r="B1443" s="454"/>
      <c r="C1443" s="454"/>
      <c r="D1443" s="454"/>
      <c r="E1443" s="1408"/>
      <c r="F1443" s="455"/>
      <c r="G1443" s="1113"/>
      <c r="H1443" s="1113"/>
      <c r="I1443" s="1166"/>
      <c r="J1443" s="1165"/>
    </row>
    <row r="1444" spans="1:10" s="152" customFormat="1" ht="27" customHeight="1">
      <c r="A1444" s="441">
        <f>COUNT($A$10:A1443)+1</f>
        <v>278</v>
      </c>
      <c r="B1444" s="454" t="s">
        <v>3590</v>
      </c>
      <c r="C1444" s="454"/>
      <c r="D1444" s="454"/>
      <c r="E1444" s="1408"/>
      <c r="F1444" s="455"/>
      <c r="G1444" s="1113"/>
      <c r="H1444" s="1113"/>
      <c r="I1444" s="1166"/>
      <c r="J1444" s="1165"/>
    </row>
    <row r="1445" spans="1:10" s="152" customFormat="1">
      <c r="A1445" s="437"/>
      <c r="B1445" s="454" t="s">
        <v>1001</v>
      </c>
      <c r="C1445" s="454"/>
      <c r="D1445" s="454"/>
      <c r="E1445" s="1408"/>
      <c r="F1445" s="455"/>
      <c r="G1445" s="1113"/>
      <c r="H1445" s="1113"/>
      <c r="I1445" s="1166"/>
      <c r="J1445" s="1165"/>
    </row>
    <row r="1446" spans="1:10" s="152" customFormat="1">
      <c r="A1446" s="437"/>
      <c r="B1446" s="454" t="s">
        <v>1018</v>
      </c>
      <c r="C1446" s="454" t="s">
        <v>827</v>
      </c>
      <c r="D1446" s="454">
        <f>D1420+D1436</f>
        <v>24</v>
      </c>
      <c r="E1446" s="1719"/>
      <c r="F1446" s="440">
        <f>E1446*D1446</f>
        <v>0</v>
      </c>
      <c r="G1446" s="1113"/>
      <c r="H1446" s="873">
        <f>E1446*G1446</f>
        <v>0</v>
      </c>
      <c r="I1446" s="1166">
        <v>24</v>
      </c>
      <c r="J1446" s="887">
        <f>E1446*I1446</f>
        <v>0</v>
      </c>
    </row>
    <row r="1447" spans="1:10" s="152" customFormat="1">
      <c r="A1447" s="437"/>
      <c r="B1447" s="454"/>
      <c r="C1447" s="454"/>
      <c r="D1447" s="454"/>
      <c r="E1447" s="1408"/>
      <c r="F1447" s="455"/>
      <c r="G1447" s="1113"/>
      <c r="H1447" s="1113"/>
      <c r="I1447" s="1166"/>
      <c r="J1447" s="1165"/>
    </row>
    <row r="1448" spans="1:10" s="152" customFormat="1" ht="38.25">
      <c r="A1448" s="441">
        <f>COUNT($A$10:A1447)+1</f>
        <v>279</v>
      </c>
      <c r="B1448" s="454" t="s">
        <v>3587</v>
      </c>
      <c r="C1448" s="454"/>
      <c r="D1448" s="454"/>
      <c r="E1448" s="1408"/>
      <c r="F1448" s="454"/>
      <c r="G1448" s="1113"/>
      <c r="H1448" s="1113"/>
      <c r="I1448" s="1166"/>
      <c r="J1448" s="1165"/>
    </row>
    <row r="1449" spans="1:10" s="152" customFormat="1">
      <c r="A1449" s="437"/>
      <c r="B1449" s="454" t="s">
        <v>1001</v>
      </c>
      <c r="C1449" s="454"/>
      <c r="D1449" s="454"/>
      <c r="E1449" s="1408"/>
      <c r="F1449" s="454"/>
      <c r="G1449" s="1113"/>
      <c r="H1449" s="1113"/>
      <c r="I1449" s="1166"/>
      <c r="J1449" s="1165"/>
    </row>
    <row r="1450" spans="1:10" s="152" customFormat="1">
      <c r="A1450" s="437"/>
      <c r="B1450" s="454" t="s">
        <v>1019</v>
      </c>
      <c r="C1450" s="454" t="s">
        <v>827</v>
      </c>
      <c r="D1450" s="454">
        <f>D1446</f>
        <v>24</v>
      </c>
      <c r="E1450" s="1719"/>
      <c r="F1450" s="440">
        <f>E1450*D1450</f>
        <v>0</v>
      </c>
      <c r="G1450" s="1113"/>
      <c r="H1450" s="873">
        <f>E1450*G1450</f>
        <v>0</v>
      </c>
      <c r="I1450" s="1166">
        <v>24</v>
      </c>
      <c r="J1450" s="887">
        <f>E1450*I1450</f>
        <v>0</v>
      </c>
    </row>
    <row r="1451" spans="1:10" s="152" customFormat="1">
      <c r="A1451" s="437"/>
      <c r="B1451" s="454"/>
      <c r="C1451" s="454"/>
      <c r="D1451" s="454"/>
      <c r="E1451" s="1408"/>
      <c r="F1451" s="454"/>
      <c r="G1451" s="1113"/>
      <c r="H1451" s="873"/>
      <c r="I1451" s="1166"/>
      <c r="J1451" s="1165"/>
    </row>
    <row r="1452" spans="1:10" s="152" customFormat="1" ht="28.15" customHeight="1">
      <c r="A1452" s="441">
        <f>COUNT($A$10:A1451)+1</f>
        <v>280</v>
      </c>
      <c r="B1452" s="454" t="s">
        <v>1074</v>
      </c>
      <c r="C1452" s="454"/>
      <c r="D1452" s="454"/>
      <c r="E1452" s="1408"/>
      <c r="F1452" s="454"/>
      <c r="G1452" s="1113"/>
      <c r="H1452" s="873"/>
      <c r="I1452" s="1166"/>
      <c r="J1452" s="1165"/>
    </row>
    <row r="1453" spans="1:10" s="152" customFormat="1">
      <c r="A1453" s="437"/>
      <c r="B1453" s="454" t="s">
        <v>1011</v>
      </c>
      <c r="C1453" s="454"/>
      <c r="D1453" s="454"/>
      <c r="E1453" s="1408"/>
      <c r="F1453" s="454"/>
      <c r="G1453" s="1113"/>
      <c r="H1453" s="873"/>
      <c r="I1453" s="1166"/>
      <c r="J1453" s="1165"/>
    </row>
    <row r="1454" spans="1:10" s="152" customFormat="1">
      <c r="A1454" s="437"/>
      <c r="B1454" s="454" t="s">
        <v>3679</v>
      </c>
      <c r="C1454" s="454" t="s">
        <v>827</v>
      </c>
      <c r="D1454" s="454">
        <f>D1446</f>
        <v>24</v>
      </c>
      <c r="E1454" s="1719"/>
      <c r="F1454" s="440">
        <f>E1454*D1454</f>
        <v>0</v>
      </c>
      <c r="G1454" s="1113"/>
      <c r="H1454" s="873">
        <f>E1454*G1454</f>
        <v>0</v>
      </c>
      <c r="I1454" s="1166">
        <v>24</v>
      </c>
      <c r="J1454" s="887">
        <f>E1454*I1454</f>
        <v>0</v>
      </c>
    </row>
    <row r="1455" spans="1:10" s="152" customFormat="1">
      <c r="A1455" s="437"/>
      <c r="B1455" s="454"/>
      <c r="C1455" s="454"/>
      <c r="D1455" s="454"/>
      <c r="E1455" s="1408"/>
      <c r="F1455" s="454"/>
      <c r="G1455" s="1113"/>
      <c r="H1455" s="1113"/>
      <c r="I1455" s="1166"/>
      <c r="J1455" s="1165"/>
    </row>
    <row r="1456" spans="1:10" s="152" customFormat="1" ht="66.599999999999994" customHeight="1">
      <c r="A1456" s="441">
        <f>COUNT($A$10:A1455)+1</f>
        <v>281</v>
      </c>
      <c r="B1456" s="454" t="s">
        <v>1022</v>
      </c>
      <c r="C1456" s="454"/>
      <c r="D1456" s="454"/>
      <c r="E1456" s="1408"/>
      <c r="F1456" s="454"/>
      <c r="G1456" s="1113"/>
      <c r="H1456" s="1113"/>
      <c r="I1456" s="1166"/>
      <c r="J1456" s="1165"/>
    </row>
    <row r="1457" spans="1:10" s="152" customFormat="1" ht="38.25">
      <c r="A1457" s="437"/>
      <c r="B1457" s="502" t="s">
        <v>1023</v>
      </c>
      <c r="C1457" s="454"/>
      <c r="D1457" s="454"/>
      <c r="E1457" s="1408"/>
      <c r="F1457" s="454"/>
      <c r="G1457" s="1113"/>
      <c r="H1457" s="1113"/>
      <c r="I1457" s="1166"/>
      <c r="J1457" s="1165"/>
    </row>
    <row r="1458" spans="1:10" s="152" customFormat="1" ht="25.5">
      <c r="A1458" s="437"/>
      <c r="B1458" s="502" t="s">
        <v>1024</v>
      </c>
      <c r="C1458" s="454"/>
      <c r="D1458" s="454"/>
      <c r="E1458" s="1408"/>
      <c r="F1458" s="454"/>
      <c r="G1458" s="1113"/>
      <c r="H1458" s="1113"/>
      <c r="I1458" s="1166"/>
      <c r="J1458" s="1165"/>
    </row>
    <row r="1459" spans="1:10" s="152" customFormat="1">
      <c r="A1459" s="437"/>
      <c r="B1459" s="454" t="s">
        <v>1001</v>
      </c>
      <c r="C1459" s="454"/>
      <c r="D1459" s="454"/>
      <c r="E1459" s="1408"/>
      <c r="F1459" s="454"/>
      <c r="G1459" s="1113"/>
      <c r="H1459" s="1113"/>
      <c r="I1459" s="1166"/>
      <c r="J1459" s="1165"/>
    </row>
    <row r="1460" spans="1:10" s="152" customFormat="1">
      <c r="A1460" s="437"/>
      <c r="B1460" s="454" t="s">
        <v>1026</v>
      </c>
      <c r="C1460" s="454" t="s">
        <v>827</v>
      </c>
      <c r="D1460" s="454">
        <v>24</v>
      </c>
      <c r="E1460" s="1719"/>
      <c r="F1460" s="440">
        <f>E1460*D1460</f>
        <v>0</v>
      </c>
      <c r="G1460" s="1113"/>
      <c r="H1460" s="873">
        <f>E1460*G1460</f>
        <v>0</v>
      </c>
      <c r="I1460" s="1166">
        <v>24</v>
      </c>
      <c r="J1460" s="887">
        <f>E1460*I1460</f>
        <v>0</v>
      </c>
    </row>
    <row r="1461" spans="1:10" s="152" customFormat="1">
      <c r="A1461" s="437"/>
      <c r="B1461" s="454"/>
      <c r="C1461" s="454"/>
      <c r="D1461" s="454"/>
      <c r="E1461" s="1408"/>
      <c r="F1461" s="454"/>
      <c r="G1461" s="1113"/>
      <c r="H1461" s="1113"/>
      <c r="I1461" s="1166"/>
      <c r="J1461" s="1165"/>
    </row>
    <row r="1462" spans="1:10" s="152" customFormat="1" ht="63.75">
      <c r="A1462" s="441">
        <f>COUNT($A$10:A1461)+1</f>
        <v>282</v>
      </c>
      <c r="B1462" s="454" t="s">
        <v>3592</v>
      </c>
      <c r="C1462" s="454"/>
      <c r="D1462" s="454"/>
      <c r="E1462" s="1408"/>
      <c r="F1462" s="454"/>
      <c r="G1462" s="1113"/>
      <c r="H1462" s="1113"/>
      <c r="I1462" s="1166"/>
      <c r="J1462" s="1165"/>
    </row>
    <row r="1463" spans="1:10" s="152" customFormat="1">
      <c r="A1463" s="441"/>
      <c r="B1463" s="454" t="s">
        <v>1001</v>
      </c>
      <c r="C1463" s="454"/>
      <c r="D1463" s="454"/>
      <c r="E1463" s="1408"/>
      <c r="F1463" s="454"/>
      <c r="G1463" s="1113"/>
      <c r="H1463" s="1113"/>
      <c r="I1463" s="1166"/>
      <c r="J1463" s="1165"/>
    </row>
    <row r="1464" spans="1:10" s="152" customFormat="1">
      <c r="A1464" s="441"/>
      <c r="B1464" s="454" t="s">
        <v>1076</v>
      </c>
      <c r="C1464" s="454" t="s">
        <v>827</v>
      </c>
      <c r="D1464" s="454">
        <f>D1460</f>
        <v>24</v>
      </c>
      <c r="E1464" s="1719"/>
      <c r="F1464" s="440">
        <f>E1464*D1464</f>
        <v>0</v>
      </c>
      <c r="G1464" s="1113"/>
      <c r="H1464" s="873">
        <f>E1464*G1464</f>
        <v>0</v>
      </c>
      <c r="I1464" s="1166">
        <v>24</v>
      </c>
      <c r="J1464" s="887">
        <f>E1464*I1464</f>
        <v>0</v>
      </c>
    </row>
    <row r="1465" spans="1:10" s="152" customFormat="1">
      <c r="A1465" s="441"/>
      <c r="B1465" s="454"/>
      <c r="C1465" s="454"/>
      <c r="D1465" s="454"/>
      <c r="E1465" s="1408"/>
      <c r="F1465" s="454"/>
      <c r="G1465" s="1113"/>
      <c r="H1465" s="1113"/>
      <c r="I1465" s="1166"/>
      <c r="J1465" s="1165"/>
    </row>
    <row r="1466" spans="1:10" s="177" customFormat="1" ht="63.75">
      <c r="A1466" s="441">
        <f>COUNT($A$10:A1465)+1</f>
        <v>283</v>
      </c>
      <c r="B1466" s="169" t="s">
        <v>3588</v>
      </c>
      <c r="C1466" s="503"/>
      <c r="D1466" s="503"/>
      <c r="E1466" s="1408"/>
      <c r="F1466" s="454"/>
      <c r="G1466" s="1146"/>
      <c r="H1466" s="1146"/>
      <c r="I1466" s="1189"/>
      <c r="J1466" s="1190"/>
    </row>
    <row r="1467" spans="1:10" s="177" customFormat="1">
      <c r="A1467" s="441"/>
      <c r="B1467" s="454"/>
      <c r="C1467" s="454" t="s">
        <v>827</v>
      </c>
      <c r="D1467" s="454">
        <f>D1464</f>
        <v>24</v>
      </c>
      <c r="E1467" s="1719"/>
      <c r="F1467" s="440">
        <f>E1467*D1467</f>
        <v>0</v>
      </c>
      <c r="G1467" s="1146"/>
      <c r="H1467" s="873">
        <f>E1467*G1467</f>
        <v>0</v>
      </c>
      <c r="I1467" s="1189">
        <v>24</v>
      </c>
      <c r="J1467" s="887">
        <f>E1467*I1467</f>
        <v>0</v>
      </c>
    </row>
    <row r="1468" spans="1:10" s="177" customFormat="1">
      <c r="A1468" s="441"/>
      <c r="B1468" s="454" t="s">
        <v>1027</v>
      </c>
      <c r="C1468" s="454"/>
      <c r="D1468" s="454"/>
      <c r="E1468" s="1408"/>
      <c r="F1468" s="454"/>
      <c r="G1468" s="1146"/>
      <c r="H1468" s="1146"/>
      <c r="I1468" s="1189"/>
      <c r="J1468" s="1190"/>
    </row>
    <row r="1469" spans="1:10" s="177" customFormat="1" ht="27" customHeight="1">
      <c r="A1469" s="441">
        <f>COUNT($A$10:A1468)+1</f>
        <v>284</v>
      </c>
      <c r="B1469" s="454" t="s">
        <v>3586</v>
      </c>
      <c r="C1469" s="503"/>
      <c r="D1469" s="503"/>
      <c r="E1469" s="1408"/>
      <c r="F1469" s="454"/>
      <c r="G1469" s="1146"/>
      <c r="H1469" s="1146"/>
      <c r="I1469" s="1189"/>
      <c r="J1469" s="1190"/>
    </row>
    <row r="1470" spans="1:10" s="177" customFormat="1">
      <c r="A1470" s="441"/>
      <c r="B1470" s="454"/>
      <c r="C1470" s="454" t="s">
        <v>827</v>
      </c>
      <c r="D1470" s="454">
        <v>0</v>
      </c>
      <c r="E1470" s="1719"/>
      <c r="F1470" s="440">
        <f>E1470*D1470</f>
        <v>0</v>
      </c>
      <c r="G1470" s="1146"/>
      <c r="H1470" s="873">
        <f>E1470*G1470</f>
        <v>0</v>
      </c>
      <c r="I1470" s="1189">
        <v>0</v>
      </c>
      <c r="J1470" s="887">
        <f>E1470*I1470</f>
        <v>0</v>
      </c>
    </row>
    <row r="1471" spans="1:10" s="177" customFormat="1">
      <c r="A1471" s="441"/>
      <c r="B1471" s="454"/>
      <c r="C1471" s="454"/>
      <c r="D1471" s="454"/>
      <c r="E1471" s="1408"/>
      <c r="F1471" s="454"/>
      <c r="G1471" s="1146"/>
      <c r="H1471" s="1146"/>
      <c r="I1471" s="1189"/>
      <c r="J1471" s="1190"/>
    </row>
    <row r="1472" spans="1:10" s="177" customFormat="1" ht="25.5">
      <c r="A1472" s="441">
        <f>COUNT($A$10:A1470)+1</f>
        <v>285</v>
      </c>
      <c r="B1472" s="454" t="s">
        <v>1029</v>
      </c>
      <c r="C1472" s="503"/>
      <c r="D1472" s="503"/>
      <c r="E1472" s="1408"/>
      <c r="F1472" s="454"/>
      <c r="G1472" s="1146"/>
      <c r="H1472" s="1146"/>
      <c r="I1472" s="1189"/>
      <c r="J1472" s="1190"/>
    </row>
    <row r="1473" spans="1:10" s="177" customFormat="1">
      <c r="A1473" s="441"/>
      <c r="B1473" s="454"/>
      <c r="C1473" s="454" t="s">
        <v>827</v>
      </c>
      <c r="D1473" s="454">
        <v>96</v>
      </c>
      <c r="E1473" s="1719"/>
      <c r="F1473" s="440">
        <f>E1473*D1473</f>
        <v>0</v>
      </c>
      <c r="G1473" s="1146"/>
      <c r="H1473" s="873">
        <f>E1473*G1473</f>
        <v>0</v>
      </c>
      <c r="I1473" s="1189">
        <v>96</v>
      </c>
      <c r="J1473" s="887">
        <f>E1473*I1473</f>
        <v>0</v>
      </c>
    </row>
    <row r="1474" spans="1:10" s="177" customFormat="1">
      <c r="A1474" s="441"/>
      <c r="B1474" s="454"/>
      <c r="C1474" s="454"/>
      <c r="D1474" s="454"/>
      <c r="E1474" s="1408"/>
      <c r="F1474" s="454"/>
      <c r="G1474" s="1146"/>
      <c r="H1474" s="1146"/>
      <c r="I1474" s="1189"/>
      <c r="J1474" s="1190"/>
    </row>
    <row r="1475" spans="1:10" s="177" customFormat="1" ht="25.5">
      <c r="A1475" s="441">
        <f>COUNT($A$10:A1473)+1</f>
        <v>286</v>
      </c>
      <c r="B1475" s="454" t="s">
        <v>1030</v>
      </c>
      <c r="C1475" s="503"/>
      <c r="D1475" s="503"/>
      <c r="E1475" s="1408"/>
      <c r="F1475" s="454"/>
      <c r="G1475" s="1146"/>
      <c r="H1475" s="1146"/>
      <c r="I1475" s="1189"/>
      <c r="J1475" s="1190"/>
    </row>
    <row r="1476" spans="1:10" s="177" customFormat="1">
      <c r="A1476" s="441"/>
      <c r="B1476" s="454" t="s">
        <v>81</v>
      </c>
      <c r="C1476" s="454" t="s">
        <v>827</v>
      </c>
      <c r="D1476" s="454">
        <v>0</v>
      </c>
      <c r="E1476" s="1719"/>
      <c r="F1476" s="440">
        <f>E1476*D1476</f>
        <v>0</v>
      </c>
      <c r="G1476" s="1146"/>
      <c r="H1476" s="873">
        <f>E1476*G1476</f>
        <v>0</v>
      </c>
      <c r="I1476" s="1189">
        <v>0</v>
      </c>
      <c r="J1476" s="887">
        <f>E1476*I1476</f>
        <v>0</v>
      </c>
    </row>
    <row r="1477" spans="1:10" s="177" customFormat="1">
      <c r="A1477" s="441"/>
      <c r="B1477" s="454"/>
      <c r="C1477" s="454"/>
      <c r="D1477" s="454"/>
      <c r="E1477" s="1408"/>
      <c r="F1477" s="454"/>
      <c r="G1477" s="1146"/>
      <c r="H1477" s="1146"/>
      <c r="I1477" s="1189"/>
      <c r="J1477" s="1190"/>
    </row>
    <row r="1478" spans="1:10" s="152" customFormat="1" ht="76.5">
      <c r="A1478" s="441">
        <f>COUNT($A$10:A1476)+1</f>
        <v>287</v>
      </c>
      <c r="B1478" s="454" t="s">
        <v>3604</v>
      </c>
      <c r="C1478" s="454"/>
      <c r="D1478" s="454"/>
      <c r="E1478" s="1408"/>
      <c r="F1478" s="454"/>
      <c r="G1478" s="1113"/>
      <c r="H1478" s="1113"/>
      <c r="I1478" s="1166"/>
      <c r="J1478" s="1165"/>
    </row>
    <row r="1479" spans="1:10" s="152" customFormat="1" ht="38.25">
      <c r="A1479" s="441"/>
      <c r="B1479" s="454" t="s">
        <v>3605</v>
      </c>
      <c r="C1479" s="454"/>
      <c r="D1479" s="454"/>
      <c r="E1479" s="1408"/>
      <c r="F1479" s="454"/>
      <c r="G1479" s="1113"/>
      <c r="H1479" s="1113"/>
      <c r="I1479" s="1166"/>
      <c r="J1479" s="1165"/>
    </row>
    <row r="1480" spans="1:10" s="152" customFormat="1" ht="25.5">
      <c r="A1480" s="441"/>
      <c r="B1480" s="454" t="s">
        <v>3607</v>
      </c>
      <c r="C1480" s="454"/>
      <c r="D1480" s="454"/>
      <c r="E1480" s="1408"/>
      <c r="F1480" s="454"/>
      <c r="G1480" s="1113"/>
      <c r="H1480" s="1113"/>
      <c r="I1480" s="1166"/>
      <c r="J1480" s="1165"/>
    </row>
    <row r="1481" spans="1:10" s="152" customFormat="1">
      <c r="A1481" s="437"/>
      <c r="B1481" s="454" t="s">
        <v>1001</v>
      </c>
      <c r="C1481" s="454"/>
      <c r="D1481" s="454"/>
      <c r="E1481" s="1408"/>
      <c r="F1481" s="455"/>
      <c r="G1481" s="1113"/>
      <c r="H1481" s="1113"/>
      <c r="I1481" s="1166"/>
      <c r="J1481" s="1165"/>
    </row>
    <row r="1482" spans="1:10" s="152" customFormat="1" ht="38.25">
      <c r="A1482" s="437"/>
      <c r="B1482" s="454" t="s">
        <v>1079</v>
      </c>
      <c r="C1482" s="454"/>
      <c r="D1482" s="454"/>
      <c r="E1482" s="1408"/>
      <c r="F1482" s="455"/>
      <c r="G1482" s="1113"/>
      <c r="H1482" s="1113"/>
      <c r="I1482" s="1166"/>
      <c r="J1482" s="1165"/>
    </row>
    <row r="1483" spans="1:10" s="152" customFormat="1" ht="25.5">
      <c r="A1483" s="437"/>
      <c r="B1483" s="454" t="s">
        <v>1080</v>
      </c>
      <c r="C1483" s="454"/>
      <c r="D1483" s="454"/>
      <c r="E1483" s="1408"/>
      <c r="F1483" s="455"/>
      <c r="G1483" s="1113"/>
      <c r="H1483" s="1113"/>
      <c r="I1483" s="1166"/>
      <c r="J1483" s="1165"/>
    </row>
    <row r="1484" spans="1:10" s="152" customFormat="1">
      <c r="A1484" s="437"/>
      <c r="B1484" s="454" t="s">
        <v>1081</v>
      </c>
      <c r="C1484" s="454" t="s">
        <v>827</v>
      </c>
      <c r="D1484" s="454">
        <v>24</v>
      </c>
      <c r="E1484" s="1719"/>
      <c r="F1484" s="440">
        <f>E1484*D1484</f>
        <v>0</v>
      </c>
      <c r="G1484" s="1113"/>
      <c r="H1484" s="873">
        <f>E1484*G1484</f>
        <v>0</v>
      </c>
      <c r="I1484" s="1166">
        <v>24</v>
      </c>
      <c r="J1484" s="887">
        <f>E1484*I1484</f>
        <v>0</v>
      </c>
    </row>
    <row r="1485" spans="1:10" s="152" customFormat="1">
      <c r="A1485" s="437"/>
      <c r="B1485" s="454"/>
      <c r="C1485" s="454"/>
      <c r="D1485" s="454"/>
      <c r="E1485" s="1408"/>
      <c r="F1485" s="455"/>
      <c r="G1485" s="1113"/>
      <c r="H1485" s="1113"/>
      <c r="I1485" s="1166"/>
      <c r="J1485" s="1165"/>
    </row>
    <row r="1486" spans="1:10" s="152" customFormat="1" ht="76.5">
      <c r="A1486" s="441">
        <f>COUNT($A$10:A1485)+1</f>
        <v>288</v>
      </c>
      <c r="B1486" s="454" t="s">
        <v>1082</v>
      </c>
      <c r="C1486" s="454"/>
      <c r="D1486" s="454"/>
      <c r="E1486" s="1408"/>
      <c r="F1486" s="455"/>
      <c r="G1486" s="1113"/>
      <c r="H1486" s="1113"/>
      <c r="I1486" s="1166"/>
      <c r="J1486" s="1165"/>
    </row>
    <row r="1487" spans="1:10" s="152" customFormat="1">
      <c r="A1487" s="437"/>
      <c r="B1487" s="454" t="s">
        <v>1083</v>
      </c>
      <c r="C1487" s="454"/>
      <c r="D1487" s="454"/>
      <c r="E1487" s="1408"/>
      <c r="F1487" s="455"/>
      <c r="G1487" s="1113"/>
      <c r="H1487" s="1113"/>
      <c r="I1487" s="1166"/>
      <c r="J1487" s="1165"/>
    </row>
    <row r="1488" spans="1:10" s="152" customFormat="1">
      <c r="A1488" s="437"/>
      <c r="B1488" s="454" t="s">
        <v>3680</v>
      </c>
      <c r="C1488" s="454" t="s">
        <v>827</v>
      </c>
      <c r="D1488" s="454">
        <v>16</v>
      </c>
      <c r="E1488" s="1719"/>
      <c r="F1488" s="440">
        <f>E1488*D1488</f>
        <v>0</v>
      </c>
      <c r="G1488" s="1113"/>
      <c r="H1488" s="873">
        <f>E1488*G1488</f>
        <v>0</v>
      </c>
      <c r="I1488" s="1166">
        <v>16</v>
      </c>
      <c r="J1488" s="887">
        <f>E1488*I1488</f>
        <v>0</v>
      </c>
    </row>
    <row r="1489" spans="1:19" s="152" customFormat="1">
      <c r="A1489" s="437"/>
      <c r="B1489" s="454"/>
      <c r="C1489" s="438"/>
      <c r="D1489" s="438"/>
      <c r="E1489" s="1408"/>
      <c r="F1489" s="455"/>
      <c r="G1489" s="1113"/>
      <c r="H1489" s="1113"/>
      <c r="I1489" s="1166"/>
      <c r="J1489" s="1165"/>
    </row>
    <row r="1490" spans="1:19" s="152" customFormat="1" ht="89.25">
      <c r="A1490" s="441">
        <f>COUNT($A$10:A1489)+1</f>
        <v>289</v>
      </c>
      <c r="B1490" s="454" t="s">
        <v>1084</v>
      </c>
      <c r="C1490" s="454"/>
      <c r="D1490" s="454"/>
      <c r="E1490" s="1408"/>
      <c r="F1490" s="455"/>
      <c r="G1490" s="1113"/>
      <c r="H1490" s="1113"/>
      <c r="I1490" s="1166"/>
      <c r="J1490" s="1165"/>
    </row>
    <row r="1491" spans="1:19" s="152" customFormat="1">
      <c r="A1491" s="437"/>
      <c r="B1491" s="454" t="s">
        <v>1083</v>
      </c>
      <c r="C1491" s="454"/>
      <c r="D1491" s="454"/>
      <c r="E1491" s="1408"/>
      <c r="F1491" s="455"/>
      <c r="G1491" s="1113"/>
      <c r="H1491" s="1113"/>
      <c r="I1491" s="1166"/>
      <c r="J1491" s="1165"/>
    </row>
    <row r="1492" spans="1:19" s="152" customFormat="1">
      <c r="A1492" s="437"/>
      <c r="B1492" s="454" t="s">
        <v>3681</v>
      </c>
      <c r="C1492" s="454" t="s">
        <v>827</v>
      </c>
      <c r="D1492" s="454">
        <v>8</v>
      </c>
      <c r="E1492" s="1719"/>
      <c r="F1492" s="440">
        <f>E1492*D1492</f>
        <v>0</v>
      </c>
      <c r="G1492" s="1113"/>
      <c r="H1492" s="873">
        <f>E1492*G1492</f>
        <v>0</v>
      </c>
      <c r="I1492" s="1166">
        <v>8</v>
      </c>
      <c r="J1492" s="887">
        <f>E1492*I1492</f>
        <v>0</v>
      </c>
    </row>
    <row r="1493" spans="1:19" s="152" customFormat="1">
      <c r="A1493" s="437"/>
      <c r="B1493" s="454"/>
      <c r="C1493" s="438"/>
      <c r="D1493" s="438"/>
      <c r="E1493" s="1408"/>
      <c r="F1493" s="454"/>
      <c r="G1493" s="1113"/>
      <c r="H1493" s="1113"/>
      <c r="I1493" s="1166"/>
      <c r="J1493" s="1165"/>
    </row>
    <row r="1494" spans="1:19" s="152" customFormat="1" ht="165.75">
      <c r="A1494" s="441">
        <f>COUNT($A$10:A1493)+1</f>
        <v>290</v>
      </c>
      <c r="B1494" s="454" t="s">
        <v>1085</v>
      </c>
      <c r="C1494" s="454"/>
      <c r="D1494" s="454"/>
      <c r="E1494" s="1408"/>
      <c r="F1494" s="454"/>
      <c r="G1494" s="1113"/>
      <c r="H1494" s="1113"/>
      <c r="I1494" s="1166"/>
      <c r="J1494" s="1165"/>
    </row>
    <row r="1495" spans="1:19" s="152" customFormat="1">
      <c r="A1495" s="437"/>
      <c r="B1495" s="454" t="s">
        <v>1049</v>
      </c>
      <c r="C1495" s="454"/>
      <c r="D1495" s="454"/>
      <c r="E1495" s="1408"/>
      <c r="F1495" s="454"/>
      <c r="G1495" s="1113"/>
      <c r="H1495" s="1113"/>
      <c r="I1495" s="1166"/>
      <c r="J1495" s="1165"/>
    </row>
    <row r="1496" spans="1:19" s="152" customFormat="1">
      <c r="A1496" s="437"/>
      <c r="B1496" s="454" t="s">
        <v>1086</v>
      </c>
      <c r="C1496" s="454" t="s">
        <v>826</v>
      </c>
      <c r="D1496" s="454">
        <v>380</v>
      </c>
      <c r="E1496" s="1719"/>
      <c r="F1496" s="440">
        <f>E1496*D1496</f>
        <v>0</v>
      </c>
      <c r="G1496" s="1113"/>
      <c r="H1496" s="873">
        <f>E1496*G1496</f>
        <v>0</v>
      </c>
      <c r="I1496" s="1166">
        <v>380</v>
      </c>
      <c r="J1496" s="887">
        <f>E1496*I1496</f>
        <v>0</v>
      </c>
    </row>
    <row r="1497" spans="1:19" s="152" customFormat="1">
      <c r="A1497" s="437"/>
      <c r="B1497" s="454"/>
      <c r="C1497" s="454"/>
      <c r="D1497" s="454"/>
      <c r="E1497" s="1408"/>
      <c r="F1497" s="454"/>
      <c r="G1497" s="1113"/>
      <c r="H1497" s="1113"/>
      <c r="I1497" s="1166"/>
      <c r="J1497" s="1165"/>
    </row>
    <row r="1498" spans="1:19" s="152" customFormat="1" ht="76.5">
      <c r="A1498" s="441">
        <f>COUNT($A$10:A1497)+1</f>
        <v>291</v>
      </c>
      <c r="B1498" s="454" t="s">
        <v>1059</v>
      </c>
      <c r="C1498" s="454"/>
      <c r="D1498" s="454"/>
      <c r="E1498" s="1408"/>
      <c r="F1498" s="454"/>
      <c r="G1498" s="1113"/>
      <c r="H1498" s="1113"/>
      <c r="I1498" s="1166"/>
      <c r="J1498" s="1165"/>
    </row>
    <row r="1499" spans="1:19" s="152" customFormat="1">
      <c r="A1499" s="441"/>
      <c r="B1499" s="454" t="s">
        <v>1060</v>
      </c>
      <c r="C1499" s="454"/>
      <c r="D1499" s="454"/>
      <c r="E1499" s="1408"/>
      <c r="F1499" s="454"/>
      <c r="G1499" s="1113"/>
      <c r="H1499" s="1113"/>
      <c r="I1499" s="1166"/>
      <c r="J1499" s="1165"/>
    </row>
    <row r="1500" spans="1:19" s="152" customFormat="1">
      <c r="A1500" s="441"/>
      <c r="B1500" s="454" t="s">
        <v>859</v>
      </c>
      <c r="C1500" s="454" t="s">
        <v>827</v>
      </c>
      <c r="D1500" s="454">
        <v>48</v>
      </c>
      <c r="E1500" s="1719"/>
      <c r="F1500" s="440">
        <f>E1500*D1500</f>
        <v>0</v>
      </c>
      <c r="G1500" s="1113"/>
      <c r="H1500" s="873">
        <f>E1500*G1500</f>
        <v>0</v>
      </c>
      <c r="I1500" s="1166">
        <v>48</v>
      </c>
      <c r="J1500" s="887">
        <f>E1500*I1500</f>
        <v>0</v>
      </c>
    </row>
    <row r="1501" spans="1:19" s="152" customFormat="1">
      <c r="A1501" s="441"/>
      <c r="B1501" s="454"/>
      <c r="C1501" s="454"/>
      <c r="D1501" s="454"/>
      <c r="E1501" s="1408"/>
      <c r="F1501" s="454"/>
      <c r="G1501" s="1113"/>
      <c r="H1501" s="1113"/>
      <c r="I1501" s="1166"/>
      <c r="J1501" s="1165"/>
    </row>
    <row r="1502" spans="1:19" s="180" customFormat="1" ht="51">
      <c r="A1502" s="441">
        <f>COUNT($A$10:A1501)+1</f>
        <v>292</v>
      </c>
      <c r="B1502" s="454" t="s">
        <v>1061</v>
      </c>
      <c r="C1502" s="454"/>
      <c r="D1502" s="454"/>
      <c r="E1502" s="1408"/>
      <c r="F1502" s="454"/>
      <c r="G1502" s="1149"/>
      <c r="H1502" s="1149"/>
      <c r="I1502" s="1194"/>
      <c r="J1502" s="1195"/>
      <c r="K1502" s="179"/>
      <c r="L1502" s="179"/>
      <c r="M1502" s="179"/>
      <c r="N1502" s="179"/>
      <c r="O1502" s="179"/>
      <c r="P1502" s="179"/>
      <c r="Q1502" s="179"/>
      <c r="R1502" s="179"/>
      <c r="S1502" s="179"/>
    </row>
    <row r="1503" spans="1:19" s="180" customFormat="1" ht="15">
      <c r="A1503" s="441"/>
      <c r="B1503" s="454"/>
      <c r="C1503" s="454" t="s">
        <v>827</v>
      </c>
      <c r="D1503" s="454">
        <v>24</v>
      </c>
      <c r="E1503" s="1719"/>
      <c r="F1503" s="440">
        <f>E1503*D1503</f>
        <v>0</v>
      </c>
      <c r="G1503" s="1150"/>
      <c r="H1503" s="873">
        <f>E1503*G1503</f>
        <v>0</v>
      </c>
      <c r="I1503" s="1194">
        <v>24</v>
      </c>
      <c r="J1503" s="887">
        <f>E1503*I1503</f>
        <v>0</v>
      </c>
      <c r="K1503" s="179"/>
      <c r="L1503" s="179"/>
      <c r="M1503" s="179"/>
      <c r="N1503" s="179"/>
      <c r="O1503" s="179"/>
      <c r="P1503" s="179"/>
      <c r="Q1503" s="179"/>
      <c r="R1503" s="179"/>
      <c r="S1503" s="179"/>
    </row>
    <row r="1504" spans="1:19" s="180" customFormat="1" ht="15">
      <c r="A1504" s="441"/>
      <c r="B1504" s="454"/>
      <c r="C1504" s="454"/>
      <c r="D1504" s="454"/>
      <c r="E1504" s="1408"/>
      <c r="F1504" s="454"/>
      <c r="G1504" s="1150"/>
      <c r="H1504" s="1150"/>
      <c r="I1504" s="1194"/>
      <c r="J1504" s="1195"/>
      <c r="K1504" s="179"/>
      <c r="L1504" s="179"/>
      <c r="M1504" s="179"/>
      <c r="N1504" s="179"/>
      <c r="O1504" s="179"/>
      <c r="P1504" s="179"/>
      <c r="Q1504" s="179"/>
      <c r="R1504" s="179"/>
      <c r="S1504" s="179"/>
    </row>
    <row r="1505" spans="1:10" s="152" customFormat="1" ht="76.5">
      <c r="A1505" s="441">
        <f>COUNT($A$10:A1504)+1</f>
        <v>293</v>
      </c>
      <c r="B1505" s="454" t="s">
        <v>1062</v>
      </c>
      <c r="C1505" s="454"/>
      <c r="D1505" s="454"/>
      <c r="E1505" s="1408"/>
      <c r="F1505" s="454"/>
      <c r="G1505" s="1113"/>
      <c r="H1505" s="1113"/>
      <c r="I1505" s="1166"/>
      <c r="J1505" s="1165"/>
    </row>
    <row r="1506" spans="1:10" s="152" customFormat="1">
      <c r="A1506" s="437"/>
      <c r="B1506" s="454" t="s">
        <v>1063</v>
      </c>
      <c r="C1506" s="454"/>
      <c r="D1506" s="454"/>
      <c r="E1506" s="1408"/>
      <c r="F1506" s="454"/>
      <c r="G1506" s="1113"/>
      <c r="H1506" s="1113"/>
      <c r="I1506" s="1166"/>
      <c r="J1506" s="1165"/>
    </row>
    <row r="1507" spans="1:10" s="152" customFormat="1">
      <c r="A1507" s="441"/>
      <c r="B1507" s="454" t="s">
        <v>1064</v>
      </c>
      <c r="C1507" s="454" t="s">
        <v>826</v>
      </c>
      <c r="D1507" s="454">
        <v>120</v>
      </c>
      <c r="E1507" s="1719"/>
      <c r="F1507" s="440">
        <f>E1507*D1507</f>
        <v>0</v>
      </c>
      <c r="G1507" s="1113"/>
      <c r="H1507" s="873">
        <f>E1507*G1507</f>
        <v>0</v>
      </c>
      <c r="I1507" s="1193">
        <v>120</v>
      </c>
      <c r="J1507" s="887">
        <f>E1507*I1507</f>
        <v>0</v>
      </c>
    </row>
    <row r="1508" spans="1:10" s="152" customFormat="1">
      <c r="A1508" s="441"/>
      <c r="B1508" s="454" t="s">
        <v>1065</v>
      </c>
      <c r="C1508" s="454" t="s">
        <v>826</v>
      </c>
      <c r="D1508" s="454">
        <v>24</v>
      </c>
      <c r="E1508" s="1719"/>
      <c r="F1508" s="440">
        <f>E1508*D1508</f>
        <v>0</v>
      </c>
      <c r="G1508" s="1113"/>
      <c r="H1508" s="873">
        <f>E1508*G1508</f>
        <v>0</v>
      </c>
      <c r="I1508" s="1193">
        <v>24</v>
      </c>
      <c r="J1508" s="887">
        <f>E1508*I1508</f>
        <v>0</v>
      </c>
    </row>
    <row r="1509" spans="1:10" s="152" customFormat="1">
      <c r="A1509" s="441"/>
      <c r="B1509" s="454" t="s">
        <v>1066</v>
      </c>
      <c r="C1509" s="454" t="s">
        <v>826</v>
      </c>
      <c r="D1509" s="454">
        <v>24</v>
      </c>
      <c r="E1509" s="1719"/>
      <c r="F1509" s="440">
        <f>E1509*D1509</f>
        <v>0</v>
      </c>
      <c r="G1509" s="1113"/>
      <c r="H1509" s="873">
        <f>E1509*G1509</f>
        <v>0</v>
      </c>
      <c r="I1509" s="1193">
        <v>24</v>
      </c>
      <c r="J1509" s="887">
        <f>E1509*I1509</f>
        <v>0</v>
      </c>
    </row>
    <row r="1510" spans="1:10" s="152" customFormat="1">
      <c r="A1510" s="441"/>
      <c r="B1510" s="454"/>
      <c r="C1510" s="454"/>
      <c r="D1510" s="454"/>
      <c r="E1510" s="1408"/>
      <c r="F1510" s="454"/>
      <c r="G1510" s="1113"/>
      <c r="H1510" s="1113"/>
      <c r="I1510" s="1166"/>
      <c r="J1510" s="1165"/>
    </row>
    <row r="1511" spans="1:10" s="171" customFormat="1" ht="25.5">
      <c r="A1511" s="441">
        <f>COUNT($A$10:A1510)+1</f>
        <v>294</v>
      </c>
      <c r="B1511" s="454" t="s">
        <v>1099</v>
      </c>
      <c r="C1511" s="454" t="s">
        <v>843</v>
      </c>
      <c r="D1511" s="509"/>
      <c r="E1511" s="1408"/>
      <c r="F1511" s="454"/>
      <c r="G1511" s="1131"/>
      <c r="H1511" s="1131"/>
      <c r="I1511" s="1187"/>
      <c r="J1511" s="1179"/>
    </row>
    <row r="1512" spans="1:10" s="171" customFormat="1">
      <c r="A1512" s="441"/>
      <c r="B1512" s="454"/>
      <c r="C1512" s="454" t="s">
        <v>843</v>
      </c>
      <c r="D1512" s="509">
        <v>7</v>
      </c>
      <c r="E1512" s="1719"/>
      <c r="F1512" s="440">
        <f>E1512*D1512</f>
        <v>0</v>
      </c>
      <c r="G1512" s="1131"/>
      <c r="H1512" s="873">
        <f>E1512*G1512</f>
        <v>0</v>
      </c>
      <c r="I1512" s="1187">
        <v>7</v>
      </c>
      <c r="J1512" s="887">
        <f>E1512*I1512</f>
        <v>0</v>
      </c>
    </row>
    <row r="1513" spans="1:10" s="171" customFormat="1" ht="25.5">
      <c r="A1513" s="441">
        <f>1+A1511</f>
        <v>295</v>
      </c>
      <c r="B1513" s="454" t="s">
        <v>1088</v>
      </c>
      <c r="C1513" s="454"/>
      <c r="D1513" s="509"/>
      <c r="E1513" s="1410"/>
      <c r="F1513" s="440"/>
      <c r="G1513" s="1131"/>
      <c r="H1513" s="1131"/>
      <c r="I1513" s="1187"/>
      <c r="J1513" s="1179"/>
    </row>
    <row r="1514" spans="1:10" s="171" customFormat="1">
      <c r="A1514" s="441"/>
      <c r="B1514" s="454"/>
      <c r="C1514" s="454" t="s">
        <v>843</v>
      </c>
      <c r="D1514" s="509">
        <v>1</v>
      </c>
      <c r="E1514" s="1409"/>
      <c r="F1514" s="440">
        <f>E1514*D1514</f>
        <v>0</v>
      </c>
      <c r="G1514" s="1131"/>
      <c r="H1514" s="873">
        <f>E1514*G1514</f>
        <v>0</v>
      </c>
      <c r="I1514" s="1187">
        <v>1</v>
      </c>
      <c r="J1514" s="887">
        <f>E1514*I1514</f>
        <v>0</v>
      </c>
    </row>
    <row r="1515" spans="1:10" s="171" customFormat="1">
      <c r="A1515" s="441"/>
      <c r="B1515" s="454"/>
      <c r="C1515" s="454"/>
      <c r="D1515" s="509"/>
      <c r="E1515" s="1410"/>
      <c r="F1515" s="440"/>
      <c r="G1515" s="1131"/>
      <c r="H1515" s="1131"/>
      <c r="I1515" s="1179"/>
      <c r="J1515" s="1179"/>
    </row>
    <row r="1516" spans="1:10" s="171" customFormat="1" ht="38.25">
      <c r="A1516" s="441">
        <f>1+A1513</f>
        <v>296</v>
      </c>
      <c r="B1516" s="454" t="s">
        <v>1089</v>
      </c>
      <c r="C1516" s="467"/>
      <c r="D1516" s="467"/>
      <c r="E1516" s="1410"/>
      <c r="F1516" s="510"/>
      <c r="G1516" s="1131"/>
      <c r="H1516" s="1131"/>
      <c r="I1516" s="1179"/>
      <c r="J1516" s="1179"/>
    </row>
    <row r="1517" spans="1:10" s="171" customFormat="1">
      <c r="A1517" s="441"/>
      <c r="B1517" s="454"/>
      <c r="C1517" s="454" t="s">
        <v>1090</v>
      </c>
      <c r="D1517" s="509">
        <v>0.05</v>
      </c>
      <c r="E1517" s="1410">
        <f>SUM(F1371:F1514)</f>
        <v>0</v>
      </c>
      <c r="F1517" s="440">
        <f>E1517*D1517</f>
        <v>0</v>
      </c>
      <c r="G1517" s="1131"/>
      <c r="H1517" s="873"/>
      <c r="I1517" s="1179">
        <v>0.05</v>
      </c>
      <c r="J1517" s="1196">
        <f>I1517*E1517</f>
        <v>0</v>
      </c>
    </row>
    <row r="1518" spans="1:10" s="171" customFormat="1" ht="13.5" thickBot="1">
      <c r="A1518" s="161"/>
      <c r="B1518" s="479"/>
      <c r="C1518" s="479"/>
      <c r="D1518" s="479"/>
      <c r="E1518" s="1724"/>
      <c r="F1518" s="511"/>
      <c r="G1518" s="1152"/>
      <c r="H1518" s="1152"/>
      <c r="I1518" s="1197"/>
      <c r="J1518" s="1197"/>
    </row>
    <row r="1519" spans="1:10" s="171" customFormat="1" ht="13.5" thickTop="1">
      <c r="A1519" s="161"/>
      <c r="B1519" s="169"/>
      <c r="C1519" s="169"/>
      <c r="D1519" s="169"/>
      <c r="E1519" s="1376"/>
      <c r="F1519" s="148" t="s">
        <v>1582</v>
      </c>
      <c r="G1519" s="1153"/>
      <c r="H1519" s="1153" t="s">
        <v>1592</v>
      </c>
      <c r="I1519" s="1198"/>
      <c r="J1519" s="1198" t="s">
        <v>1593</v>
      </c>
    </row>
    <row r="1520" spans="1:10" s="152" customFormat="1" ht="15">
      <c r="A1520" s="181"/>
      <c r="B1520" s="452" t="s">
        <v>1100</v>
      </c>
      <c r="C1520" s="453"/>
      <c r="D1520" s="453"/>
      <c r="E1520" s="1406"/>
      <c r="F1520" s="272">
        <f>SUM(F1372:F1518)</f>
        <v>0</v>
      </c>
      <c r="G1520" s="1127"/>
      <c r="H1520" s="972">
        <f>SUM(H1371:H1519)</f>
        <v>0</v>
      </c>
      <c r="I1520" s="1176"/>
      <c r="J1520" s="974">
        <f>SUM(J1371:J1519)</f>
        <v>0</v>
      </c>
    </row>
    <row r="1521" spans="1:10" s="2" customFormat="1" ht="15">
      <c r="A1521" s="12"/>
      <c r="B1521" s="16"/>
      <c r="C1521" s="13"/>
      <c r="E1521" s="1352"/>
      <c r="F1521" s="1"/>
      <c r="G1521" s="1140"/>
      <c r="H1521" s="972"/>
      <c r="I1521" s="1185"/>
      <c r="J1521" s="974"/>
    </row>
    <row r="1522" spans="1:10" s="2" customFormat="1">
      <c r="A1522" s="12"/>
      <c r="B1522" s="16"/>
      <c r="C1522" s="13"/>
      <c r="E1522" s="1352"/>
      <c r="F1522" s="1"/>
      <c r="G1522" s="1203"/>
      <c r="H1522" s="1203"/>
      <c r="I1522" s="1203"/>
      <c r="J1522" s="1203"/>
    </row>
    <row r="1523" spans="1:10" s="152" customFormat="1">
      <c r="A1523" s="160"/>
      <c r="B1523" s="150" t="s">
        <v>1927</v>
      </c>
      <c r="C1523" s="150"/>
      <c r="D1523" s="150"/>
      <c r="E1523" s="1404"/>
      <c r="F1523" s="93"/>
      <c r="G1523" s="1200"/>
      <c r="H1523" s="1200"/>
      <c r="I1523" s="1200"/>
      <c r="J1523" s="1200"/>
    </row>
    <row r="1524" spans="1:10" s="152" customFormat="1" ht="25.5">
      <c r="A1524" s="160"/>
      <c r="B1524" s="150" t="s">
        <v>919</v>
      </c>
      <c r="C1524" s="150"/>
      <c r="D1524" s="150"/>
      <c r="E1524" s="1404"/>
      <c r="F1524" s="93"/>
      <c r="G1524" s="1200"/>
      <c r="H1524" s="1200"/>
      <c r="I1524" s="1200"/>
      <c r="J1524" s="1200"/>
    </row>
    <row r="1525" spans="1:10" s="152" customFormat="1">
      <c r="A1525" s="160"/>
      <c r="E1525" s="1404"/>
      <c r="F1525" s="93"/>
      <c r="G1525" s="1200"/>
      <c r="H1525" s="1200"/>
      <c r="I1525" s="1200"/>
      <c r="J1525" s="1200"/>
    </row>
    <row r="1526" spans="1:10" s="152" customFormat="1">
      <c r="A1526" s="160"/>
      <c r="B1526" s="150" t="s">
        <v>1101</v>
      </c>
      <c r="E1526" s="1404"/>
      <c r="F1526" s="93"/>
      <c r="G1526" s="1200"/>
      <c r="H1526" s="1200"/>
      <c r="I1526" s="1200"/>
      <c r="J1526" s="1200"/>
    </row>
    <row r="1527" spans="1:10" s="152" customFormat="1">
      <c r="A1527" s="160"/>
      <c r="B1527" s="152" t="s">
        <v>1604</v>
      </c>
      <c r="E1527" s="1404"/>
      <c r="F1527" s="93"/>
      <c r="G1527" s="1200"/>
      <c r="H1527" s="1200"/>
      <c r="I1527" s="1200"/>
      <c r="J1527" s="1200"/>
    </row>
    <row r="1528" spans="1:10" s="152" customFormat="1">
      <c r="A1528" s="160" t="s">
        <v>832</v>
      </c>
      <c r="B1528" s="150" t="s">
        <v>833</v>
      </c>
      <c r="C1528" s="150" t="s">
        <v>834</v>
      </c>
      <c r="D1528" s="150" t="s">
        <v>835</v>
      </c>
      <c r="E1528" s="1367" t="s">
        <v>836</v>
      </c>
      <c r="F1528" s="150" t="s">
        <v>837</v>
      </c>
      <c r="G1528" s="1548" t="s">
        <v>1557</v>
      </c>
      <c r="H1528" s="1549"/>
      <c r="I1528" s="1550" t="s">
        <v>1558</v>
      </c>
      <c r="J1528" s="1551"/>
    </row>
    <row r="1529" spans="1:10" s="152" customFormat="1" ht="13.5" thickBot="1">
      <c r="A1529" s="168"/>
      <c r="B1529" s="156"/>
      <c r="C1529" s="156"/>
      <c r="D1529" s="155"/>
      <c r="E1529" s="1405" t="s">
        <v>838</v>
      </c>
      <c r="F1529" s="157" t="s">
        <v>838</v>
      </c>
      <c r="G1529" s="898" t="s">
        <v>79</v>
      </c>
      <c r="H1529" s="898" t="s">
        <v>1561</v>
      </c>
      <c r="I1529" s="897" t="s">
        <v>79</v>
      </c>
      <c r="J1529" s="897" t="s">
        <v>1561</v>
      </c>
    </row>
    <row r="1530" spans="1:10" s="152" customFormat="1">
      <c r="A1530" s="160"/>
      <c r="B1530" s="151"/>
      <c r="C1530" s="159"/>
      <c r="D1530" s="158"/>
      <c r="E1530" s="1404"/>
      <c r="F1530" s="93"/>
      <c r="G1530" s="1200"/>
      <c r="H1530" s="1200"/>
      <c r="I1530" s="1200"/>
      <c r="J1530" s="1200"/>
    </row>
    <row r="1531" spans="1:10" s="152" customFormat="1" ht="25.5">
      <c r="A1531" s="160"/>
      <c r="B1531" s="158" t="s">
        <v>997</v>
      </c>
      <c r="C1531" s="151"/>
      <c r="D1531" s="158"/>
      <c r="E1531" s="1404"/>
      <c r="F1531" s="93"/>
      <c r="G1531" s="1200"/>
      <c r="H1531" s="1200"/>
      <c r="I1531" s="1200"/>
      <c r="J1531" s="1200"/>
    </row>
    <row r="1532" spans="1:10" s="152" customFormat="1">
      <c r="A1532" s="160"/>
      <c r="B1532" s="158"/>
      <c r="C1532" s="151"/>
      <c r="D1532" s="158"/>
      <c r="E1532" s="1404"/>
      <c r="F1532" s="93"/>
      <c r="G1532" s="1200"/>
      <c r="H1532" s="1200"/>
      <c r="I1532" s="1200"/>
      <c r="J1532" s="1200"/>
    </row>
    <row r="1533" spans="1:10" s="152" customFormat="1">
      <c r="A1533" s="160"/>
      <c r="B1533" s="158" t="s">
        <v>998</v>
      </c>
      <c r="C1533" s="151"/>
      <c r="D1533" s="158"/>
      <c r="E1533" s="1404"/>
      <c r="F1533" s="93"/>
      <c r="G1533" s="1200"/>
      <c r="H1533" s="1200"/>
      <c r="I1533" s="1200"/>
      <c r="J1533" s="1200"/>
    </row>
    <row r="1534" spans="1:10" s="152" customFormat="1">
      <c r="A1534" s="160"/>
      <c r="B1534" s="151"/>
      <c r="C1534" s="151"/>
      <c r="D1534" s="151"/>
      <c r="E1534" s="1404"/>
      <c r="F1534" s="93"/>
      <c r="G1534" s="1200"/>
      <c r="H1534" s="1200"/>
      <c r="I1534" s="1200"/>
      <c r="J1534" s="1200"/>
    </row>
    <row r="1535" spans="1:10" s="152" customFormat="1" ht="42.75" customHeight="1">
      <c r="A1535" s="441">
        <f>COUNT($A$10:A1534)+1</f>
        <v>297</v>
      </c>
      <c r="B1535" s="454" t="s">
        <v>1013</v>
      </c>
      <c r="C1535" s="454"/>
      <c r="D1535" s="454"/>
      <c r="E1535" s="1408"/>
      <c r="F1535" s="455"/>
      <c r="G1535" s="1113"/>
      <c r="H1535" s="1113"/>
      <c r="I1535" s="1166"/>
      <c r="J1535" s="1165"/>
    </row>
    <row r="1536" spans="1:10" s="152" customFormat="1" ht="25.5">
      <c r="A1536" s="437"/>
      <c r="B1536" s="502" t="s">
        <v>1000</v>
      </c>
      <c r="C1536" s="454"/>
      <c r="D1536" s="454"/>
      <c r="E1536" s="1408"/>
      <c r="F1536" s="455"/>
      <c r="G1536" s="1113"/>
      <c r="H1536" s="1113"/>
      <c r="I1536" s="1166"/>
      <c r="J1536" s="1165"/>
    </row>
    <row r="1537" spans="1:10" s="152" customFormat="1">
      <c r="A1537" s="437"/>
      <c r="B1537" s="454" t="s">
        <v>1001</v>
      </c>
      <c r="C1537" s="454"/>
      <c r="D1537" s="454"/>
      <c r="E1537" s="1408"/>
      <c r="F1537" s="455"/>
      <c r="G1537" s="1113"/>
      <c r="H1537" s="1113"/>
      <c r="I1537" s="1166"/>
      <c r="J1537" s="1165"/>
    </row>
    <row r="1538" spans="1:10" s="152" customFormat="1">
      <c r="A1538" s="437"/>
      <c r="B1538" s="454" t="s">
        <v>1014</v>
      </c>
      <c r="C1538" s="454" t="s">
        <v>827</v>
      </c>
      <c r="D1538" s="454">
        <v>2</v>
      </c>
      <c r="E1538" s="1725"/>
      <c r="F1538" s="440">
        <f>E1538*D1538</f>
        <v>0</v>
      </c>
      <c r="G1538" s="1116"/>
      <c r="H1538" s="873">
        <f>E1538*G1538</f>
        <v>0</v>
      </c>
      <c r="I1538" s="1166">
        <v>2</v>
      </c>
      <c r="J1538" s="887">
        <f>E1538*I1538</f>
        <v>0</v>
      </c>
    </row>
    <row r="1539" spans="1:10" s="152" customFormat="1">
      <c r="A1539" s="437"/>
      <c r="B1539" s="454"/>
      <c r="C1539" s="454"/>
      <c r="D1539" s="454"/>
      <c r="E1539" s="1408"/>
      <c r="F1539" s="455"/>
      <c r="G1539" s="1113"/>
      <c r="H1539" s="1113"/>
      <c r="I1539" s="1166"/>
      <c r="J1539" s="1165"/>
    </row>
    <row r="1540" spans="1:10" s="152" customFormat="1" ht="51">
      <c r="A1540" s="441">
        <f>COUNT($A$10:A1539)+1</f>
        <v>298</v>
      </c>
      <c r="B1540" s="454" t="s">
        <v>1015</v>
      </c>
      <c r="C1540" s="454"/>
      <c r="D1540" s="454"/>
      <c r="E1540" s="1408"/>
      <c r="F1540" s="455"/>
      <c r="G1540" s="1113"/>
      <c r="H1540" s="1113"/>
      <c r="I1540" s="1166"/>
      <c r="J1540" s="1165"/>
    </row>
    <row r="1541" spans="1:10" s="152" customFormat="1">
      <c r="A1541" s="437"/>
      <c r="B1541" s="454" t="s">
        <v>1008</v>
      </c>
      <c r="C1541" s="454"/>
      <c r="D1541" s="454"/>
      <c r="E1541" s="1408"/>
      <c r="F1541" s="455"/>
      <c r="G1541" s="1113"/>
      <c r="H1541" s="1113"/>
      <c r="I1541" s="1166"/>
      <c r="J1541" s="1165"/>
    </row>
    <row r="1542" spans="1:10" s="152" customFormat="1">
      <c r="A1542" s="437"/>
      <c r="B1542" s="502" t="s">
        <v>1016</v>
      </c>
      <c r="C1542" s="454"/>
      <c r="D1542" s="454"/>
      <c r="E1542" s="1408"/>
      <c r="F1542" s="455"/>
      <c r="G1542" s="1113"/>
      <c r="H1542" s="1113"/>
      <c r="I1542" s="1166"/>
      <c r="J1542" s="1165"/>
    </row>
    <row r="1543" spans="1:10" s="152" customFormat="1">
      <c r="A1543" s="437"/>
      <c r="B1543" s="454" t="s">
        <v>1011</v>
      </c>
      <c r="C1543" s="454"/>
      <c r="D1543" s="454"/>
      <c r="E1543" s="1408"/>
      <c r="F1543" s="455"/>
      <c r="G1543" s="1113"/>
      <c r="H1543" s="1113"/>
      <c r="I1543" s="1166"/>
      <c r="J1543" s="1165"/>
    </row>
    <row r="1544" spans="1:10" s="152" customFormat="1">
      <c r="A1544" s="437"/>
      <c r="B1544" s="454" t="s">
        <v>1017</v>
      </c>
      <c r="C1544" s="454" t="s">
        <v>827</v>
      </c>
      <c r="D1544" s="454">
        <f>D1538</f>
        <v>2</v>
      </c>
      <c r="E1544" s="1719"/>
      <c r="F1544" s="440">
        <f>E1544*D1544</f>
        <v>0</v>
      </c>
      <c r="G1544" s="1113"/>
      <c r="H1544" s="873">
        <f>E1544*G1544</f>
        <v>0</v>
      </c>
      <c r="I1544" s="1166">
        <v>2</v>
      </c>
      <c r="J1544" s="887">
        <f>E1544*I1544</f>
        <v>0</v>
      </c>
    </row>
    <row r="1545" spans="1:10" s="152" customFormat="1">
      <c r="A1545" s="437"/>
      <c r="B1545" s="454"/>
      <c r="C1545" s="454"/>
      <c r="D1545" s="454"/>
      <c r="E1545" s="1408"/>
      <c r="F1545" s="455"/>
      <c r="G1545" s="1113"/>
      <c r="H1545" s="1113"/>
      <c r="I1545" s="1166"/>
      <c r="J1545" s="1165"/>
    </row>
    <row r="1546" spans="1:10" s="152" customFormat="1" ht="38.25">
      <c r="A1546" s="441">
        <f>COUNT($A$10:A1545)+1</f>
        <v>299</v>
      </c>
      <c r="B1546" s="454" t="s">
        <v>3590</v>
      </c>
      <c r="C1546" s="454"/>
      <c r="D1546" s="454"/>
      <c r="E1546" s="1408"/>
      <c r="F1546" s="455"/>
      <c r="G1546" s="1113"/>
      <c r="H1546" s="1113"/>
      <c r="I1546" s="1166"/>
      <c r="J1546" s="1165"/>
    </row>
    <row r="1547" spans="1:10" s="152" customFormat="1">
      <c r="A1547" s="437"/>
      <c r="B1547" s="454" t="s">
        <v>1001</v>
      </c>
      <c r="C1547" s="454"/>
      <c r="D1547" s="454"/>
      <c r="E1547" s="1408"/>
      <c r="F1547" s="455"/>
      <c r="G1547" s="1113"/>
      <c r="H1547" s="1113"/>
      <c r="I1547" s="1166"/>
      <c r="J1547" s="1165"/>
    </row>
    <row r="1548" spans="1:10" s="152" customFormat="1">
      <c r="A1548" s="437"/>
      <c r="B1548" s="454" t="s">
        <v>1018</v>
      </c>
      <c r="C1548" s="454" t="s">
        <v>827</v>
      </c>
      <c r="D1548" s="454">
        <f>D1538</f>
        <v>2</v>
      </c>
      <c r="E1548" s="1719"/>
      <c r="F1548" s="440">
        <f>E1548*D1548</f>
        <v>0</v>
      </c>
      <c r="G1548" s="1113"/>
      <c r="H1548" s="873">
        <f>E1548*G1548</f>
        <v>0</v>
      </c>
      <c r="I1548" s="1166">
        <v>2</v>
      </c>
      <c r="J1548" s="887">
        <f>E1548*I1548</f>
        <v>0</v>
      </c>
    </row>
    <row r="1549" spans="1:10" s="152" customFormat="1">
      <c r="A1549" s="437"/>
      <c r="B1549" s="454"/>
      <c r="C1549" s="454"/>
      <c r="D1549" s="454"/>
      <c r="E1549" s="1408"/>
      <c r="F1549" s="454"/>
      <c r="G1549" s="1113"/>
      <c r="H1549" s="1113"/>
      <c r="I1549" s="1166"/>
      <c r="J1549" s="1165"/>
    </row>
    <row r="1550" spans="1:10" s="152" customFormat="1" ht="27" customHeight="1">
      <c r="A1550" s="441">
        <f>COUNT($A$10:A1549)+1</f>
        <v>300</v>
      </c>
      <c r="B1550" s="454" t="s">
        <v>3591</v>
      </c>
      <c r="C1550" s="454"/>
      <c r="D1550" s="454"/>
      <c r="E1550" s="1408"/>
      <c r="F1550" s="454"/>
      <c r="G1550" s="1113"/>
      <c r="H1550" s="1113"/>
      <c r="I1550" s="1166"/>
      <c r="J1550" s="1165"/>
    </row>
    <row r="1551" spans="1:10" s="152" customFormat="1">
      <c r="A1551" s="437"/>
      <c r="B1551" s="454" t="s">
        <v>1001</v>
      </c>
      <c r="C1551" s="454"/>
      <c r="D1551" s="454"/>
      <c r="E1551" s="1408"/>
      <c r="F1551" s="454"/>
      <c r="G1551" s="1113"/>
      <c r="H1551" s="1113"/>
      <c r="I1551" s="1166"/>
      <c r="J1551" s="1165"/>
    </row>
    <row r="1552" spans="1:10" s="152" customFormat="1">
      <c r="A1552" s="437"/>
      <c r="B1552" s="454" t="s">
        <v>1019</v>
      </c>
      <c r="C1552" s="454" t="s">
        <v>827</v>
      </c>
      <c r="D1552" s="454">
        <f>D1538</f>
        <v>2</v>
      </c>
      <c r="E1552" s="1719"/>
      <c r="F1552" s="440">
        <f>E1552*D1552</f>
        <v>0</v>
      </c>
      <c r="G1552" s="1113"/>
      <c r="H1552" s="873">
        <f>E1552*G1552</f>
        <v>0</v>
      </c>
      <c r="I1552" s="1166">
        <v>2</v>
      </c>
      <c r="J1552" s="887">
        <f>E1552*I1552</f>
        <v>0</v>
      </c>
    </row>
    <row r="1553" spans="1:10" s="152" customFormat="1">
      <c r="A1553" s="437"/>
      <c r="B1553" s="454"/>
      <c r="C1553" s="454"/>
      <c r="D1553" s="454"/>
      <c r="E1553" s="1408"/>
      <c r="F1553" s="454"/>
      <c r="G1553" s="1113"/>
      <c r="H1553" s="1113"/>
      <c r="I1553" s="1166"/>
      <c r="J1553" s="1165"/>
    </row>
    <row r="1554" spans="1:10" s="152" customFormat="1" ht="38.25">
      <c r="A1554" s="441">
        <f>COUNT($A$10:A1553)+1</f>
        <v>301</v>
      </c>
      <c r="B1554" s="454" t="s">
        <v>1074</v>
      </c>
      <c r="C1554" s="454"/>
      <c r="D1554" s="454"/>
      <c r="E1554" s="1408"/>
      <c r="F1554" s="454"/>
      <c r="G1554" s="1113"/>
      <c r="H1554" s="1113"/>
      <c r="I1554" s="1166"/>
      <c r="J1554" s="1165"/>
    </row>
    <row r="1555" spans="1:10" s="152" customFormat="1">
      <c r="A1555" s="437"/>
      <c r="B1555" s="454" t="s">
        <v>1011</v>
      </c>
      <c r="C1555" s="454"/>
      <c r="D1555" s="454"/>
      <c r="E1555" s="1408"/>
      <c r="F1555" s="454"/>
      <c r="G1555" s="1113"/>
      <c r="H1555" s="1113"/>
      <c r="I1555" s="1166"/>
      <c r="J1555" s="1165"/>
    </row>
    <row r="1556" spans="1:10" s="152" customFormat="1">
      <c r="A1556" s="437"/>
      <c r="B1556" s="454" t="s">
        <v>1021</v>
      </c>
      <c r="C1556" s="454" t="s">
        <v>827</v>
      </c>
      <c r="D1556" s="454">
        <f>D1552</f>
        <v>2</v>
      </c>
      <c r="E1556" s="1719"/>
      <c r="F1556" s="440">
        <f>E1556*D1556</f>
        <v>0</v>
      </c>
      <c r="G1556" s="1113"/>
      <c r="H1556" s="873">
        <f>E1556*G1556</f>
        <v>0</v>
      </c>
      <c r="I1556" s="1166">
        <v>2</v>
      </c>
      <c r="J1556" s="887">
        <f>E1556*I1556</f>
        <v>0</v>
      </c>
    </row>
    <row r="1557" spans="1:10" s="152" customFormat="1">
      <c r="A1557" s="437"/>
      <c r="B1557" s="454"/>
      <c r="C1557" s="454"/>
      <c r="D1557" s="454"/>
      <c r="E1557" s="1408"/>
      <c r="F1557" s="454"/>
      <c r="G1557" s="1113"/>
      <c r="H1557" s="1113"/>
      <c r="I1557" s="1166"/>
      <c r="J1557" s="1165"/>
    </row>
    <row r="1558" spans="1:10" s="152" customFormat="1" ht="92.25" customHeight="1">
      <c r="A1558" s="441">
        <f>COUNT($A$10:A1557)+1</f>
        <v>302</v>
      </c>
      <c r="B1558" s="454" t="s">
        <v>1022</v>
      </c>
      <c r="C1558" s="454"/>
      <c r="D1558" s="454"/>
      <c r="E1558" s="1408"/>
      <c r="F1558" s="454"/>
      <c r="G1558" s="1113"/>
      <c r="H1558" s="1113"/>
      <c r="I1558" s="1166"/>
      <c r="J1558" s="1165"/>
    </row>
    <row r="1559" spans="1:10" s="152" customFormat="1" ht="38.25">
      <c r="A1559" s="437"/>
      <c r="B1559" s="502" t="s">
        <v>1023</v>
      </c>
      <c r="C1559" s="454"/>
      <c r="D1559" s="454"/>
      <c r="E1559" s="1408"/>
      <c r="F1559" s="454"/>
      <c r="G1559" s="1113"/>
      <c r="H1559" s="1113"/>
      <c r="I1559" s="1166"/>
      <c r="J1559" s="1165"/>
    </row>
    <row r="1560" spans="1:10" s="152" customFormat="1" ht="25.5">
      <c r="A1560" s="437"/>
      <c r="B1560" s="502" t="s">
        <v>1024</v>
      </c>
      <c r="C1560" s="454"/>
      <c r="D1560" s="454"/>
      <c r="E1560" s="1408"/>
      <c r="F1560" s="454"/>
      <c r="G1560" s="1113"/>
      <c r="H1560" s="1113"/>
      <c r="I1560" s="1166"/>
      <c r="J1560" s="1165"/>
    </row>
    <row r="1561" spans="1:10" s="152" customFormat="1" ht="38.25">
      <c r="A1561" s="437"/>
      <c r="B1561" s="502" t="s">
        <v>1025</v>
      </c>
      <c r="C1561" s="454"/>
      <c r="D1561" s="454"/>
      <c r="E1561" s="1408"/>
      <c r="F1561" s="454"/>
      <c r="G1561" s="1113"/>
      <c r="H1561" s="1113"/>
      <c r="I1561" s="1166"/>
      <c r="J1561" s="1165"/>
    </row>
    <row r="1562" spans="1:10" s="152" customFormat="1">
      <c r="A1562" s="437"/>
      <c r="B1562" s="454" t="s">
        <v>1001</v>
      </c>
      <c r="C1562" s="454"/>
      <c r="D1562" s="454"/>
      <c r="E1562" s="1408"/>
      <c r="F1562" s="454"/>
      <c r="G1562" s="1113"/>
      <c r="H1562" s="1113"/>
      <c r="I1562" s="1166"/>
      <c r="J1562" s="1165"/>
    </row>
    <row r="1563" spans="1:10" s="152" customFormat="1">
      <c r="A1563" s="437"/>
      <c r="B1563" s="454" t="s">
        <v>1026</v>
      </c>
      <c r="C1563" s="454" t="s">
        <v>827</v>
      </c>
      <c r="D1563" s="454">
        <v>2</v>
      </c>
      <c r="E1563" s="1719"/>
      <c r="F1563" s="440">
        <f>E1563*D1563</f>
        <v>0</v>
      </c>
      <c r="G1563" s="1113"/>
      <c r="H1563" s="873">
        <f>E1563*G1563</f>
        <v>0</v>
      </c>
      <c r="I1563" s="1166">
        <v>2</v>
      </c>
      <c r="J1563" s="887">
        <f>E1563*I1563</f>
        <v>0</v>
      </c>
    </row>
    <row r="1564" spans="1:10" s="152" customFormat="1">
      <c r="A1564" s="437"/>
      <c r="B1564" s="454"/>
      <c r="C1564" s="454"/>
      <c r="D1564" s="454"/>
      <c r="E1564" s="1408"/>
      <c r="F1564" s="454"/>
      <c r="G1564" s="1113"/>
      <c r="H1564" s="1113"/>
      <c r="I1564" s="1166"/>
      <c r="J1564" s="1165"/>
    </row>
    <row r="1565" spans="1:10" s="178" customFormat="1" ht="25.5">
      <c r="A1565" s="441">
        <f>COUNT($A$10:A1564)+1</f>
        <v>303</v>
      </c>
      <c r="B1565" s="502" t="s">
        <v>1034</v>
      </c>
      <c r="C1565" s="504"/>
      <c r="D1565" s="504"/>
      <c r="E1565" s="1408"/>
      <c r="F1565" s="454"/>
      <c r="G1565" s="1113"/>
      <c r="H1565" s="1147"/>
      <c r="I1565" s="1191"/>
      <c r="J1565" s="1192"/>
    </row>
    <row r="1566" spans="1:10" s="178" customFormat="1" ht="25.5">
      <c r="A1566" s="441"/>
      <c r="B1566" s="502" t="s">
        <v>1035</v>
      </c>
      <c r="C1566" s="454"/>
      <c r="D1566" s="454"/>
      <c r="E1566" s="1408"/>
      <c r="F1566" s="454"/>
      <c r="G1566" s="1113"/>
      <c r="H1566" s="1147"/>
      <c r="I1566" s="1191"/>
      <c r="J1566" s="1192"/>
    </row>
    <row r="1567" spans="1:10" s="178" customFormat="1" ht="15.75">
      <c r="A1567" s="441"/>
      <c r="B1567" s="502" t="s">
        <v>1036</v>
      </c>
      <c r="C1567" s="454"/>
      <c r="D1567" s="454"/>
      <c r="E1567" s="1408"/>
      <c r="F1567" s="454"/>
      <c r="G1567" s="1113"/>
      <c r="H1567" s="1147"/>
      <c r="I1567" s="1191"/>
      <c r="J1567" s="1192"/>
    </row>
    <row r="1568" spans="1:10" s="178" customFormat="1" ht="25.5">
      <c r="A1568" s="441"/>
      <c r="B1568" s="502" t="s">
        <v>1037</v>
      </c>
      <c r="C1568" s="454"/>
      <c r="D1568" s="454"/>
      <c r="E1568" s="1408"/>
      <c r="F1568" s="454"/>
      <c r="G1568" s="1113"/>
      <c r="H1568" s="1147"/>
      <c r="I1568" s="1191"/>
      <c r="J1568" s="1192"/>
    </row>
    <row r="1569" spans="1:10" s="178" customFormat="1" ht="15.75">
      <c r="A1569" s="441"/>
      <c r="B1569" s="502" t="s">
        <v>1038</v>
      </c>
      <c r="C1569" s="454"/>
      <c r="D1569" s="454"/>
      <c r="E1569" s="1408"/>
      <c r="F1569" s="454"/>
      <c r="G1569" s="1113"/>
      <c r="H1569" s="1147"/>
      <c r="I1569" s="1191"/>
      <c r="J1569" s="1192"/>
    </row>
    <row r="1570" spans="1:10" s="178" customFormat="1" ht="15.75">
      <c r="A1570" s="441"/>
      <c r="B1570" s="502" t="s">
        <v>1039</v>
      </c>
      <c r="C1570" s="454"/>
      <c r="D1570" s="454"/>
      <c r="E1570" s="1408"/>
      <c r="F1570" s="454"/>
      <c r="G1570" s="1113"/>
      <c r="H1570" s="1147"/>
      <c r="I1570" s="1191"/>
      <c r="J1570" s="1192"/>
    </row>
    <row r="1571" spans="1:10" s="178" customFormat="1" ht="38.25">
      <c r="A1571" s="441"/>
      <c r="B1571" s="502" t="s">
        <v>1040</v>
      </c>
      <c r="C1571" s="506"/>
      <c r="D1571" s="506"/>
      <c r="E1571" s="1408"/>
      <c r="F1571" s="454"/>
      <c r="G1571" s="1113"/>
      <c r="H1571" s="1147"/>
      <c r="I1571" s="1191"/>
      <c r="J1571" s="1192"/>
    </row>
    <row r="1572" spans="1:10" s="152" customFormat="1">
      <c r="A1572" s="441"/>
      <c r="B1572" s="454" t="s">
        <v>1001</v>
      </c>
      <c r="C1572" s="454"/>
      <c r="D1572" s="454"/>
      <c r="E1572" s="1408"/>
      <c r="F1572" s="454"/>
      <c r="G1572" s="1113"/>
      <c r="H1572" s="1113"/>
      <c r="I1572" s="1166"/>
      <c r="J1572" s="1165"/>
    </row>
    <row r="1573" spans="1:10" s="152" customFormat="1">
      <c r="A1573" s="441"/>
      <c r="B1573" s="454" t="s">
        <v>1041</v>
      </c>
      <c r="C1573" s="454" t="s">
        <v>843</v>
      </c>
      <c r="D1573" s="454">
        <v>2</v>
      </c>
      <c r="E1573" s="1719"/>
      <c r="F1573" s="440">
        <f>E1573*D1573</f>
        <v>0</v>
      </c>
      <c r="G1573" s="1113"/>
      <c r="H1573" s="873">
        <f>E1573*G1573</f>
        <v>0</v>
      </c>
      <c r="I1573" s="1166">
        <v>2</v>
      </c>
      <c r="J1573" s="887">
        <f>E1573*I1573</f>
        <v>0</v>
      </c>
    </row>
    <row r="1574" spans="1:10" s="178" customFormat="1" ht="15.75">
      <c r="A1574" s="441"/>
      <c r="B1574" s="502"/>
      <c r="C1574" s="454"/>
      <c r="D1574" s="454"/>
      <c r="E1574" s="1408"/>
      <c r="F1574" s="454"/>
      <c r="G1574" s="1113"/>
      <c r="H1574" s="1148"/>
      <c r="I1574" s="1191"/>
      <c r="J1574" s="1192"/>
    </row>
    <row r="1575" spans="1:10" s="152" customFormat="1" ht="97.5" customHeight="1">
      <c r="A1575" s="441">
        <f>COUNT($A$10:A1574)+1</f>
        <v>304</v>
      </c>
      <c r="B1575" s="454" t="s">
        <v>1042</v>
      </c>
      <c r="C1575" s="454"/>
      <c r="D1575" s="454"/>
      <c r="E1575" s="1408"/>
      <c r="F1575" s="454"/>
      <c r="G1575" s="1113"/>
      <c r="H1575" s="1113"/>
      <c r="I1575" s="1166"/>
      <c r="J1575" s="1165"/>
    </row>
    <row r="1576" spans="1:10" s="152" customFormat="1">
      <c r="A1576" s="437"/>
      <c r="B1576" s="454" t="s">
        <v>1001</v>
      </c>
      <c r="C1576" s="454"/>
      <c r="D1576" s="454"/>
      <c r="E1576" s="1408"/>
      <c r="F1576" s="455"/>
      <c r="G1576" s="1113"/>
      <c r="H1576" s="1113"/>
      <c r="I1576" s="1166"/>
      <c r="J1576" s="1165"/>
    </row>
    <row r="1577" spans="1:10" s="152" customFormat="1">
      <c r="A1577" s="437"/>
      <c r="B1577" s="454" t="s">
        <v>1043</v>
      </c>
      <c r="C1577" s="454" t="s">
        <v>827</v>
      </c>
      <c r="D1577" s="454">
        <v>2</v>
      </c>
      <c r="E1577" s="1719"/>
      <c r="F1577" s="440">
        <f>E1577*D1577</f>
        <v>0</v>
      </c>
      <c r="G1577" s="1113"/>
      <c r="H1577" s="873">
        <f>E1577*G1577</f>
        <v>0</v>
      </c>
      <c r="I1577" s="1166">
        <v>2</v>
      </c>
      <c r="J1577" s="887">
        <f>E1577*I1577</f>
        <v>0</v>
      </c>
    </row>
    <row r="1578" spans="1:10" s="152" customFormat="1">
      <c r="A1578" s="437"/>
      <c r="B1578" s="454"/>
      <c r="C1578" s="454"/>
      <c r="D1578" s="454"/>
      <c r="E1578" s="1408"/>
      <c r="F1578" s="455"/>
      <c r="G1578" s="1113"/>
      <c r="H1578" s="1113"/>
      <c r="I1578" s="1166"/>
      <c r="J1578" s="1165"/>
    </row>
    <row r="1579" spans="1:10" s="152" customFormat="1" ht="76.5">
      <c r="A1579" s="441">
        <f>COUNT($A$10:A1578)+1</f>
        <v>305</v>
      </c>
      <c r="B1579" s="454" t="s">
        <v>1093</v>
      </c>
      <c r="C1579" s="454"/>
      <c r="D1579" s="454"/>
      <c r="E1579" s="1408"/>
      <c r="F1579" s="455"/>
      <c r="G1579" s="1113"/>
      <c r="H1579" s="1113"/>
      <c r="I1579" s="1166"/>
      <c r="J1579" s="1165"/>
    </row>
    <row r="1580" spans="1:10" s="152" customFormat="1" ht="25.5">
      <c r="A1580" s="437"/>
      <c r="B1580" s="454" t="s">
        <v>1045</v>
      </c>
      <c r="C1580" s="454" t="s">
        <v>843</v>
      </c>
      <c r="D1580" s="454">
        <v>6</v>
      </c>
      <c r="E1580" s="1719"/>
      <c r="F1580" s="440">
        <f>E1580*D1580</f>
        <v>0</v>
      </c>
      <c r="G1580" s="1113"/>
      <c r="H1580" s="873">
        <f>E1580*G1580</f>
        <v>0</v>
      </c>
      <c r="I1580" s="1166">
        <v>6</v>
      </c>
      <c r="J1580" s="887">
        <f>E1580*I1580</f>
        <v>0</v>
      </c>
    </row>
    <row r="1581" spans="1:10" s="152" customFormat="1">
      <c r="A1581" s="437"/>
      <c r="B1581" s="454"/>
      <c r="C1581" s="454"/>
      <c r="D1581" s="454"/>
      <c r="E1581" s="1408"/>
      <c r="F1581" s="455"/>
      <c r="G1581" s="1113"/>
      <c r="H1581" s="1113"/>
      <c r="I1581" s="1166"/>
      <c r="J1581" s="1165"/>
    </row>
    <row r="1582" spans="1:10" s="152" customFormat="1" ht="81" customHeight="1">
      <c r="A1582" s="441">
        <f>COUNT($A$10:A1581)+1</f>
        <v>306</v>
      </c>
      <c r="B1582" s="454" t="s">
        <v>1094</v>
      </c>
      <c r="C1582" s="454"/>
      <c r="D1582" s="454"/>
      <c r="E1582" s="1408"/>
      <c r="F1582" s="455"/>
      <c r="G1582" s="1113"/>
      <c r="H1582" s="1113"/>
      <c r="I1582" s="1166"/>
      <c r="J1582" s="1165"/>
    </row>
    <row r="1583" spans="1:10" s="152" customFormat="1">
      <c r="A1583" s="437"/>
      <c r="B1583" s="454" t="s">
        <v>1047</v>
      </c>
      <c r="C1583" s="454" t="s">
        <v>843</v>
      </c>
      <c r="D1583" s="454">
        <v>2</v>
      </c>
      <c r="E1583" s="1719"/>
      <c r="F1583" s="440">
        <f>E1583*D1583</f>
        <v>0</v>
      </c>
      <c r="G1583" s="1113"/>
      <c r="H1583" s="873">
        <f>E1583*G1583</f>
        <v>0</v>
      </c>
      <c r="I1583" s="1166">
        <v>2</v>
      </c>
      <c r="J1583" s="887">
        <f>E1583*I1583</f>
        <v>0</v>
      </c>
    </row>
    <row r="1584" spans="1:10" s="152" customFormat="1">
      <c r="A1584" s="437"/>
      <c r="B1584" s="454"/>
      <c r="C1584" s="454"/>
      <c r="D1584" s="454"/>
      <c r="E1584" s="1408"/>
      <c r="F1584" s="455"/>
      <c r="G1584" s="1113"/>
      <c r="H1584" s="1113"/>
      <c r="I1584" s="1166"/>
      <c r="J1584" s="1165"/>
    </row>
    <row r="1585" spans="1:10" s="152" customFormat="1" ht="156" customHeight="1">
      <c r="A1585" s="441">
        <f>COUNT($A$10:A1584)+1</f>
        <v>307</v>
      </c>
      <c r="B1585" s="454" t="s">
        <v>1048</v>
      </c>
      <c r="C1585" s="454"/>
      <c r="D1585" s="454"/>
      <c r="E1585" s="1408"/>
      <c r="F1585" s="455"/>
      <c r="G1585" s="1113"/>
      <c r="H1585" s="1113"/>
      <c r="I1585" s="1166"/>
      <c r="J1585" s="1165"/>
    </row>
    <row r="1586" spans="1:10" s="152" customFormat="1">
      <c r="A1586" s="437"/>
      <c r="B1586" s="454" t="s">
        <v>1049</v>
      </c>
      <c r="C1586" s="454"/>
      <c r="D1586" s="454"/>
      <c r="E1586" s="1408"/>
      <c r="F1586" s="455"/>
      <c r="G1586" s="1113"/>
      <c r="H1586" s="1113"/>
      <c r="I1586" s="1166"/>
      <c r="J1586" s="1165"/>
    </row>
    <row r="1587" spans="1:10" s="152" customFormat="1">
      <c r="A1587" s="437"/>
      <c r="B1587" s="454" t="s">
        <v>1050</v>
      </c>
      <c r="C1587" s="454" t="s">
        <v>826</v>
      </c>
      <c r="D1587" s="454">
        <v>36</v>
      </c>
      <c r="E1587" s="1719"/>
      <c r="F1587" s="440">
        <f>E1587*D1587</f>
        <v>0</v>
      </c>
      <c r="G1587" s="1113"/>
      <c r="H1587" s="873">
        <f>E1587*G1587</f>
        <v>0</v>
      </c>
      <c r="I1587" s="1193">
        <v>36</v>
      </c>
      <c r="J1587" s="887">
        <f>E1587*I1587</f>
        <v>0</v>
      </c>
    </row>
    <row r="1588" spans="1:10" s="152" customFormat="1">
      <c r="A1588" s="437"/>
      <c r="B1588" s="454" t="s">
        <v>1051</v>
      </c>
      <c r="C1588" s="454" t="s">
        <v>826</v>
      </c>
      <c r="D1588" s="454">
        <v>84</v>
      </c>
      <c r="E1588" s="1719"/>
      <c r="F1588" s="440">
        <f>E1588*D1588</f>
        <v>0</v>
      </c>
      <c r="G1588" s="1113"/>
      <c r="H1588" s="873">
        <f>E1588*G1588</f>
        <v>0</v>
      </c>
      <c r="I1588" s="1193">
        <v>84</v>
      </c>
      <c r="J1588" s="887">
        <f>E1588*I1588</f>
        <v>0</v>
      </c>
    </row>
    <row r="1589" spans="1:10" s="152" customFormat="1">
      <c r="A1589" s="437"/>
      <c r="B1589" s="454" t="s">
        <v>1052</v>
      </c>
      <c r="C1589" s="454" t="s">
        <v>826</v>
      </c>
      <c r="D1589" s="454">
        <v>32</v>
      </c>
      <c r="E1589" s="1719"/>
      <c r="F1589" s="440">
        <f>E1589*D1589</f>
        <v>0</v>
      </c>
      <c r="G1589" s="1113"/>
      <c r="H1589" s="873">
        <f>E1589*G1589</f>
        <v>0</v>
      </c>
      <c r="I1589" s="1193">
        <v>32</v>
      </c>
      <c r="J1589" s="887">
        <f>E1589*I1589</f>
        <v>0</v>
      </c>
    </row>
    <row r="1590" spans="1:10" s="152" customFormat="1">
      <c r="A1590" s="437"/>
      <c r="B1590" s="454" t="s">
        <v>1053</v>
      </c>
      <c r="C1590" s="454" t="s">
        <v>826</v>
      </c>
      <c r="D1590" s="454">
        <v>48</v>
      </c>
      <c r="E1590" s="1719"/>
      <c r="F1590" s="440">
        <f>E1590*D1590</f>
        <v>0</v>
      </c>
      <c r="G1590" s="1113"/>
      <c r="H1590" s="873">
        <f>E1590*G1590</f>
        <v>0</v>
      </c>
      <c r="I1590" s="1193">
        <v>48</v>
      </c>
      <c r="J1590" s="887">
        <f>E1590*I1590</f>
        <v>0</v>
      </c>
    </row>
    <row r="1591" spans="1:10" s="152" customFormat="1">
      <c r="A1591" s="437"/>
      <c r="B1591" s="454" t="s">
        <v>1054</v>
      </c>
      <c r="C1591" s="454" t="s">
        <v>826</v>
      </c>
      <c r="D1591" s="454">
        <v>24</v>
      </c>
      <c r="E1591" s="1719"/>
      <c r="F1591" s="440">
        <f>E1591*D1591</f>
        <v>0</v>
      </c>
      <c r="G1591" s="1113"/>
      <c r="H1591" s="873">
        <f>E1591*G1591</f>
        <v>0</v>
      </c>
      <c r="I1591" s="1193">
        <v>24</v>
      </c>
      <c r="J1591" s="887">
        <f>E1591*I1591</f>
        <v>0</v>
      </c>
    </row>
    <row r="1592" spans="1:10" s="152" customFormat="1">
      <c r="A1592" s="437"/>
      <c r="B1592" s="454"/>
      <c r="C1592" s="454"/>
      <c r="D1592" s="454"/>
      <c r="E1592" s="1408"/>
      <c r="F1592" s="455"/>
      <c r="G1592" s="1113"/>
      <c r="H1592" s="1113"/>
      <c r="I1592" s="1166"/>
      <c r="J1592" s="1165"/>
    </row>
    <row r="1593" spans="1:10" s="152" customFormat="1" ht="63.75">
      <c r="A1593" s="441">
        <f>COUNT($A$10:A1584)+1</f>
        <v>307</v>
      </c>
      <c r="B1593" s="454" t="s">
        <v>1057</v>
      </c>
      <c r="C1593" s="454"/>
      <c r="D1593" s="454"/>
      <c r="E1593" s="1408"/>
      <c r="F1593" s="455"/>
      <c r="G1593" s="1113"/>
      <c r="H1593" s="1113"/>
      <c r="I1593" s="1166"/>
      <c r="J1593" s="1165"/>
    </row>
    <row r="1594" spans="1:10" s="152" customFormat="1">
      <c r="A1594" s="437"/>
      <c r="B1594" s="454" t="s">
        <v>1058</v>
      </c>
      <c r="C1594" s="454"/>
      <c r="D1594" s="454"/>
      <c r="E1594" s="1408"/>
      <c r="F1594" s="455"/>
      <c r="G1594" s="1113"/>
      <c r="H1594" s="1113"/>
      <c r="I1594" s="1166"/>
      <c r="J1594" s="1165"/>
    </row>
    <row r="1595" spans="1:10" s="152" customFormat="1">
      <c r="A1595" s="437"/>
      <c r="B1595" s="454" t="s">
        <v>1050</v>
      </c>
      <c r="C1595" s="454" t="s">
        <v>826</v>
      </c>
      <c r="D1595" s="454">
        <f>D1587</f>
        <v>36</v>
      </c>
      <c r="E1595" s="1719"/>
      <c r="F1595" s="440">
        <f>E1595*D1595</f>
        <v>0</v>
      </c>
      <c r="G1595" s="1113"/>
      <c r="H1595" s="873">
        <f>E1595*G1595</f>
        <v>0</v>
      </c>
      <c r="I1595" s="1193">
        <f>I1587</f>
        <v>36</v>
      </c>
      <c r="J1595" s="887">
        <f>E1595*I1595</f>
        <v>0</v>
      </c>
    </row>
    <row r="1596" spans="1:10" s="152" customFormat="1">
      <c r="A1596" s="437"/>
      <c r="B1596" s="454" t="s">
        <v>1051</v>
      </c>
      <c r="C1596" s="454" t="s">
        <v>826</v>
      </c>
      <c r="D1596" s="454">
        <f>D1588</f>
        <v>84</v>
      </c>
      <c r="E1596" s="1719"/>
      <c r="F1596" s="440">
        <f>E1596*D1596</f>
        <v>0</v>
      </c>
      <c r="G1596" s="1113"/>
      <c r="H1596" s="873">
        <f>E1596*G1596</f>
        <v>0</v>
      </c>
      <c r="I1596" s="1193">
        <f>I1588</f>
        <v>84</v>
      </c>
      <c r="J1596" s="887">
        <f>E1596*I1596</f>
        <v>0</v>
      </c>
    </row>
    <row r="1597" spans="1:10" s="152" customFormat="1">
      <c r="A1597" s="437"/>
      <c r="B1597" s="454" t="s">
        <v>1052</v>
      </c>
      <c r="C1597" s="454" t="s">
        <v>826</v>
      </c>
      <c r="D1597" s="454">
        <f>D1589</f>
        <v>32</v>
      </c>
      <c r="E1597" s="1719"/>
      <c r="F1597" s="440">
        <f>E1597*D1597</f>
        <v>0</v>
      </c>
      <c r="G1597" s="1113"/>
      <c r="H1597" s="873">
        <f>E1597*G1597</f>
        <v>0</v>
      </c>
      <c r="I1597" s="1193">
        <f>I1589</f>
        <v>32</v>
      </c>
      <c r="J1597" s="887">
        <f>E1597*I1597</f>
        <v>0</v>
      </c>
    </row>
    <row r="1598" spans="1:10" s="152" customFormat="1">
      <c r="A1598" s="437"/>
      <c r="B1598" s="454" t="s">
        <v>1053</v>
      </c>
      <c r="C1598" s="454" t="s">
        <v>826</v>
      </c>
      <c r="D1598" s="454">
        <f>D1590</f>
        <v>48</v>
      </c>
      <c r="E1598" s="1719"/>
      <c r="F1598" s="440">
        <f>E1598*D1598</f>
        <v>0</v>
      </c>
      <c r="G1598" s="1113"/>
      <c r="H1598" s="873">
        <f>E1598*G1598</f>
        <v>0</v>
      </c>
      <c r="I1598" s="1193">
        <f>I1590</f>
        <v>48</v>
      </c>
      <c r="J1598" s="887">
        <f>E1598*I1598</f>
        <v>0</v>
      </c>
    </row>
    <row r="1599" spans="1:10" s="152" customFormat="1">
      <c r="A1599" s="437"/>
      <c r="B1599" s="454" t="s">
        <v>1054</v>
      </c>
      <c r="C1599" s="454" t="s">
        <v>826</v>
      </c>
      <c r="D1599" s="454">
        <f>D1591</f>
        <v>24</v>
      </c>
      <c r="E1599" s="1719"/>
      <c r="F1599" s="440">
        <f>E1599*D1599</f>
        <v>0</v>
      </c>
      <c r="G1599" s="1113"/>
      <c r="H1599" s="873">
        <f>E1599*G1599</f>
        <v>0</v>
      </c>
      <c r="I1599" s="1193">
        <f>I1591</f>
        <v>24</v>
      </c>
      <c r="J1599" s="887">
        <f>E1599*I1599</f>
        <v>0</v>
      </c>
    </row>
    <row r="1600" spans="1:10" s="152" customFormat="1">
      <c r="A1600" s="441"/>
      <c r="B1600" s="454"/>
      <c r="C1600" s="454"/>
      <c r="D1600" s="454"/>
      <c r="E1600" s="1408"/>
      <c r="F1600" s="455"/>
      <c r="G1600" s="1113"/>
      <c r="H1600" s="1113"/>
      <c r="I1600" s="1166"/>
      <c r="J1600" s="1165"/>
    </row>
    <row r="1601" spans="1:10" s="152" customFormat="1" ht="144" customHeight="1">
      <c r="A1601" s="441">
        <f>COUNT($A$10:A1600)+1</f>
        <v>309</v>
      </c>
      <c r="B1601" s="454" t="s">
        <v>1095</v>
      </c>
      <c r="C1601" s="454"/>
      <c r="D1601" s="454"/>
      <c r="E1601" s="1408"/>
      <c r="F1601" s="455"/>
      <c r="G1601" s="1113"/>
      <c r="H1601" s="1113"/>
      <c r="I1601" s="1166"/>
      <c r="J1601" s="1165"/>
    </row>
    <row r="1602" spans="1:10" s="152" customFormat="1" ht="25.5">
      <c r="A1602" s="437"/>
      <c r="B1602" s="454" t="s">
        <v>1096</v>
      </c>
      <c r="C1602" s="454"/>
      <c r="D1602" s="454"/>
      <c r="E1602" s="1408"/>
      <c r="F1602" s="455"/>
      <c r="G1602" s="1113"/>
      <c r="H1602" s="1113"/>
      <c r="I1602" s="1166"/>
      <c r="J1602" s="1165"/>
    </row>
    <row r="1603" spans="1:10" s="152" customFormat="1">
      <c r="A1603" s="437"/>
      <c r="B1603" s="454" t="s">
        <v>872</v>
      </c>
      <c r="C1603" s="454" t="s">
        <v>827</v>
      </c>
      <c r="D1603" s="454">
        <v>2</v>
      </c>
      <c r="E1603" s="1719"/>
      <c r="F1603" s="440">
        <f>E1603*D1603</f>
        <v>0</v>
      </c>
      <c r="G1603" s="1113"/>
      <c r="H1603" s="873">
        <f>E1603*G1603</f>
        <v>0</v>
      </c>
      <c r="I1603" s="1166">
        <v>2</v>
      </c>
      <c r="J1603" s="887">
        <f>E1603*I1603</f>
        <v>0</v>
      </c>
    </row>
    <row r="1604" spans="1:10" s="152" customFormat="1">
      <c r="A1604" s="437"/>
      <c r="B1604" s="454"/>
      <c r="C1604" s="454"/>
      <c r="D1604" s="454"/>
      <c r="E1604" s="1408"/>
      <c r="F1604" s="455"/>
      <c r="G1604" s="1113"/>
      <c r="H1604" s="1113"/>
      <c r="I1604" s="1166"/>
      <c r="J1604" s="1165"/>
    </row>
    <row r="1605" spans="1:10" s="152" customFormat="1" ht="76.5">
      <c r="A1605" s="441">
        <f>COUNT($A$10:A1604)+1</f>
        <v>310</v>
      </c>
      <c r="B1605" s="454" t="s">
        <v>1062</v>
      </c>
      <c r="C1605" s="454"/>
      <c r="D1605" s="454"/>
      <c r="E1605" s="1408"/>
      <c r="F1605" s="455"/>
      <c r="G1605" s="1113"/>
      <c r="H1605" s="1113"/>
      <c r="I1605" s="1166"/>
      <c r="J1605" s="1165"/>
    </row>
    <row r="1606" spans="1:10" s="152" customFormat="1">
      <c r="A1606" s="437"/>
      <c r="B1606" s="454" t="s">
        <v>1063</v>
      </c>
      <c r="C1606" s="454"/>
      <c r="D1606" s="454"/>
      <c r="E1606" s="1408"/>
      <c r="F1606" s="455"/>
      <c r="G1606" s="1113"/>
      <c r="H1606" s="1113"/>
      <c r="I1606" s="1166"/>
      <c r="J1606" s="1165"/>
    </row>
    <row r="1607" spans="1:10" s="152" customFormat="1">
      <c r="A1607" s="437"/>
      <c r="B1607" s="454" t="s">
        <v>1064</v>
      </c>
      <c r="C1607" s="454" t="s">
        <v>826</v>
      </c>
      <c r="D1607" s="454">
        <v>12</v>
      </c>
      <c r="E1607" s="1719"/>
      <c r="F1607" s="440">
        <f>E1607*D1607</f>
        <v>0</v>
      </c>
      <c r="G1607" s="1113"/>
      <c r="H1607" s="873">
        <f>E1607*G1607</f>
        <v>0</v>
      </c>
      <c r="I1607" s="1193">
        <v>12</v>
      </c>
      <c r="J1607" s="887">
        <f>E1607*I1607</f>
        <v>0</v>
      </c>
    </row>
    <row r="1608" spans="1:10" s="152" customFormat="1">
      <c r="A1608" s="437"/>
      <c r="B1608" s="454" t="s">
        <v>1065</v>
      </c>
      <c r="C1608" s="454" t="s">
        <v>826</v>
      </c>
      <c r="D1608" s="454">
        <v>34</v>
      </c>
      <c r="E1608" s="1719"/>
      <c r="F1608" s="440">
        <f>E1608*D1608</f>
        <v>0</v>
      </c>
      <c r="G1608" s="1113"/>
      <c r="H1608" s="873">
        <f>E1608*G1608</f>
        <v>0</v>
      </c>
      <c r="I1608" s="1193">
        <v>34</v>
      </c>
      <c r="J1608" s="887">
        <f>E1608*I1608</f>
        <v>0</v>
      </c>
    </row>
    <row r="1609" spans="1:10" s="152" customFormat="1">
      <c r="A1609" s="437"/>
      <c r="B1609" s="454" t="s">
        <v>1066</v>
      </c>
      <c r="C1609" s="454" t="s">
        <v>826</v>
      </c>
      <c r="D1609" s="454">
        <v>12</v>
      </c>
      <c r="E1609" s="1719"/>
      <c r="F1609" s="440">
        <f>E1609*D1609</f>
        <v>0</v>
      </c>
      <c r="G1609" s="1113"/>
      <c r="H1609" s="873">
        <f>E1609*G1609</f>
        <v>0</v>
      </c>
      <c r="I1609" s="1193">
        <v>12</v>
      </c>
      <c r="J1609" s="887">
        <f>E1609*I1609</f>
        <v>0</v>
      </c>
    </row>
    <row r="1610" spans="1:10" s="152" customFormat="1">
      <c r="A1610" s="441"/>
      <c r="B1610" s="454" t="s">
        <v>1067</v>
      </c>
      <c r="C1610" s="454" t="s">
        <v>826</v>
      </c>
      <c r="D1610" s="454">
        <v>46</v>
      </c>
      <c r="E1610" s="1719"/>
      <c r="F1610" s="440">
        <f>E1610*D1610</f>
        <v>0</v>
      </c>
      <c r="G1610" s="1113"/>
      <c r="H1610" s="873">
        <f>E1610*G1610</f>
        <v>0</v>
      </c>
      <c r="I1610" s="1193">
        <v>46</v>
      </c>
      <c r="J1610" s="887">
        <f>E1610*I1610</f>
        <v>0</v>
      </c>
    </row>
    <row r="1611" spans="1:10" s="152" customFormat="1">
      <c r="A1611" s="441"/>
      <c r="B1611" s="454"/>
      <c r="C1611" s="454"/>
      <c r="D1611" s="454"/>
      <c r="E1611" s="1408"/>
      <c r="F1611" s="455"/>
      <c r="G1611" s="1113"/>
      <c r="H1611" s="1113"/>
      <c r="I1611" s="1166"/>
      <c r="J1611" s="1165"/>
    </row>
    <row r="1612" spans="1:10" s="171" customFormat="1" ht="25.5">
      <c r="A1612" s="441">
        <f>COUNT($A$10:A1611)+1</f>
        <v>311</v>
      </c>
      <c r="B1612" s="454" t="s">
        <v>1068</v>
      </c>
      <c r="C1612" s="454"/>
      <c r="D1612" s="454"/>
      <c r="E1612" s="1410"/>
      <c r="F1612" s="440"/>
      <c r="G1612" s="1131"/>
      <c r="H1612" s="1131"/>
      <c r="I1612" s="1187"/>
      <c r="J1612" s="1179"/>
    </row>
    <row r="1613" spans="1:10" s="171" customFormat="1">
      <c r="A1613" s="441"/>
      <c r="B1613" s="454" t="s">
        <v>1066</v>
      </c>
      <c r="C1613" s="454" t="s">
        <v>827</v>
      </c>
      <c r="D1613" s="454">
        <v>9</v>
      </c>
      <c r="E1613" s="1409"/>
      <c r="F1613" s="440">
        <f>E1613*D1613</f>
        <v>0</v>
      </c>
      <c r="G1613" s="1131"/>
      <c r="H1613" s="873">
        <f>E1613*G1613</f>
        <v>0</v>
      </c>
      <c r="I1613" s="1187">
        <v>9</v>
      </c>
      <c r="J1613" s="887">
        <f>E1613*I1613</f>
        <v>0</v>
      </c>
    </row>
    <row r="1614" spans="1:10" s="171" customFormat="1">
      <c r="A1614" s="441"/>
      <c r="B1614" s="454"/>
      <c r="C1614" s="454"/>
      <c r="D1614" s="454"/>
      <c r="E1614" s="1410"/>
      <c r="F1614" s="440"/>
      <c r="G1614" s="1131"/>
      <c r="H1614" s="1131"/>
      <c r="I1614" s="1187"/>
      <c r="J1614" s="1179"/>
    </row>
    <row r="1615" spans="1:10" s="171" customFormat="1" ht="25.5">
      <c r="A1615" s="441">
        <f>COUNT($A$10:A1614)+1</f>
        <v>312</v>
      </c>
      <c r="B1615" s="454" t="s">
        <v>1069</v>
      </c>
      <c r="C1615" s="454"/>
      <c r="D1615" s="454"/>
      <c r="E1615" s="1410"/>
      <c r="F1615" s="440"/>
      <c r="G1615" s="1131"/>
      <c r="H1615" s="1131"/>
      <c r="I1615" s="1187"/>
      <c r="J1615" s="1179"/>
    </row>
    <row r="1616" spans="1:10" s="171" customFormat="1">
      <c r="A1616" s="456"/>
      <c r="B1616" s="454" t="s">
        <v>1065</v>
      </c>
      <c r="C1616" s="454" t="s">
        <v>827</v>
      </c>
      <c r="D1616" s="454">
        <v>9</v>
      </c>
      <c r="E1616" s="1409"/>
      <c r="F1616" s="440">
        <f>E1616*D1616</f>
        <v>0</v>
      </c>
      <c r="G1616" s="1131"/>
      <c r="H1616" s="873">
        <f>E1616*G1616</f>
        <v>0</v>
      </c>
      <c r="I1616" s="1187">
        <v>9</v>
      </c>
      <c r="J1616" s="887">
        <f>E1616*I1616</f>
        <v>0</v>
      </c>
    </row>
    <row r="1617" spans="1:10" s="171" customFormat="1">
      <c r="A1617" s="456"/>
      <c r="B1617" s="454"/>
      <c r="C1617" s="454"/>
      <c r="D1617" s="454"/>
      <c r="E1617" s="1410"/>
      <c r="F1617" s="440"/>
      <c r="G1617" s="1131"/>
      <c r="H1617" s="1131"/>
      <c r="I1617" s="1187"/>
      <c r="J1617" s="1179"/>
    </row>
    <row r="1618" spans="1:10" s="171" customFormat="1" ht="51">
      <c r="A1618" s="441">
        <f>COUNT($A$10:A1617)+1</f>
        <v>313</v>
      </c>
      <c r="B1618" s="454" t="s">
        <v>1070</v>
      </c>
      <c r="C1618" s="454"/>
      <c r="D1618" s="454"/>
      <c r="E1618" s="1410"/>
      <c r="F1618" s="440"/>
      <c r="G1618" s="1131"/>
      <c r="H1618" s="1131"/>
      <c r="I1618" s="1187"/>
      <c r="J1618" s="1179"/>
    </row>
    <row r="1619" spans="1:10" s="171" customFormat="1">
      <c r="A1619" s="456"/>
      <c r="B1619" s="454"/>
      <c r="C1619" s="454" t="s">
        <v>843</v>
      </c>
      <c r="D1619" s="454">
        <v>9</v>
      </c>
      <c r="E1619" s="1409"/>
      <c r="F1619" s="440">
        <f>E1619*D1619</f>
        <v>0</v>
      </c>
      <c r="G1619" s="1131"/>
      <c r="H1619" s="873">
        <f>E1619*G1619</f>
        <v>0</v>
      </c>
      <c r="I1619" s="1187">
        <v>9</v>
      </c>
      <c r="J1619" s="887">
        <f>E1619*I1619</f>
        <v>0</v>
      </c>
    </row>
    <row r="1620" spans="1:10" s="171" customFormat="1">
      <c r="A1620" s="456"/>
      <c r="B1620" s="454"/>
      <c r="C1620" s="454"/>
      <c r="D1620" s="454"/>
      <c r="E1620" s="1410"/>
      <c r="F1620" s="440"/>
      <c r="G1620" s="1131"/>
      <c r="H1620" s="1131"/>
      <c r="I1620" s="1187"/>
      <c r="J1620" s="1179"/>
    </row>
    <row r="1621" spans="1:10" s="171" customFormat="1" ht="51">
      <c r="A1621" s="441">
        <f>COUNT($A$10:A1620)+1</f>
        <v>314</v>
      </c>
      <c r="B1621" s="454" t="s">
        <v>1071</v>
      </c>
      <c r="C1621" s="454"/>
      <c r="D1621" s="454"/>
      <c r="E1621" s="1410"/>
      <c r="F1621" s="440"/>
      <c r="G1621" s="1131"/>
      <c r="H1621" s="1131"/>
      <c r="I1621" s="1187"/>
      <c r="J1621" s="1179"/>
    </row>
    <row r="1622" spans="1:10" s="171" customFormat="1">
      <c r="A1622" s="456"/>
      <c r="B1622" s="454"/>
      <c r="C1622" s="454" t="s">
        <v>843</v>
      </c>
      <c r="D1622" s="454">
        <v>1</v>
      </c>
      <c r="E1622" s="1409"/>
      <c r="F1622" s="440">
        <f>E1622*D1622</f>
        <v>0</v>
      </c>
      <c r="G1622" s="1131"/>
      <c r="H1622" s="873">
        <f>E1622*G1622</f>
        <v>0</v>
      </c>
      <c r="I1622" s="1187">
        <v>1</v>
      </c>
      <c r="J1622" s="887">
        <f>E1622*I1622</f>
        <v>0</v>
      </c>
    </row>
    <row r="1623" spans="1:10" s="171" customFormat="1">
      <c r="A1623" s="456"/>
      <c r="B1623" s="454"/>
      <c r="C1623" s="454"/>
      <c r="D1623" s="454"/>
      <c r="E1623" s="1410"/>
      <c r="F1623" s="440"/>
      <c r="G1623" s="1131"/>
      <c r="H1623" s="1131"/>
      <c r="I1623" s="1187"/>
      <c r="J1623" s="1179"/>
    </row>
    <row r="1624" spans="1:10" s="152" customFormat="1">
      <c r="A1624" s="437"/>
      <c r="B1624" s="424" t="s">
        <v>922</v>
      </c>
      <c r="C1624" s="454"/>
      <c r="D1624" s="454"/>
      <c r="E1624" s="1401"/>
      <c r="F1624" s="302"/>
      <c r="G1624" s="1113"/>
      <c r="H1624" s="1113"/>
      <c r="I1624" s="1166"/>
      <c r="J1624" s="1165"/>
    </row>
    <row r="1625" spans="1:10" s="152" customFormat="1">
      <c r="A1625" s="437"/>
      <c r="B1625" s="438"/>
      <c r="C1625" s="454"/>
      <c r="D1625" s="454"/>
      <c r="E1625" s="1401"/>
      <c r="F1625" s="302"/>
      <c r="G1625" s="1113"/>
      <c r="H1625" s="1113"/>
      <c r="I1625" s="1166"/>
      <c r="J1625" s="1165"/>
    </row>
    <row r="1626" spans="1:10" s="152" customFormat="1" ht="51">
      <c r="A1626" s="441">
        <f>COUNT($A$10:A1625)+1</f>
        <v>315</v>
      </c>
      <c r="B1626" s="454" t="s">
        <v>1072</v>
      </c>
      <c r="C1626" s="454"/>
      <c r="D1626" s="454"/>
      <c r="E1626" s="1408"/>
      <c r="F1626" s="455"/>
      <c r="G1626" s="1113"/>
      <c r="H1626" s="1113"/>
      <c r="I1626" s="1166"/>
      <c r="J1626" s="1165"/>
    </row>
    <row r="1627" spans="1:10" s="152" customFormat="1" ht="15" customHeight="1">
      <c r="A1627" s="437"/>
      <c r="B1627" s="502" t="s">
        <v>1000</v>
      </c>
      <c r="C1627" s="454"/>
      <c r="D1627" s="454"/>
      <c r="E1627" s="1408"/>
      <c r="F1627" s="455"/>
      <c r="G1627" s="1113"/>
      <c r="H1627" s="1113"/>
      <c r="I1627" s="1166"/>
      <c r="J1627" s="1165"/>
    </row>
    <row r="1628" spans="1:10" s="152" customFormat="1">
      <c r="A1628" s="437"/>
      <c r="B1628" s="454" t="s">
        <v>1001</v>
      </c>
      <c r="C1628" s="454"/>
      <c r="D1628" s="454"/>
      <c r="E1628" s="1408"/>
      <c r="F1628" s="455"/>
      <c r="G1628" s="1113"/>
      <c r="H1628" s="1113"/>
      <c r="I1628" s="1166"/>
      <c r="J1628" s="1165"/>
    </row>
    <row r="1629" spans="1:10" s="152" customFormat="1">
      <c r="A1629" s="437"/>
      <c r="B1629" s="454" t="s">
        <v>1002</v>
      </c>
      <c r="C1629" s="454" t="s">
        <v>827</v>
      </c>
      <c r="D1629" s="454">
        <v>20</v>
      </c>
      <c r="E1629" s="1719"/>
      <c r="F1629" s="440">
        <f>E1629*D1629</f>
        <v>0</v>
      </c>
      <c r="G1629" s="1113"/>
      <c r="H1629" s="873">
        <f>E1629*G1629</f>
        <v>0</v>
      </c>
      <c r="I1629" s="1166">
        <v>20</v>
      </c>
      <c r="J1629" s="887">
        <f>E1629*I1629</f>
        <v>0</v>
      </c>
    </row>
    <row r="1630" spans="1:10" s="152" customFormat="1">
      <c r="A1630" s="437"/>
      <c r="B1630" s="454"/>
      <c r="C1630" s="454"/>
      <c r="D1630" s="454"/>
      <c r="E1630" s="1408"/>
      <c r="F1630" s="455"/>
      <c r="G1630" s="1113"/>
      <c r="H1630" s="1113"/>
      <c r="I1630" s="1166"/>
      <c r="J1630" s="1165"/>
    </row>
    <row r="1631" spans="1:10" s="152" customFormat="1" ht="51">
      <c r="A1631" s="441">
        <f>COUNT($A$10:A1630)+1</f>
        <v>316</v>
      </c>
      <c r="B1631" s="454" t="s">
        <v>1073</v>
      </c>
      <c r="C1631" s="454"/>
      <c r="D1631" s="454"/>
      <c r="E1631" s="1408"/>
      <c r="F1631" s="455"/>
      <c r="G1631" s="1113"/>
      <c r="H1631" s="1113"/>
      <c r="I1631" s="1166"/>
      <c r="J1631" s="1165"/>
    </row>
    <row r="1632" spans="1:10" s="152" customFormat="1">
      <c r="A1632" s="437"/>
      <c r="B1632" s="454" t="s">
        <v>1004</v>
      </c>
      <c r="C1632" s="454"/>
      <c r="D1632" s="454"/>
      <c r="E1632" s="1408"/>
      <c r="F1632" s="455"/>
      <c r="G1632" s="1113"/>
      <c r="H1632" s="1113"/>
      <c r="I1632" s="1166"/>
      <c r="J1632" s="1165"/>
    </row>
    <row r="1633" spans="1:10" s="152" customFormat="1">
      <c r="A1633" s="437"/>
      <c r="B1633" s="454" t="s">
        <v>1005</v>
      </c>
      <c r="C1633" s="454"/>
      <c r="D1633" s="454"/>
      <c r="E1633" s="1408"/>
      <c r="F1633" s="455"/>
      <c r="G1633" s="1113"/>
      <c r="H1633" s="1113"/>
      <c r="I1633" s="1166"/>
      <c r="J1633" s="1165"/>
    </row>
    <row r="1634" spans="1:10" s="152" customFormat="1">
      <c r="A1634" s="437"/>
      <c r="B1634" s="454" t="s">
        <v>1006</v>
      </c>
      <c r="C1634" s="454"/>
      <c r="D1634" s="454"/>
      <c r="E1634" s="1408"/>
      <c r="F1634" s="455"/>
      <c r="G1634" s="1113"/>
      <c r="H1634" s="1113"/>
      <c r="I1634" s="1166"/>
      <c r="J1634" s="1165"/>
    </row>
    <row r="1635" spans="1:10" s="152" customFormat="1">
      <c r="A1635" s="437"/>
      <c r="B1635" s="454" t="s">
        <v>1007</v>
      </c>
      <c r="C1635" s="454"/>
      <c r="D1635" s="454"/>
      <c r="E1635" s="1408"/>
      <c r="F1635" s="455"/>
      <c r="G1635" s="1113"/>
      <c r="H1635" s="1113"/>
      <c r="I1635" s="1166"/>
      <c r="J1635" s="1165"/>
    </row>
    <row r="1636" spans="1:10" s="152" customFormat="1">
      <c r="A1636" s="437"/>
      <c r="B1636" s="454" t="s">
        <v>1008</v>
      </c>
      <c r="C1636" s="454"/>
      <c r="D1636" s="454"/>
      <c r="E1636" s="1408"/>
      <c r="F1636" s="455"/>
      <c r="G1636" s="1113"/>
      <c r="H1636" s="1113"/>
      <c r="I1636" s="1166"/>
      <c r="J1636" s="1165"/>
    </row>
    <row r="1637" spans="1:10" s="152" customFormat="1">
      <c r="A1637" s="437"/>
      <c r="B1637" s="454" t="s">
        <v>1009</v>
      </c>
      <c r="C1637" s="454"/>
      <c r="D1637" s="454"/>
      <c r="E1637" s="1408"/>
      <c r="F1637" s="455"/>
      <c r="G1637" s="1113"/>
      <c r="H1637" s="1113"/>
      <c r="I1637" s="1166"/>
      <c r="J1637" s="1165"/>
    </row>
    <row r="1638" spans="1:10" s="152" customFormat="1">
      <c r="A1638" s="437"/>
      <c r="B1638" s="502" t="s">
        <v>1010</v>
      </c>
      <c r="C1638" s="438"/>
      <c r="D1638" s="438"/>
      <c r="E1638" s="1408"/>
      <c r="F1638" s="455"/>
      <c r="G1638" s="1113"/>
      <c r="H1638" s="1113"/>
      <c r="I1638" s="1166"/>
      <c r="J1638" s="1165"/>
    </row>
    <row r="1639" spans="1:10" s="152" customFormat="1">
      <c r="A1639" s="437"/>
      <c r="B1639" s="454" t="s">
        <v>1011</v>
      </c>
      <c r="C1639" s="454"/>
      <c r="D1639" s="454"/>
      <c r="E1639" s="1408"/>
      <c r="F1639" s="455"/>
      <c r="G1639" s="1113"/>
      <c r="H1639" s="1113"/>
      <c r="I1639" s="1166"/>
      <c r="J1639" s="1165"/>
    </row>
    <row r="1640" spans="1:10" s="152" customFormat="1">
      <c r="A1640" s="437"/>
      <c r="B1640" s="454" t="s">
        <v>1012</v>
      </c>
      <c r="C1640" s="454" t="s">
        <v>827</v>
      </c>
      <c r="D1640" s="454">
        <f>D1629</f>
        <v>20</v>
      </c>
      <c r="E1640" s="1719"/>
      <c r="F1640" s="440">
        <f>E1640*D1640</f>
        <v>0</v>
      </c>
      <c r="G1640" s="1113"/>
      <c r="H1640" s="873">
        <f>E1640*G1640</f>
        <v>0</v>
      </c>
      <c r="I1640" s="1166">
        <v>20</v>
      </c>
      <c r="J1640" s="887">
        <f>E1640*I1640</f>
        <v>0</v>
      </c>
    </row>
    <row r="1641" spans="1:10" s="152" customFormat="1">
      <c r="A1641" s="437"/>
      <c r="B1641" s="454"/>
      <c r="C1641" s="454"/>
      <c r="D1641" s="454"/>
      <c r="E1641" s="1408"/>
      <c r="F1641" s="455"/>
      <c r="G1641" s="1113"/>
      <c r="H1641" s="1113"/>
      <c r="I1641" s="1166"/>
      <c r="J1641" s="1165"/>
    </row>
    <row r="1642" spans="1:10" s="152" customFormat="1" ht="27" customHeight="1">
      <c r="A1642" s="441">
        <f>COUNT($A$10:A1641)+1</f>
        <v>317</v>
      </c>
      <c r="B1642" s="454" t="s">
        <v>3590</v>
      </c>
      <c r="C1642" s="454"/>
      <c r="D1642" s="454"/>
      <c r="E1642" s="1408"/>
      <c r="F1642" s="455"/>
      <c r="G1642" s="1113"/>
      <c r="H1642" s="1113"/>
      <c r="I1642" s="1166"/>
      <c r="J1642" s="1165"/>
    </row>
    <row r="1643" spans="1:10" s="152" customFormat="1">
      <c r="A1643" s="437"/>
      <c r="B1643" s="454" t="s">
        <v>1001</v>
      </c>
      <c r="C1643" s="454"/>
      <c r="D1643" s="454"/>
      <c r="E1643" s="1408"/>
      <c r="F1643" s="455"/>
      <c r="G1643" s="1113"/>
      <c r="H1643" s="1113"/>
      <c r="I1643" s="1166"/>
      <c r="J1643" s="1165"/>
    </row>
    <row r="1644" spans="1:10" s="152" customFormat="1">
      <c r="A1644" s="437"/>
      <c r="B1644" s="454" t="s">
        <v>1018</v>
      </c>
      <c r="C1644" s="454" t="s">
        <v>827</v>
      </c>
      <c r="D1644" s="454">
        <f>D1629</f>
        <v>20</v>
      </c>
      <c r="E1644" s="1719"/>
      <c r="F1644" s="440">
        <f>E1644*D1644</f>
        <v>0</v>
      </c>
      <c r="G1644" s="1113"/>
      <c r="H1644" s="873">
        <f>E1644*G1644</f>
        <v>0</v>
      </c>
      <c r="I1644" s="1166">
        <v>20</v>
      </c>
      <c r="J1644" s="887">
        <f>E1644*I1644</f>
        <v>0</v>
      </c>
    </row>
    <row r="1645" spans="1:10" s="152" customFormat="1">
      <c r="A1645" s="437"/>
      <c r="B1645" s="454"/>
      <c r="C1645" s="454"/>
      <c r="D1645" s="454"/>
      <c r="E1645" s="1408"/>
      <c r="F1645" s="455"/>
      <c r="G1645" s="1113"/>
      <c r="H1645" s="1113"/>
      <c r="I1645" s="1166"/>
      <c r="J1645" s="1165"/>
    </row>
    <row r="1646" spans="1:10" s="152" customFormat="1" ht="38.25">
      <c r="A1646" s="441">
        <f>COUNT($A$10:A1645)+1</f>
        <v>318</v>
      </c>
      <c r="B1646" s="454" t="s">
        <v>3587</v>
      </c>
      <c r="C1646" s="454"/>
      <c r="D1646" s="454"/>
      <c r="E1646" s="1408"/>
      <c r="F1646" s="455"/>
      <c r="G1646" s="1113"/>
      <c r="H1646" s="1113"/>
      <c r="I1646" s="1166"/>
      <c r="J1646" s="1165"/>
    </row>
    <row r="1647" spans="1:10" s="152" customFormat="1">
      <c r="A1647" s="437"/>
      <c r="B1647" s="454" t="s">
        <v>1001</v>
      </c>
      <c r="C1647" s="454"/>
      <c r="D1647" s="454"/>
      <c r="E1647" s="1408"/>
      <c r="F1647" s="455"/>
      <c r="G1647" s="1113"/>
      <c r="H1647" s="1113"/>
      <c r="I1647" s="1166"/>
      <c r="J1647" s="1165"/>
    </row>
    <row r="1648" spans="1:10" s="152" customFormat="1">
      <c r="A1648" s="437"/>
      <c r="B1648" s="454" t="s">
        <v>1019</v>
      </c>
      <c r="C1648" s="454" t="s">
        <v>827</v>
      </c>
      <c r="D1648" s="454">
        <f>D1629</f>
        <v>20</v>
      </c>
      <c r="E1648" s="1719"/>
      <c r="F1648" s="440">
        <f>E1648*D1648</f>
        <v>0</v>
      </c>
      <c r="G1648" s="1113"/>
      <c r="H1648" s="873">
        <f>E1648*G1648</f>
        <v>0</v>
      </c>
      <c r="I1648" s="1166">
        <v>20</v>
      </c>
      <c r="J1648" s="887">
        <f>E1648*I1648</f>
        <v>0</v>
      </c>
    </row>
    <row r="1649" spans="1:10" s="152" customFormat="1">
      <c r="A1649" s="437"/>
      <c r="B1649" s="454"/>
      <c r="C1649" s="454"/>
      <c r="D1649" s="454"/>
      <c r="E1649" s="1408"/>
      <c r="F1649" s="455"/>
      <c r="G1649" s="1113"/>
      <c r="H1649" s="1113"/>
      <c r="I1649" s="1166"/>
      <c r="J1649" s="1165"/>
    </row>
    <row r="1650" spans="1:10" s="152" customFormat="1" ht="38.25">
      <c r="A1650" s="441">
        <f>COUNT($A$10:A1649)+1</f>
        <v>319</v>
      </c>
      <c r="B1650" s="454" t="s">
        <v>1074</v>
      </c>
      <c r="C1650" s="454"/>
      <c r="D1650" s="454"/>
      <c r="E1650" s="1408"/>
      <c r="F1650" s="455"/>
      <c r="G1650" s="1113"/>
      <c r="H1650" s="1113"/>
      <c r="I1650" s="1166"/>
      <c r="J1650" s="1165"/>
    </row>
    <row r="1651" spans="1:10" s="152" customFormat="1">
      <c r="A1651" s="437"/>
      <c r="B1651" s="454" t="s">
        <v>1011</v>
      </c>
      <c r="C1651" s="454"/>
      <c r="D1651" s="454"/>
      <c r="E1651" s="1408"/>
      <c r="F1651" s="455"/>
      <c r="G1651" s="1113"/>
      <c r="H1651" s="1113"/>
      <c r="I1651" s="1166"/>
      <c r="J1651" s="1165"/>
    </row>
    <row r="1652" spans="1:10" s="152" customFormat="1">
      <c r="A1652" s="437"/>
      <c r="B1652" s="454" t="s">
        <v>3679</v>
      </c>
      <c r="C1652" s="454" t="s">
        <v>827</v>
      </c>
      <c r="D1652" s="454">
        <f>D1629</f>
        <v>20</v>
      </c>
      <c r="E1652" s="1719"/>
      <c r="F1652" s="440">
        <f>E1652*D1652</f>
        <v>0</v>
      </c>
      <c r="G1652" s="1113"/>
      <c r="H1652" s="873">
        <f>E1652*G1652</f>
        <v>0</v>
      </c>
      <c r="I1652" s="1166">
        <v>20</v>
      </c>
      <c r="J1652" s="887">
        <f>E1652*I1652</f>
        <v>0</v>
      </c>
    </row>
    <row r="1653" spans="1:10" s="152" customFormat="1">
      <c r="A1653" s="437"/>
      <c r="B1653" s="454"/>
      <c r="C1653" s="454"/>
      <c r="D1653" s="454"/>
      <c r="E1653" s="1408"/>
      <c r="F1653" s="455"/>
      <c r="G1653" s="1113"/>
      <c r="H1653" s="1113"/>
      <c r="I1653" s="1166"/>
      <c r="J1653" s="1165"/>
    </row>
    <row r="1654" spans="1:10" s="152" customFormat="1" ht="66.599999999999994" customHeight="1">
      <c r="A1654" s="441">
        <f>COUNT($A$10:A1653)+1</f>
        <v>320</v>
      </c>
      <c r="B1654" s="454" t="s">
        <v>1022</v>
      </c>
      <c r="C1654" s="454"/>
      <c r="D1654" s="454"/>
      <c r="E1654" s="1408"/>
      <c r="F1654" s="455"/>
      <c r="G1654" s="1113"/>
      <c r="H1654" s="1113"/>
      <c r="I1654" s="1166"/>
      <c r="J1654" s="1165"/>
    </row>
    <row r="1655" spans="1:10" s="152" customFormat="1" ht="38.25">
      <c r="A1655" s="437"/>
      <c r="B1655" s="502" t="s">
        <v>1023</v>
      </c>
      <c r="C1655" s="454"/>
      <c r="D1655" s="454"/>
      <c r="E1655" s="1408"/>
      <c r="F1655" s="455"/>
      <c r="G1655" s="1113"/>
      <c r="H1655" s="1113"/>
      <c r="I1655" s="1166"/>
      <c r="J1655" s="1165"/>
    </row>
    <row r="1656" spans="1:10" s="152" customFormat="1" ht="25.5">
      <c r="A1656" s="437"/>
      <c r="B1656" s="502" t="s">
        <v>1024</v>
      </c>
      <c r="C1656" s="454"/>
      <c r="D1656" s="454"/>
      <c r="E1656" s="1408"/>
      <c r="F1656" s="455"/>
      <c r="G1656" s="1113"/>
      <c r="H1656" s="1113"/>
      <c r="I1656" s="1166"/>
      <c r="J1656" s="1165"/>
    </row>
    <row r="1657" spans="1:10" s="152" customFormat="1">
      <c r="A1657" s="437"/>
      <c r="B1657" s="454" t="s">
        <v>1001</v>
      </c>
      <c r="C1657" s="454"/>
      <c r="D1657" s="454"/>
      <c r="E1657" s="1408"/>
      <c r="F1657" s="455"/>
      <c r="G1657" s="1113"/>
      <c r="H1657" s="1113"/>
      <c r="I1657" s="1166"/>
      <c r="J1657" s="1165"/>
    </row>
    <row r="1658" spans="1:10" s="152" customFormat="1">
      <c r="A1658" s="437"/>
      <c r="B1658" s="454" t="s">
        <v>1026</v>
      </c>
      <c r="C1658" s="454" t="s">
        <v>827</v>
      </c>
      <c r="D1658" s="454">
        <v>20</v>
      </c>
      <c r="E1658" s="1719"/>
      <c r="F1658" s="440">
        <f>E1658*D1658</f>
        <v>0</v>
      </c>
      <c r="G1658" s="1113"/>
      <c r="H1658" s="873">
        <f>E1658*G1658</f>
        <v>0</v>
      </c>
      <c r="I1658" s="1166">
        <v>20</v>
      </c>
      <c r="J1658" s="887">
        <f>E1658*I1658</f>
        <v>0</v>
      </c>
    </row>
    <row r="1659" spans="1:10" s="152" customFormat="1">
      <c r="A1659" s="437"/>
      <c r="B1659" s="454"/>
      <c r="C1659" s="454"/>
      <c r="D1659" s="454"/>
      <c r="E1659" s="1408"/>
      <c r="F1659" s="454"/>
      <c r="G1659" s="1113"/>
      <c r="H1659" s="1113"/>
      <c r="I1659" s="1166"/>
      <c r="J1659" s="1165"/>
    </row>
    <row r="1660" spans="1:10" s="152" customFormat="1" ht="63.75">
      <c r="A1660" s="441">
        <f>COUNT($A$10:A1659)+1</f>
        <v>321</v>
      </c>
      <c r="B1660" s="454" t="s">
        <v>1075</v>
      </c>
      <c r="C1660" s="454"/>
      <c r="D1660" s="454"/>
      <c r="E1660" s="1408"/>
      <c r="F1660" s="454"/>
      <c r="G1660" s="1113"/>
      <c r="H1660" s="1113"/>
      <c r="I1660" s="1166"/>
      <c r="J1660" s="1165"/>
    </row>
    <row r="1661" spans="1:10" s="152" customFormat="1">
      <c r="A1661" s="441"/>
      <c r="B1661" s="454" t="s">
        <v>1001</v>
      </c>
      <c r="C1661" s="454"/>
      <c r="D1661" s="454"/>
      <c r="E1661" s="1408"/>
      <c r="F1661" s="454"/>
      <c r="G1661" s="1113"/>
      <c r="H1661" s="1113"/>
      <c r="I1661" s="1166"/>
      <c r="J1661" s="1165"/>
    </row>
    <row r="1662" spans="1:10" s="152" customFormat="1">
      <c r="A1662" s="441"/>
      <c r="B1662" s="454" t="s">
        <v>1076</v>
      </c>
      <c r="C1662" s="454" t="s">
        <v>827</v>
      </c>
      <c r="D1662" s="454">
        <f>D1658</f>
        <v>20</v>
      </c>
      <c r="E1662" s="1719"/>
      <c r="F1662" s="440">
        <f>E1662*D1662</f>
        <v>0</v>
      </c>
      <c r="G1662" s="1113"/>
      <c r="H1662" s="873">
        <f>E1662*G1662</f>
        <v>0</v>
      </c>
      <c r="I1662" s="1166">
        <v>20</v>
      </c>
      <c r="J1662" s="887">
        <f>E1662*I1662</f>
        <v>0</v>
      </c>
    </row>
    <row r="1663" spans="1:10" s="152" customFormat="1">
      <c r="A1663" s="441"/>
      <c r="B1663" s="454"/>
      <c r="C1663" s="454"/>
      <c r="D1663" s="454"/>
      <c r="E1663" s="1408"/>
      <c r="F1663" s="454"/>
      <c r="G1663" s="1113"/>
      <c r="H1663" s="1113"/>
      <c r="I1663" s="1166"/>
      <c r="J1663" s="1165"/>
    </row>
    <row r="1664" spans="1:10" s="177" customFormat="1" ht="57.75" customHeight="1">
      <c r="A1664" s="441">
        <f>COUNT($A$10:A1663)+1</f>
        <v>322</v>
      </c>
      <c r="B1664" s="169" t="s">
        <v>3588</v>
      </c>
      <c r="C1664" s="503"/>
      <c r="D1664" s="503"/>
      <c r="E1664" s="1408"/>
      <c r="F1664" s="454"/>
      <c r="G1664" s="1146"/>
      <c r="H1664" s="1146"/>
      <c r="I1664" s="1189"/>
      <c r="J1664" s="1190"/>
    </row>
    <row r="1665" spans="1:10" s="177" customFormat="1">
      <c r="A1665" s="441"/>
      <c r="B1665" s="454"/>
      <c r="C1665" s="454" t="s">
        <v>827</v>
      </c>
      <c r="D1665" s="454">
        <f>D1662</f>
        <v>20</v>
      </c>
      <c r="E1665" s="1719"/>
      <c r="F1665" s="440">
        <f>E1665*D1665</f>
        <v>0</v>
      </c>
      <c r="G1665" s="1146"/>
      <c r="H1665" s="873">
        <f>E1665*G1665</f>
        <v>0</v>
      </c>
      <c r="I1665" s="1189">
        <v>20</v>
      </c>
      <c r="J1665" s="887">
        <f>E1665*I1665</f>
        <v>0</v>
      </c>
    </row>
    <row r="1666" spans="1:10" s="177" customFormat="1">
      <c r="A1666" s="441"/>
      <c r="B1666" s="454" t="s">
        <v>1027</v>
      </c>
      <c r="C1666" s="454"/>
      <c r="D1666" s="454"/>
      <c r="E1666" s="1408"/>
      <c r="F1666" s="454"/>
      <c r="G1666" s="1146"/>
      <c r="H1666" s="1146"/>
      <c r="I1666" s="1189"/>
      <c r="J1666" s="1190"/>
    </row>
    <row r="1667" spans="1:10" s="177" customFormat="1" ht="25.5">
      <c r="A1667" s="441">
        <f>COUNT($A$10:A1666)+1</f>
        <v>323</v>
      </c>
      <c r="B1667" s="454" t="s">
        <v>1028</v>
      </c>
      <c r="C1667" s="503"/>
      <c r="D1667" s="503"/>
      <c r="E1667" s="1408"/>
      <c r="F1667" s="454"/>
      <c r="G1667" s="1146"/>
      <c r="H1667" s="1146"/>
      <c r="I1667" s="1189"/>
      <c r="J1667" s="1190"/>
    </row>
    <row r="1668" spans="1:10" s="177" customFormat="1">
      <c r="A1668" s="441"/>
      <c r="B1668" s="454"/>
      <c r="C1668" s="454" t="s">
        <v>827</v>
      </c>
      <c r="D1668" s="454">
        <v>0</v>
      </c>
      <c r="E1668" s="1719"/>
      <c r="F1668" s="440">
        <f>E1668*D1668</f>
        <v>0</v>
      </c>
      <c r="G1668" s="1146"/>
      <c r="H1668" s="873">
        <f>E1668*G1668</f>
        <v>0</v>
      </c>
      <c r="I1668" s="1189">
        <v>0</v>
      </c>
      <c r="J1668" s="887">
        <f>E1668*I1668</f>
        <v>0</v>
      </c>
    </row>
    <row r="1669" spans="1:10" s="177" customFormat="1">
      <c r="A1669" s="441"/>
      <c r="B1669" s="454"/>
      <c r="C1669" s="454"/>
      <c r="D1669" s="454"/>
      <c r="E1669" s="1408"/>
      <c r="F1669" s="454"/>
      <c r="G1669" s="1146"/>
      <c r="H1669" s="1146"/>
      <c r="I1669" s="1189"/>
      <c r="J1669" s="1190"/>
    </row>
    <row r="1670" spans="1:10" s="177" customFormat="1" ht="25.5">
      <c r="A1670" s="441">
        <f>COUNT($A$10:A1668)+1</f>
        <v>324</v>
      </c>
      <c r="B1670" s="454" t="s">
        <v>1029</v>
      </c>
      <c r="C1670" s="503"/>
      <c r="D1670" s="503"/>
      <c r="E1670" s="1408"/>
      <c r="F1670" s="454"/>
      <c r="G1670" s="1146"/>
      <c r="H1670" s="1146"/>
      <c r="I1670" s="1189"/>
      <c r="J1670" s="1190"/>
    </row>
    <row r="1671" spans="1:10" s="177" customFormat="1">
      <c r="A1671" s="441"/>
      <c r="B1671" s="454"/>
      <c r="C1671" s="454" t="s">
        <v>827</v>
      </c>
      <c r="D1671" s="454">
        <v>80</v>
      </c>
      <c r="E1671" s="1719"/>
      <c r="F1671" s="440">
        <f>E1671*D1671</f>
        <v>0</v>
      </c>
      <c r="G1671" s="1146"/>
      <c r="H1671" s="873">
        <f>E1671*G1671</f>
        <v>0</v>
      </c>
      <c r="I1671" s="1189">
        <v>80</v>
      </c>
      <c r="J1671" s="887">
        <f>E1671*I1671</f>
        <v>0</v>
      </c>
    </row>
    <row r="1672" spans="1:10" s="177" customFormat="1">
      <c r="A1672" s="441"/>
      <c r="B1672" s="454"/>
      <c r="C1672" s="454"/>
      <c r="D1672" s="454"/>
      <c r="E1672" s="1408"/>
      <c r="F1672" s="454"/>
      <c r="G1672" s="1146"/>
      <c r="H1672" s="1146"/>
      <c r="I1672" s="1189"/>
      <c r="J1672" s="1190"/>
    </row>
    <row r="1673" spans="1:10" s="177" customFormat="1" ht="25.5">
      <c r="A1673" s="441">
        <f>COUNT($A$10:A1671)+1</f>
        <v>325</v>
      </c>
      <c r="B1673" s="454" t="s">
        <v>1030</v>
      </c>
      <c r="C1673" s="503"/>
      <c r="D1673" s="503"/>
      <c r="E1673" s="1408"/>
      <c r="F1673" s="454"/>
      <c r="G1673" s="1146"/>
      <c r="H1673" s="1146"/>
      <c r="I1673" s="1189"/>
      <c r="J1673" s="1190"/>
    </row>
    <row r="1674" spans="1:10" s="177" customFormat="1">
      <c r="A1674" s="441"/>
      <c r="B1674" s="454" t="s">
        <v>81</v>
      </c>
      <c r="C1674" s="454" t="s">
        <v>827</v>
      </c>
      <c r="D1674" s="454">
        <v>0</v>
      </c>
      <c r="E1674" s="1719"/>
      <c r="F1674" s="440">
        <f>E1674*D1674</f>
        <v>0</v>
      </c>
      <c r="G1674" s="1146"/>
      <c r="H1674" s="873">
        <f>E1674*G1674</f>
        <v>0</v>
      </c>
      <c r="I1674" s="1189">
        <v>0</v>
      </c>
      <c r="J1674" s="887">
        <f>E1674*I1674</f>
        <v>0</v>
      </c>
    </row>
    <row r="1675" spans="1:10" s="177" customFormat="1">
      <c r="A1675" s="441"/>
      <c r="B1675" s="454"/>
      <c r="C1675" s="454"/>
      <c r="D1675" s="454"/>
      <c r="E1675" s="1408"/>
      <c r="F1675" s="454"/>
      <c r="G1675" s="1146"/>
      <c r="H1675" s="1146"/>
      <c r="I1675" s="1189"/>
      <c r="J1675" s="1190"/>
    </row>
    <row r="1676" spans="1:10" s="152" customFormat="1" ht="76.5">
      <c r="A1676" s="441">
        <f>COUNT($A$10:A1674)+1</f>
        <v>326</v>
      </c>
      <c r="B1676" s="454" t="s">
        <v>3604</v>
      </c>
      <c r="C1676" s="454"/>
      <c r="D1676" s="454"/>
      <c r="E1676" s="1408"/>
      <c r="F1676" s="454"/>
      <c r="G1676" s="1113"/>
      <c r="H1676" s="1113"/>
      <c r="I1676" s="1166"/>
      <c r="J1676" s="1165"/>
    </row>
    <row r="1677" spans="1:10" s="152" customFormat="1" ht="38.25">
      <c r="A1677" s="441"/>
      <c r="B1677" s="454" t="s">
        <v>3605</v>
      </c>
      <c r="C1677" s="454"/>
      <c r="D1677" s="454"/>
      <c r="E1677" s="1408"/>
      <c r="F1677" s="454"/>
      <c r="G1677" s="1113"/>
      <c r="H1677" s="1113"/>
      <c r="I1677" s="1166"/>
      <c r="J1677" s="1165"/>
    </row>
    <row r="1678" spans="1:10" s="152" customFormat="1" ht="25.5">
      <c r="A1678" s="441"/>
      <c r="B1678" s="454" t="s">
        <v>3607</v>
      </c>
      <c r="C1678" s="454"/>
      <c r="D1678" s="454"/>
      <c r="E1678" s="1408"/>
      <c r="F1678" s="454"/>
      <c r="G1678" s="1113"/>
      <c r="H1678" s="1113"/>
      <c r="I1678" s="1166"/>
      <c r="J1678" s="1165"/>
    </row>
    <row r="1679" spans="1:10" s="152" customFormat="1">
      <c r="A1679" s="437"/>
      <c r="B1679" s="454" t="s">
        <v>1001</v>
      </c>
      <c r="C1679" s="454"/>
      <c r="D1679" s="454"/>
      <c r="E1679" s="1408"/>
      <c r="F1679" s="455"/>
      <c r="G1679" s="1113"/>
      <c r="H1679" s="1113"/>
      <c r="I1679" s="1166"/>
      <c r="J1679" s="1165"/>
    </row>
    <row r="1680" spans="1:10" s="152" customFormat="1" ht="38.25">
      <c r="A1680" s="437"/>
      <c r="B1680" s="454" t="s">
        <v>1079</v>
      </c>
      <c r="C1680" s="454"/>
      <c r="D1680" s="454"/>
      <c r="E1680" s="1408"/>
      <c r="F1680" s="455"/>
      <c r="G1680" s="1113"/>
      <c r="H1680" s="1113"/>
      <c r="I1680" s="1166"/>
      <c r="J1680" s="1165"/>
    </row>
    <row r="1681" spans="1:10" s="152" customFormat="1" ht="25.5">
      <c r="A1681" s="437"/>
      <c r="B1681" s="454" t="s">
        <v>1080</v>
      </c>
      <c r="C1681" s="454"/>
      <c r="D1681" s="454"/>
      <c r="E1681" s="1408"/>
      <c r="F1681" s="455"/>
      <c r="G1681" s="1113"/>
      <c r="H1681" s="1113"/>
      <c r="I1681" s="1166"/>
      <c r="J1681" s="1165"/>
    </row>
    <row r="1682" spans="1:10" s="152" customFormat="1">
      <c r="A1682" s="437"/>
      <c r="B1682" s="454" t="s">
        <v>1081</v>
      </c>
      <c r="C1682" s="454" t="s">
        <v>827</v>
      </c>
      <c r="D1682" s="454">
        <v>20</v>
      </c>
      <c r="E1682" s="1719"/>
      <c r="F1682" s="440">
        <f>E1682*D1682</f>
        <v>0</v>
      </c>
      <c r="G1682" s="1113"/>
      <c r="H1682" s="873">
        <f>E1682*G1682</f>
        <v>0</v>
      </c>
      <c r="I1682" s="1166">
        <v>20</v>
      </c>
      <c r="J1682" s="887">
        <f>E1682*I1682</f>
        <v>0</v>
      </c>
    </row>
    <row r="1683" spans="1:10" s="152" customFormat="1">
      <c r="A1683" s="437"/>
      <c r="B1683" s="454"/>
      <c r="C1683" s="454"/>
      <c r="D1683" s="454"/>
      <c r="E1683" s="1408"/>
      <c r="F1683" s="455"/>
      <c r="G1683" s="1113"/>
      <c r="H1683" s="1113"/>
      <c r="I1683" s="1166"/>
      <c r="J1683" s="1165"/>
    </row>
    <row r="1684" spans="1:10" s="152" customFormat="1" ht="76.5">
      <c r="A1684" s="441">
        <f>COUNT($A$10:A1683)+1</f>
        <v>327</v>
      </c>
      <c r="B1684" s="454" t="s">
        <v>1082</v>
      </c>
      <c r="C1684" s="454"/>
      <c r="D1684" s="454"/>
      <c r="E1684" s="1408"/>
      <c r="F1684" s="455"/>
      <c r="G1684" s="1113"/>
      <c r="H1684" s="1113"/>
      <c r="I1684" s="1166"/>
      <c r="J1684" s="1165"/>
    </row>
    <row r="1685" spans="1:10" s="152" customFormat="1">
      <c r="A1685" s="437"/>
      <c r="B1685" s="454" t="s">
        <v>1083</v>
      </c>
      <c r="C1685" s="454"/>
      <c r="D1685" s="454"/>
      <c r="E1685" s="1408"/>
      <c r="F1685" s="455"/>
      <c r="G1685" s="1113"/>
      <c r="H1685" s="1113"/>
      <c r="I1685" s="1166"/>
      <c r="J1685" s="1165"/>
    </row>
    <row r="1686" spans="1:10" s="152" customFormat="1">
      <c r="A1686" s="437"/>
      <c r="B1686" s="454" t="s">
        <v>3680</v>
      </c>
      <c r="C1686" s="454" t="s">
        <v>827</v>
      </c>
      <c r="D1686" s="454">
        <v>10</v>
      </c>
      <c r="E1686" s="1719"/>
      <c r="F1686" s="440">
        <f>E1686*D1686</f>
        <v>0</v>
      </c>
      <c r="G1686" s="1113"/>
      <c r="H1686" s="873">
        <f>E1686*G1686</f>
        <v>0</v>
      </c>
      <c r="I1686" s="1166">
        <v>10</v>
      </c>
      <c r="J1686" s="887">
        <f>E1686*I1686</f>
        <v>0</v>
      </c>
    </row>
    <row r="1687" spans="1:10" s="152" customFormat="1">
      <c r="A1687" s="437"/>
      <c r="B1687" s="454"/>
      <c r="C1687" s="438"/>
      <c r="D1687" s="438"/>
      <c r="E1687" s="1408"/>
      <c r="F1687" s="454"/>
      <c r="G1687" s="1113"/>
      <c r="H1687" s="1113"/>
      <c r="I1687" s="1166"/>
      <c r="J1687" s="1165"/>
    </row>
    <row r="1688" spans="1:10" s="152" customFormat="1" ht="89.25">
      <c r="A1688" s="441">
        <f>COUNT($A$10:A1687)+1</f>
        <v>328</v>
      </c>
      <c r="B1688" s="454" t="s">
        <v>1084</v>
      </c>
      <c r="C1688" s="454"/>
      <c r="D1688" s="454"/>
      <c r="E1688" s="1408"/>
      <c r="F1688" s="454"/>
      <c r="G1688" s="1113"/>
      <c r="H1688" s="1113"/>
      <c r="I1688" s="1166"/>
      <c r="J1688" s="1165"/>
    </row>
    <row r="1689" spans="1:10" s="152" customFormat="1">
      <c r="A1689" s="437"/>
      <c r="B1689" s="454" t="s">
        <v>1083</v>
      </c>
      <c r="C1689" s="454"/>
      <c r="D1689" s="454"/>
      <c r="E1689" s="1408"/>
      <c r="F1689" s="454"/>
      <c r="G1689" s="1113"/>
      <c r="H1689" s="1113"/>
      <c r="I1689" s="1166"/>
      <c r="J1689" s="1165"/>
    </row>
    <row r="1690" spans="1:10" s="152" customFormat="1">
      <c r="A1690" s="437"/>
      <c r="B1690" s="454" t="s">
        <v>3681</v>
      </c>
      <c r="C1690" s="454" t="s">
        <v>827</v>
      </c>
      <c r="D1690" s="454">
        <v>10</v>
      </c>
      <c r="E1690" s="1719"/>
      <c r="F1690" s="440">
        <f>E1690*D1690</f>
        <v>0</v>
      </c>
      <c r="G1690" s="1113"/>
      <c r="H1690" s="873">
        <f>E1690*G1690</f>
        <v>0</v>
      </c>
      <c r="I1690" s="1166">
        <v>10</v>
      </c>
      <c r="J1690" s="887">
        <f>E1690*I1690</f>
        <v>0</v>
      </c>
    </row>
    <row r="1691" spans="1:10" s="152" customFormat="1">
      <c r="A1691" s="437"/>
      <c r="B1691" s="454"/>
      <c r="C1691" s="438"/>
      <c r="D1691" s="438"/>
      <c r="E1691" s="1408"/>
      <c r="F1691" s="454"/>
      <c r="G1691" s="1113"/>
      <c r="H1691" s="1113"/>
      <c r="I1691" s="1166"/>
      <c r="J1691" s="1165"/>
    </row>
    <row r="1692" spans="1:10" s="152" customFormat="1" ht="165.75">
      <c r="A1692" s="441">
        <f>COUNT($A$10:A1691)+1</f>
        <v>329</v>
      </c>
      <c r="B1692" s="454" t="s">
        <v>1085</v>
      </c>
      <c r="C1692" s="454"/>
      <c r="D1692" s="454"/>
      <c r="E1692" s="1408"/>
      <c r="F1692" s="454"/>
      <c r="G1692" s="1113"/>
      <c r="H1692" s="1113"/>
      <c r="I1692" s="1166"/>
      <c r="J1692" s="1165"/>
    </row>
    <row r="1693" spans="1:10" s="152" customFormat="1">
      <c r="A1693" s="437"/>
      <c r="B1693" s="454" t="s">
        <v>1049</v>
      </c>
      <c r="C1693" s="454"/>
      <c r="D1693" s="454"/>
      <c r="E1693" s="1408"/>
      <c r="F1693" s="455"/>
      <c r="G1693" s="1113"/>
      <c r="H1693" s="1113"/>
      <c r="I1693" s="1166"/>
      <c r="J1693" s="1165"/>
    </row>
    <row r="1694" spans="1:10" s="152" customFormat="1">
      <c r="A1694" s="437"/>
      <c r="B1694" s="454" t="s">
        <v>1086</v>
      </c>
      <c r="C1694" s="454" t="s">
        <v>826</v>
      </c>
      <c r="D1694" s="454">
        <v>320</v>
      </c>
      <c r="E1694" s="1719"/>
      <c r="F1694" s="440">
        <f>E1694*D1694</f>
        <v>0</v>
      </c>
      <c r="G1694" s="1113"/>
      <c r="H1694" s="873">
        <f>E1694*G1694</f>
        <v>0</v>
      </c>
      <c r="I1694" s="1166">
        <v>320</v>
      </c>
      <c r="J1694" s="887">
        <f>E1694*I1694</f>
        <v>0</v>
      </c>
    </row>
    <row r="1695" spans="1:10" s="152" customFormat="1">
      <c r="A1695" s="437"/>
      <c r="B1695" s="454"/>
      <c r="C1695" s="454"/>
      <c r="D1695" s="454"/>
      <c r="E1695" s="1408"/>
      <c r="F1695" s="455"/>
      <c r="G1695" s="1113"/>
      <c r="H1695" s="1113"/>
      <c r="I1695" s="1166"/>
      <c r="J1695" s="1165"/>
    </row>
    <row r="1696" spans="1:10" s="152" customFormat="1" ht="76.5">
      <c r="A1696" s="441">
        <f>COUNT($A$10:A1695)+1</f>
        <v>330</v>
      </c>
      <c r="B1696" s="454" t="s">
        <v>1059</v>
      </c>
      <c r="C1696" s="454"/>
      <c r="D1696" s="454"/>
      <c r="E1696" s="1408"/>
      <c r="F1696" s="455"/>
      <c r="G1696" s="1113"/>
      <c r="H1696" s="1113"/>
      <c r="I1696" s="1166"/>
      <c r="J1696" s="1165"/>
    </row>
    <row r="1697" spans="1:19" s="152" customFormat="1">
      <c r="A1697" s="441"/>
      <c r="B1697" s="454" t="s">
        <v>1060</v>
      </c>
      <c r="C1697" s="454"/>
      <c r="D1697" s="454"/>
      <c r="E1697" s="1408"/>
      <c r="F1697" s="455"/>
      <c r="G1697" s="1113"/>
      <c r="H1697" s="1113"/>
      <c r="I1697" s="1166"/>
      <c r="J1697" s="1165"/>
    </row>
    <row r="1698" spans="1:19" s="152" customFormat="1">
      <c r="A1698" s="441"/>
      <c r="B1698" s="454" t="s">
        <v>859</v>
      </c>
      <c r="C1698" s="454" t="s">
        <v>827</v>
      </c>
      <c r="D1698" s="454">
        <v>40</v>
      </c>
      <c r="E1698" s="1719"/>
      <c r="F1698" s="440">
        <f>E1698*D1698</f>
        <v>0</v>
      </c>
      <c r="G1698" s="1113"/>
      <c r="H1698" s="873">
        <f>E1698*G1698</f>
        <v>0</v>
      </c>
      <c r="I1698" s="1166">
        <v>40</v>
      </c>
      <c r="J1698" s="887">
        <f>E1698*I1698</f>
        <v>0</v>
      </c>
    </row>
    <row r="1699" spans="1:19" s="152" customFormat="1">
      <c r="A1699" s="441"/>
      <c r="B1699" s="454"/>
      <c r="C1699" s="454"/>
      <c r="D1699" s="454"/>
      <c r="E1699" s="1408"/>
      <c r="F1699" s="455"/>
      <c r="G1699" s="1113"/>
      <c r="H1699" s="1113"/>
      <c r="I1699" s="1166"/>
      <c r="J1699" s="1165"/>
    </row>
    <row r="1700" spans="1:19" s="180" customFormat="1" ht="51">
      <c r="A1700" s="441">
        <f>COUNT($A$10:A1699)+1</f>
        <v>331</v>
      </c>
      <c r="B1700" s="454" t="s">
        <v>1061</v>
      </c>
      <c r="C1700" s="454"/>
      <c r="D1700" s="454"/>
      <c r="E1700" s="1721"/>
      <c r="F1700" s="507"/>
      <c r="G1700" s="1149"/>
      <c r="H1700" s="1149"/>
      <c r="I1700" s="1194"/>
      <c r="J1700" s="1195"/>
      <c r="K1700" s="179"/>
      <c r="L1700" s="179"/>
      <c r="M1700" s="179"/>
      <c r="N1700" s="179"/>
      <c r="O1700" s="179"/>
      <c r="P1700" s="179"/>
      <c r="Q1700" s="179"/>
      <c r="R1700" s="179"/>
      <c r="S1700" s="179"/>
    </row>
    <row r="1701" spans="1:19" s="180" customFormat="1" ht="15">
      <c r="A1701" s="441"/>
      <c r="B1701" s="454"/>
      <c r="C1701" s="454" t="s">
        <v>827</v>
      </c>
      <c r="D1701" s="454">
        <v>20</v>
      </c>
      <c r="E1701" s="1722"/>
      <c r="F1701" s="440">
        <f>E1701*D1701</f>
        <v>0</v>
      </c>
      <c r="G1701" s="1150"/>
      <c r="H1701" s="873">
        <f>E1701*G1701</f>
        <v>0</v>
      </c>
      <c r="I1701" s="1194">
        <v>20</v>
      </c>
      <c r="J1701" s="887">
        <f>E1701*I1701</f>
        <v>0</v>
      </c>
      <c r="K1701" s="179"/>
      <c r="L1701" s="179"/>
      <c r="M1701" s="179"/>
      <c r="N1701" s="179"/>
      <c r="O1701" s="179"/>
      <c r="P1701" s="179"/>
      <c r="Q1701" s="179"/>
      <c r="R1701" s="179"/>
      <c r="S1701" s="179"/>
    </row>
    <row r="1702" spans="1:19" s="180" customFormat="1" ht="15">
      <c r="A1702" s="441"/>
      <c r="B1702" s="454"/>
      <c r="C1702" s="454"/>
      <c r="D1702" s="454"/>
      <c r="E1702" s="1723"/>
      <c r="F1702" s="508"/>
      <c r="G1702" s="1150"/>
      <c r="H1702" s="1150"/>
      <c r="I1702" s="1194"/>
      <c r="J1702" s="1195"/>
      <c r="K1702" s="179"/>
      <c r="L1702" s="179"/>
      <c r="M1702" s="179"/>
      <c r="N1702" s="179"/>
      <c r="O1702" s="179"/>
      <c r="P1702" s="179"/>
      <c r="Q1702" s="179"/>
      <c r="R1702" s="179"/>
      <c r="S1702" s="179"/>
    </row>
    <row r="1703" spans="1:19" s="152" customFormat="1" ht="76.5">
      <c r="A1703" s="441">
        <f>COUNT($A$10:A1702)+1</f>
        <v>332</v>
      </c>
      <c r="B1703" s="454" t="s">
        <v>1062</v>
      </c>
      <c r="C1703" s="454"/>
      <c r="D1703" s="454"/>
      <c r="E1703" s="1408"/>
      <c r="F1703" s="455"/>
      <c r="G1703" s="1113"/>
      <c r="H1703" s="1113"/>
      <c r="I1703" s="1166"/>
      <c r="J1703" s="1165"/>
    </row>
    <row r="1704" spans="1:19" s="152" customFormat="1">
      <c r="A1704" s="437"/>
      <c r="B1704" s="454" t="s">
        <v>1063</v>
      </c>
      <c r="C1704" s="454"/>
      <c r="D1704" s="454"/>
      <c r="E1704" s="1408"/>
      <c r="F1704" s="455"/>
      <c r="G1704" s="1113"/>
      <c r="H1704" s="1113"/>
      <c r="I1704" s="1166"/>
      <c r="J1704" s="1165"/>
    </row>
    <row r="1705" spans="1:19" s="152" customFormat="1">
      <c r="A1705" s="441"/>
      <c r="B1705" s="454" t="s">
        <v>1064</v>
      </c>
      <c r="C1705" s="454" t="s">
        <v>826</v>
      </c>
      <c r="D1705" s="454">
        <v>100</v>
      </c>
      <c r="E1705" s="1719"/>
      <c r="F1705" s="440">
        <f>E1705*D1705</f>
        <v>0</v>
      </c>
      <c r="G1705" s="1113"/>
      <c r="H1705" s="873">
        <f>E1705*G1705</f>
        <v>0</v>
      </c>
      <c r="I1705" s="1193">
        <v>100</v>
      </c>
      <c r="J1705" s="887">
        <f>E1705*I1705</f>
        <v>0</v>
      </c>
    </row>
    <row r="1706" spans="1:19" s="152" customFormat="1">
      <c r="A1706" s="441"/>
      <c r="B1706" s="454" t="s">
        <v>1065</v>
      </c>
      <c r="C1706" s="454" t="s">
        <v>826</v>
      </c>
      <c r="D1706" s="454">
        <v>20</v>
      </c>
      <c r="E1706" s="1719"/>
      <c r="F1706" s="440">
        <f>E1706*D1706</f>
        <v>0</v>
      </c>
      <c r="G1706" s="1113"/>
      <c r="H1706" s="873">
        <f>E1706*G1706</f>
        <v>0</v>
      </c>
      <c r="I1706" s="1193">
        <v>20</v>
      </c>
      <c r="J1706" s="887">
        <f>E1706*I1706</f>
        <v>0</v>
      </c>
    </row>
    <row r="1707" spans="1:19" s="152" customFormat="1">
      <c r="A1707" s="441"/>
      <c r="B1707" s="454" t="s">
        <v>1066</v>
      </c>
      <c r="C1707" s="454" t="s">
        <v>826</v>
      </c>
      <c r="D1707" s="454">
        <v>20</v>
      </c>
      <c r="E1707" s="1719"/>
      <c r="F1707" s="440">
        <f>E1707*D1707</f>
        <v>0</v>
      </c>
      <c r="G1707" s="1113"/>
      <c r="H1707" s="873">
        <f>E1707*G1707</f>
        <v>0</v>
      </c>
      <c r="I1707" s="1193">
        <v>20</v>
      </c>
      <c r="J1707" s="887">
        <f>E1707*I1707</f>
        <v>0</v>
      </c>
    </row>
    <row r="1708" spans="1:19" s="152" customFormat="1">
      <c r="A1708" s="441"/>
      <c r="B1708" s="454"/>
      <c r="C1708" s="454"/>
      <c r="D1708" s="454"/>
      <c r="E1708" s="1408"/>
      <c r="F1708" s="455"/>
      <c r="G1708" s="1113"/>
      <c r="H1708" s="1113"/>
      <c r="I1708" s="1166"/>
      <c r="J1708" s="1165"/>
    </row>
    <row r="1709" spans="1:19" s="171" customFormat="1" ht="25.5">
      <c r="A1709" s="441">
        <f>COUNT($A$10:A1708)+1</f>
        <v>333</v>
      </c>
      <c r="B1709" s="454" t="s">
        <v>1102</v>
      </c>
      <c r="C1709" s="454"/>
      <c r="D1709" s="509"/>
      <c r="E1709" s="1410"/>
      <c r="F1709" s="440"/>
      <c r="G1709" s="1131"/>
      <c r="H1709" s="1131"/>
      <c r="I1709" s="1187"/>
      <c r="J1709" s="1179"/>
    </row>
    <row r="1710" spans="1:19" s="171" customFormat="1">
      <c r="A1710" s="441"/>
      <c r="B1710" s="454"/>
      <c r="C1710" s="454" t="s">
        <v>843</v>
      </c>
      <c r="D1710" s="509">
        <v>9</v>
      </c>
      <c r="E1710" s="1409"/>
      <c r="F1710" s="440">
        <f>E1710*D1710</f>
        <v>0</v>
      </c>
      <c r="G1710" s="1131"/>
      <c r="H1710" s="873">
        <f>E1710*G1710</f>
        <v>0</v>
      </c>
      <c r="I1710" s="1187">
        <v>9</v>
      </c>
      <c r="J1710" s="887">
        <f>E1710*I1710</f>
        <v>0</v>
      </c>
    </row>
    <row r="1711" spans="1:19" s="171" customFormat="1">
      <c r="A1711" s="441"/>
      <c r="B1711" s="454"/>
      <c r="C1711" s="454"/>
      <c r="D1711" s="509"/>
      <c r="E1711" s="1410"/>
      <c r="F1711" s="440"/>
      <c r="G1711" s="1131"/>
      <c r="H1711" s="1131"/>
      <c r="I1711" s="1187"/>
      <c r="J1711" s="1179"/>
    </row>
    <row r="1712" spans="1:19" s="171" customFormat="1" ht="25.5">
      <c r="A1712" s="441">
        <f>1+A1709</f>
        <v>334</v>
      </c>
      <c r="B1712" s="454" t="s">
        <v>1088</v>
      </c>
      <c r="C1712" s="454"/>
      <c r="D1712" s="509"/>
      <c r="E1712" s="1410"/>
      <c r="F1712" s="440"/>
      <c r="G1712" s="1131"/>
      <c r="H1712" s="1131"/>
      <c r="I1712" s="1187"/>
      <c r="J1712" s="1179"/>
    </row>
    <row r="1713" spans="1:10" s="171" customFormat="1">
      <c r="A1713" s="441"/>
      <c r="B1713" s="454"/>
      <c r="C1713" s="454" t="s">
        <v>843</v>
      </c>
      <c r="D1713" s="509">
        <v>1</v>
      </c>
      <c r="E1713" s="1409"/>
      <c r="F1713" s="440">
        <f>E1713*D1713</f>
        <v>0</v>
      </c>
      <c r="G1713" s="1131"/>
      <c r="H1713" s="873">
        <f>E1713*G1713</f>
        <v>0</v>
      </c>
      <c r="I1713" s="1187">
        <v>1</v>
      </c>
      <c r="J1713" s="887">
        <f>E1713*I1713</f>
        <v>0</v>
      </c>
    </row>
    <row r="1714" spans="1:10" s="171" customFormat="1">
      <c r="A1714" s="441"/>
      <c r="B1714" s="454"/>
      <c r="C1714" s="454"/>
      <c r="D1714" s="509"/>
      <c r="E1714" s="1410"/>
      <c r="F1714" s="440"/>
      <c r="G1714" s="1131"/>
      <c r="H1714" s="1131"/>
      <c r="I1714" s="1187"/>
      <c r="J1714" s="1179"/>
    </row>
    <row r="1715" spans="1:10" s="171" customFormat="1" ht="38.25">
      <c r="A1715" s="441">
        <f>1+A1712</f>
        <v>335</v>
      </c>
      <c r="B1715" s="454" t="s">
        <v>1089</v>
      </c>
      <c r="C1715" s="467"/>
      <c r="D1715" s="467"/>
      <c r="E1715" s="1410"/>
      <c r="F1715" s="510"/>
      <c r="G1715" s="1131"/>
      <c r="H1715" s="1131"/>
      <c r="I1715" s="1187"/>
      <c r="J1715" s="1179"/>
    </row>
    <row r="1716" spans="1:10" s="171" customFormat="1">
      <c r="A1716" s="441"/>
      <c r="B1716" s="454"/>
      <c r="C1716" s="454" t="s">
        <v>1090</v>
      </c>
      <c r="D1716" s="509">
        <v>0.05</v>
      </c>
      <c r="E1716" s="1410">
        <f>SUM(F1535:F1714)</f>
        <v>0</v>
      </c>
      <c r="F1716" s="440">
        <f>E1716*D1716</f>
        <v>0</v>
      </c>
      <c r="G1716" s="1131"/>
      <c r="H1716" s="873"/>
      <c r="I1716" s="1179">
        <v>0.05</v>
      </c>
      <c r="J1716" s="1196">
        <f>I1716*H1716</f>
        <v>0</v>
      </c>
    </row>
    <row r="1717" spans="1:10" s="171" customFormat="1" ht="13.5" thickBot="1">
      <c r="A1717" s="429"/>
      <c r="B1717" s="479"/>
      <c r="C1717" s="479"/>
      <c r="D1717" s="479"/>
      <c r="E1717" s="1724"/>
      <c r="F1717" s="511"/>
      <c r="G1717" s="1152"/>
      <c r="H1717" s="1152"/>
      <c r="I1717" s="1197"/>
      <c r="J1717" s="1197"/>
    </row>
    <row r="1718" spans="1:10" s="171" customFormat="1" ht="13.5" thickTop="1">
      <c r="A1718" s="161"/>
      <c r="B1718" s="169"/>
      <c r="C1718" s="169"/>
      <c r="D1718" s="169"/>
      <c r="E1718" s="1376"/>
      <c r="F1718" s="148" t="s">
        <v>1582</v>
      </c>
      <c r="G1718" s="1153"/>
      <c r="H1718" s="1153" t="s">
        <v>1592</v>
      </c>
      <c r="I1718" s="1198"/>
      <c r="J1718" s="1198" t="s">
        <v>1593</v>
      </c>
    </row>
    <row r="1719" spans="1:10" s="152" customFormat="1" ht="15">
      <c r="A1719" s="512"/>
      <c r="B1719" s="452" t="s">
        <v>1103</v>
      </c>
      <c r="C1719" s="453"/>
      <c r="D1719" s="453"/>
      <c r="E1719" s="1406"/>
      <c r="F1719" s="272">
        <f>SUM(F1537:F1717)</f>
        <v>0</v>
      </c>
      <c r="G1719" s="1127"/>
      <c r="H1719" s="972">
        <f>SUM(H1535:H1718)</f>
        <v>0</v>
      </c>
      <c r="I1719" s="1176"/>
      <c r="J1719" s="974">
        <f>SUM(J1535:J1718)</f>
        <v>0</v>
      </c>
    </row>
    <row r="1720" spans="1:10" s="1203" customFormat="1">
      <c r="A1720" s="12"/>
      <c r="B1720" s="16"/>
      <c r="C1720" s="13"/>
      <c r="D1720" s="2"/>
      <c r="E1720" s="1352"/>
      <c r="F1720" s="1"/>
    </row>
    <row r="1721" spans="1:10" s="1203" customFormat="1">
      <c r="A1721" s="12"/>
      <c r="B1721" s="16"/>
      <c r="C1721" s="13"/>
      <c r="D1721" s="2"/>
      <c r="E1721" s="1352"/>
      <c r="F1721" s="1"/>
    </row>
    <row r="1722" spans="1:10" s="1203" customFormat="1">
      <c r="A1722" s="12"/>
      <c r="B1722" s="16"/>
      <c r="C1722" s="13"/>
      <c r="D1722" s="2"/>
      <c r="E1722" s="1352"/>
      <c r="F1722" s="1"/>
    </row>
    <row r="1723" spans="1:10" s="2" customFormat="1">
      <c r="A1723" s="12"/>
      <c r="B1723" s="16"/>
      <c r="C1723" s="13"/>
      <c r="E1723" s="1352"/>
      <c r="F1723" s="1"/>
    </row>
    <row r="1724" spans="1:10" s="2" customFormat="1">
      <c r="A1724" s="12"/>
      <c r="B1724" s="16"/>
      <c r="C1724" s="13"/>
      <c r="E1724" s="1352"/>
      <c r="F1724" s="1"/>
    </row>
    <row r="1725" spans="1:10" s="2" customFormat="1">
      <c r="A1725" s="12"/>
      <c r="B1725" s="16"/>
      <c r="C1725" s="13"/>
      <c r="E1725" s="1352"/>
      <c r="F1725" s="1"/>
    </row>
    <row r="1726" spans="1:10" s="2" customFormat="1">
      <c r="A1726" s="12"/>
      <c r="B1726" s="16"/>
      <c r="C1726" s="13"/>
      <c r="E1726" s="1352"/>
      <c r="F1726" s="1"/>
    </row>
    <row r="1727" spans="1:10" s="2" customFormat="1">
      <c r="A1727" s="12"/>
      <c r="B1727" s="16"/>
      <c r="C1727" s="13"/>
      <c r="E1727" s="1352"/>
      <c r="F1727" s="1"/>
    </row>
    <row r="1728" spans="1:10" s="2" customFormat="1">
      <c r="A1728" s="12"/>
      <c r="B1728" s="16"/>
      <c r="C1728" s="13"/>
      <c r="E1728" s="1352"/>
      <c r="F1728" s="1"/>
    </row>
    <row r="1729" spans="1:6" s="2" customFormat="1">
      <c r="A1729" s="12"/>
      <c r="B1729" s="16"/>
      <c r="C1729" s="13"/>
      <c r="E1729" s="1352"/>
      <c r="F1729" s="1"/>
    </row>
    <row r="1730" spans="1:6" s="2" customFormat="1">
      <c r="A1730" s="12"/>
      <c r="B1730" s="16"/>
      <c r="C1730" s="13"/>
      <c r="E1730" s="1352"/>
      <c r="F1730" s="1"/>
    </row>
    <row r="1731" spans="1:6" s="2" customFormat="1">
      <c r="A1731" s="12"/>
      <c r="B1731" s="16"/>
      <c r="C1731" s="13"/>
      <c r="E1731" s="1352"/>
      <c r="F1731" s="1"/>
    </row>
    <row r="1732" spans="1:6" s="2" customFormat="1">
      <c r="A1732" s="12"/>
      <c r="B1732" s="16"/>
      <c r="C1732" s="13"/>
      <c r="E1732" s="1352"/>
      <c r="F1732" s="1"/>
    </row>
    <row r="1733" spans="1:6" s="2" customFormat="1">
      <c r="A1733" s="12"/>
      <c r="B1733" s="16"/>
      <c r="C1733" s="13"/>
      <c r="E1733" s="1352"/>
      <c r="F1733" s="1"/>
    </row>
    <row r="1734" spans="1:6" s="2" customFormat="1">
      <c r="A1734" s="12"/>
      <c r="B1734" s="16"/>
      <c r="C1734" s="13"/>
      <c r="E1734" s="1352"/>
      <c r="F1734" s="1"/>
    </row>
    <row r="1735" spans="1:6" s="2" customFormat="1">
      <c r="A1735" s="12"/>
      <c r="B1735" s="16"/>
      <c r="C1735" s="13"/>
      <c r="E1735" s="1352"/>
      <c r="F1735" s="1"/>
    </row>
    <row r="1736" spans="1:6" s="2" customFormat="1">
      <c r="A1736" s="12"/>
      <c r="B1736" s="16"/>
      <c r="C1736" s="13"/>
      <c r="E1736" s="1352"/>
      <c r="F1736" s="1"/>
    </row>
    <row r="1737" spans="1:6" s="2" customFormat="1">
      <c r="A1737" s="12"/>
      <c r="B1737" s="16"/>
      <c r="C1737" s="13"/>
      <c r="E1737" s="1352"/>
      <c r="F1737" s="1"/>
    </row>
    <row r="1738" spans="1:6" s="2" customFormat="1">
      <c r="A1738" s="12"/>
      <c r="B1738" s="16"/>
      <c r="C1738" s="13"/>
      <c r="E1738" s="1352"/>
      <c r="F1738" s="1"/>
    </row>
    <row r="1739" spans="1:6" s="2" customFormat="1">
      <c r="A1739" s="12"/>
      <c r="B1739" s="16"/>
      <c r="C1739" s="13"/>
      <c r="E1739" s="1352"/>
      <c r="F1739" s="1"/>
    </row>
    <row r="1740" spans="1:6" s="2" customFormat="1">
      <c r="A1740" s="12"/>
      <c r="B1740" s="16"/>
      <c r="C1740" s="13"/>
      <c r="E1740" s="1352"/>
      <c r="F1740" s="1"/>
    </row>
    <row r="1741" spans="1:6" s="2" customFormat="1">
      <c r="A1741" s="12"/>
      <c r="B1741" s="16"/>
      <c r="C1741" s="13"/>
      <c r="E1741" s="1352"/>
      <c r="F1741" s="1"/>
    </row>
    <row r="1742" spans="1:6" s="2" customFormat="1">
      <c r="A1742" s="12"/>
      <c r="B1742" s="16"/>
      <c r="C1742" s="13"/>
      <c r="E1742" s="1352"/>
      <c r="F1742" s="1"/>
    </row>
    <row r="1743" spans="1:6" s="2" customFormat="1">
      <c r="A1743" s="12"/>
      <c r="B1743" s="16"/>
      <c r="C1743" s="13"/>
      <c r="E1743" s="1352"/>
      <c r="F1743" s="1"/>
    </row>
    <row r="1744" spans="1:6" s="2" customFormat="1">
      <c r="A1744" s="12"/>
      <c r="B1744" s="16"/>
      <c r="C1744" s="13"/>
      <c r="E1744" s="1352"/>
      <c r="F1744" s="1"/>
    </row>
    <row r="1745" spans="1:6" s="2" customFormat="1">
      <c r="A1745" s="12"/>
      <c r="B1745" s="16"/>
      <c r="C1745" s="13"/>
      <c r="E1745" s="1352"/>
      <c r="F1745" s="1"/>
    </row>
    <row r="1746" spans="1:6" s="2" customFormat="1">
      <c r="A1746" s="12"/>
      <c r="B1746" s="16"/>
      <c r="C1746" s="13"/>
      <c r="E1746" s="1352"/>
      <c r="F1746" s="1"/>
    </row>
    <row r="1747" spans="1:6" s="2" customFormat="1">
      <c r="A1747" s="12"/>
      <c r="B1747" s="16"/>
      <c r="C1747" s="13"/>
      <c r="E1747" s="1352"/>
      <c r="F1747" s="1"/>
    </row>
    <row r="1748" spans="1:6" s="2" customFormat="1">
      <c r="A1748" s="12"/>
      <c r="B1748" s="16"/>
      <c r="C1748" s="13"/>
      <c r="E1748" s="1352"/>
      <c r="F1748" s="1"/>
    </row>
    <row r="1749" spans="1:6" s="2" customFormat="1">
      <c r="A1749" s="12"/>
      <c r="B1749" s="16"/>
      <c r="C1749" s="13"/>
      <c r="E1749" s="1352"/>
      <c r="F1749" s="1"/>
    </row>
    <row r="1750" spans="1:6" s="2" customFormat="1">
      <c r="A1750" s="12"/>
      <c r="B1750" s="16"/>
      <c r="C1750" s="13"/>
      <c r="E1750" s="1352"/>
      <c r="F1750" s="1"/>
    </row>
    <row r="1751" spans="1:6" s="2" customFormat="1">
      <c r="A1751" s="12"/>
      <c r="B1751" s="16"/>
      <c r="C1751" s="13"/>
      <c r="E1751" s="1352"/>
      <c r="F1751" s="1"/>
    </row>
    <row r="1752" spans="1:6" s="2" customFormat="1">
      <c r="A1752" s="12"/>
      <c r="B1752" s="16"/>
      <c r="C1752" s="13"/>
      <c r="E1752" s="1352"/>
      <c r="F1752" s="1"/>
    </row>
    <row r="1753" spans="1:6" s="2" customFormat="1">
      <c r="A1753" s="12"/>
      <c r="B1753" s="16"/>
      <c r="C1753" s="13"/>
      <c r="E1753" s="1352"/>
      <c r="F1753" s="1"/>
    </row>
    <row r="1754" spans="1:6" s="2" customFormat="1">
      <c r="A1754" s="12"/>
      <c r="B1754" s="16"/>
      <c r="C1754" s="13"/>
      <c r="E1754" s="1352"/>
      <c r="F1754" s="1"/>
    </row>
    <row r="1755" spans="1:6" s="2" customFormat="1">
      <c r="A1755" s="12"/>
      <c r="B1755" s="16"/>
      <c r="C1755" s="13"/>
      <c r="E1755" s="1352"/>
      <c r="F1755" s="1"/>
    </row>
    <row r="1756" spans="1:6" s="2" customFormat="1">
      <c r="A1756" s="12"/>
      <c r="B1756" s="16"/>
      <c r="C1756" s="13"/>
      <c r="E1756" s="1352"/>
      <c r="F1756" s="1"/>
    </row>
    <row r="1757" spans="1:6" s="2" customFormat="1">
      <c r="A1757" s="12"/>
      <c r="B1757" s="16"/>
      <c r="C1757" s="13"/>
      <c r="E1757" s="1352"/>
      <c r="F1757" s="1"/>
    </row>
    <row r="1758" spans="1:6" s="2" customFormat="1">
      <c r="A1758" s="12"/>
      <c r="B1758" s="16"/>
      <c r="C1758" s="13"/>
      <c r="E1758" s="1352"/>
      <c r="F1758" s="1"/>
    </row>
    <row r="1759" spans="1:6" s="2" customFormat="1">
      <c r="A1759" s="12"/>
      <c r="B1759" s="16"/>
      <c r="C1759" s="13"/>
      <c r="E1759" s="1352"/>
      <c r="F1759" s="1"/>
    </row>
    <row r="1760" spans="1:6" s="2" customFormat="1">
      <c r="A1760" s="12"/>
      <c r="B1760" s="16"/>
      <c r="C1760" s="13"/>
      <c r="E1760" s="1352"/>
      <c r="F1760" s="1"/>
    </row>
    <row r="1761" spans="1:6" s="2" customFormat="1">
      <c r="A1761" s="12"/>
      <c r="B1761" s="16"/>
      <c r="C1761" s="13"/>
      <c r="E1761" s="1352"/>
      <c r="F1761" s="1"/>
    </row>
    <row r="1762" spans="1:6" s="2" customFormat="1">
      <c r="A1762" s="12"/>
      <c r="B1762" s="16"/>
      <c r="C1762" s="13"/>
      <c r="E1762" s="1352"/>
      <c r="F1762" s="1"/>
    </row>
    <row r="1763" spans="1:6" s="2" customFormat="1">
      <c r="A1763" s="12"/>
      <c r="B1763" s="16"/>
      <c r="C1763" s="13"/>
      <c r="E1763" s="1352"/>
      <c r="F1763" s="1"/>
    </row>
    <row r="1764" spans="1:6" s="2" customFormat="1">
      <c r="A1764" s="12"/>
      <c r="B1764" s="16"/>
      <c r="C1764" s="13"/>
      <c r="E1764" s="1352"/>
      <c r="F1764" s="1"/>
    </row>
    <row r="1765" spans="1:6" s="2" customFormat="1">
      <c r="A1765" s="12"/>
      <c r="B1765" s="16"/>
      <c r="C1765" s="13"/>
      <c r="E1765" s="1352"/>
      <c r="F1765" s="1"/>
    </row>
    <row r="1766" spans="1:6" s="2" customFormat="1">
      <c r="A1766" s="12"/>
      <c r="B1766" s="16"/>
      <c r="C1766" s="13"/>
      <c r="E1766" s="1352"/>
      <c r="F1766" s="1"/>
    </row>
    <row r="1767" spans="1:6" s="2" customFormat="1">
      <c r="A1767" s="12"/>
      <c r="B1767" s="16"/>
      <c r="C1767" s="13"/>
      <c r="E1767" s="1352"/>
      <c r="F1767" s="1"/>
    </row>
    <row r="1768" spans="1:6" s="2" customFormat="1">
      <c r="A1768" s="12"/>
      <c r="B1768" s="16"/>
      <c r="C1768" s="13"/>
      <c r="E1768" s="1352"/>
      <c r="F1768" s="1"/>
    </row>
    <row r="1769" spans="1:6" s="2" customFormat="1">
      <c r="A1769" s="12"/>
      <c r="B1769" s="16"/>
      <c r="C1769" s="13"/>
      <c r="E1769" s="1352"/>
      <c r="F1769" s="1"/>
    </row>
    <row r="1770" spans="1:6" s="2" customFormat="1">
      <c r="A1770" s="12"/>
      <c r="B1770" s="16"/>
      <c r="C1770" s="13"/>
      <c r="E1770" s="1352"/>
      <c r="F1770" s="1"/>
    </row>
    <row r="1771" spans="1:6" s="2" customFormat="1">
      <c r="A1771" s="12"/>
      <c r="B1771" s="16"/>
      <c r="C1771" s="13"/>
      <c r="E1771" s="1352"/>
      <c r="F1771" s="1"/>
    </row>
    <row r="1772" spans="1:6" s="2" customFormat="1">
      <c r="A1772" s="12"/>
      <c r="B1772" s="16"/>
      <c r="C1772" s="13"/>
      <c r="E1772" s="1352"/>
      <c r="F1772" s="1"/>
    </row>
    <row r="1773" spans="1:6" s="2" customFormat="1">
      <c r="A1773" s="12"/>
      <c r="B1773" s="16"/>
      <c r="C1773" s="13"/>
      <c r="E1773" s="1352"/>
      <c r="F1773" s="1"/>
    </row>
    <row r="1774" spans="1:6" s="2" customFormat="1">
      <c r="A1774" s="12"/>
      <c r="B1774" s="16"/>
      <c r="C1774" s="13"/>
      <c r="E1774" s="1352"/>
      <c r="F1774" s="1"/>
    </row>
    <row r="1775" spans="1:6" s="2" customFormat="1">
      <c r="A1775" s="12"/>
      <c r="B1775" s="16"/>
      <c r="C1775" s="13"/>
      <c r="E1775" s="1352"/>
      <c r="F1775" s="1"/>
    </row>
    <row r="1776" spans="1:6" s="2" customFormat="1">
      <c r="A1776" s="12"/>
      <c r="B1776" s="16"/>
      <c r="C1776" s="13"/>
      <c r="E1776" s="1352"/>
      <c r="F1776" s="1"/>
    </row>
    <row r="1777" spans="1:6" s="2" customFormat="1">
      <c r="A1777" s="12"/>
      <c r="B1777" s="16"/>
      <c r="C1777" s="13"/>
      <c r="E1777" s="1352"/>
      <c r="F1777" s="1"/>
    </row>
    <row r="1778" spans="1:6" s="2" customFormat="1">
      <c r="A1778" s="12"/>
      <c r="B1778" s="16"/>
      <c r="C1778" s="13"/>
      <c r="E1778" s="1352"/>
      <c r="F1778" s="1"/>
    </row>
    <row r="1779" spans="1:6" s="2" customFormat="1">
      <c r="A1779" s="12"/>
      <c r="B1779" s="16"/>
      <c r="C1779" s="13"/>
      <c r="E1779" s="1352"/>
      <c r="F1779" s="1"/>
    </row>
    <row r="1780" spans="1:6" s="2" customFormat="1">
      <c r="A1780" s="12"/>
      <c r="B1780" s="16"/>
      <c r="C1780" s="13"/>
      <c r="E1780" s="1352"/>
      <c r="F1780" s="1"/>
    </row>
    <row r="1781" spans="1:6" s="2" customFormat="1">
      <c r="A1781" s="12"/>
      <c r="B1781" s="16"/>
      <c r="C1781" s="13"/>
      <c r="E1781" s="1352"/>
      <c r="F1781" s="1"/>
    </row>
    <row r="1782" spans="1:6" s="2" customFormat="1">
      <c r="A1782" s="12"/>
      <c r="B1782" s="16"/>
      <c r="C1782" s="13"/>
      <c r="E1782" s="1352"/>
      <c r="F1782" s="1"/>
    </row>
    <row r="1783" spans="1:6" s="2" customFormat="1">
      <c r="A1783" s="12"/>
      <c r="B1783" s="16"/>
      <c r="C1783" s="13"/>
      <c r="E1783" s="1352"/>
      <c r="F1783" s="1"/>
    </row>
    <row r="1784" spans="1:6" s="2" customFormat="1">
      <c r="A1784" s="12"/>
      <c r="B1784" s="16"/>
      <c r="C1784" s="13"/>
      <c r="E1784" s="1352"/>
      <c r="F1784" s="1"/>
    </row>
    <row r="1785" spans="1:6" s="2" customFormat="1">
      <c r="A1785" s="12"/>
      <c r="B1785" s="16"/>
      <c r="C1785" s="13"/>
      <c r="E1785" s="1352"/>
      <c r="F1785" s="1"/>
    </row>
    <row r="1786" spans="1:6" s="2" customFormat="1">
      <c r="A1786" s="12"/>
      <c r="B1786" s="16"/>
      <c r="C1786" s="13"/>
      <c r="E1786" s="1352"/>
      <c r="F1786" s="1"/>
    </row>
    <row r="1787" spans="1:6" s="2" customFormat="1">
      <c r="A1787" s="12"/>
      <c r="B1787" s="16"/>
      <c r="C1787" s="13"/>
      <c r="E1787" s="1352"/>
      <c r="F1787" s="1"/>
    </row>
    <row r="1788" spans="1:6" s="2" customFormat="1">
      <c r="A1788" s="12"/>
      <c r="B1788" s="16"/>
      <c r="C1788" s="13"/>
      <c r="E1788" s="1352"/>
      <c r="F1788" s="1"/>
    </row>
    <row r="1789" spans="1:6" s="2" customFormat="1">
      <c r="A1789" s="12"/>
      <c r="B1789" s="16"/>
      <c r="C1789" s="13"/>
      <c r="E1789" s="1352"/>
      <c r="F1789" s="1"/>
    </row>
    <row r="1790" spans="1:6" s="2" customFormat="1">
      <c r="A1790" s="12"/>
      <c r="B1790" s="16"/>
      <c r="C1790" s="13"/>
      <c r="E1790" s="1352"/>
      <c r="F1790" s="1"/>
    </row>
    <row r="1791" spans="1:6" s="2" customFormat="1">
      <c r="A1791" s="12"/>
      <c r="B1791" s="16"/>
      <c r="C1791" s="13"/>
      <c r="E1791" s="1352"/>
      <c r="F1791" s="1"/>
    </row>
    <row r="1792" spans="1:6" s="2" customFormat="1">
      <c r="A1792" s="12"/>
      <c r="B1792" s="16"/>
      <c r="C1792" s="13"/>
      <c r="E1792" s="1352"/>
      <c r="F1792" s="1"/>
    </row>
    <row r="1793" spans="1:6" s="2" customFormat="1">
      <c r="A1793" s="12"/>
      <c r="B1793" s="16"/>
      <c r="C1793" s="13"/>
      <c r="E1793" s="1352"/>
      <c r="F1793" s="1"/>
    </row>
    <row r="1794" spans="1:6" s="2" customFormat="1">
      <c r="A1794" s="12"/>
      <c r="B1794" s="16"/>
      <c r="C1794" s="13"/>
      <c r="E1794" s="1352"/>
      <c r="F1794" s="1"/>
    </row>
    <row r="1795" spans="1:6" s="2" customFormat="1">
      <c r="A1795" s="12"/>
      <c r="B1795" s="16"/>
      <c r="C1795" s="13"/>
      <c r="E1795" s="1352"/>
      <c r="F1795" s="1"/>
    </row>
    <row r="1796" spans="1:6" s="2" customFormat="1">
      <c r="A1796" s="12"/>
      <c r="B1796" s="16"/>
      <c r="C1796" s="13"/>
      <c r="E1796" s="1352"/>
      <c r="F1796" s="1"/>
    </row>
    <row r="1797" spans="1:6" s="2" customFormat="1">
      <c r="A1797" s="12"/>
      <c r="B1797" s="16"/>
      <c r="C1797" s="13"/>
      <c r="E1797" s="1352"/>
      <c r="F1797" s="1"/>
    </row>
    <row r="1798" spans="1:6" s="2" customFormat="1">
      <c r="A1798" s="12"/>
      <c r="B1798" s="16"/>
      <c r="C1798" s="13"/>
      <c r="E1798" s="1352"/>
      <c r="F1798" s="1"/>
    </row>
    <row r="1799" spans="1:6" s="2" customFormat="1">
      <c r="A1799" s="12"/>
      <c r="B1799" s="16"/>
      <c r="C1799" s="13"/>
      <c r="E1799" s="1352"/>
      <c r="F1799" s="1"/>
    </row>
    <row r="1800" spans="1:6" s="2" customFormat="1">
      <c r="A1800" s="12"/>
      <c r="B1800" s="16"/>
      <c r="C1800" s="13"/>
      <c r="E1800" s="1352"/>
      <c r="F1800" s="1"/>
    </row>
    <row r="1801" spans="1:6" s="2" customFormat="1">
      <c r="A1801" s="12"/>
      <c r="B1801" s="16"/>
      <c r="C1801" s="13"/>
      <c r="E1801" s="1352"/>
      <c r="F1801" s="1"/>
    </row>
    <row r="1802" spans="1:6" s="2" customFormat="1">
      <c r="A1802" s="12"/>
      <c r="B1802" s="16"/>
      <c r="C1802" s="13"/>
      <c r="E1802" s="1352"/>
      <c r="F1802" s="1"/>
    </row>
    <row r="1803" spans="1:6" s="2" customFormat="1">
      <c r="A1803" s="12"/>
      <c r="B1803" s="16"/>
      <c r="C1803" s="13"/>
      <c r="E1803" s="1352"/>
      <c r="F1803" s="1"/>
    </row>
    <row r="1804" spans="1:6" s="2" customFormat="1">
      <c r="A1804" s="12"/>
      <c r="B1804" s="16"/>
      <c r="C1804" s="13"/>
      <c r="E1804" s="1352"/>
      <c r="F1804" s="1"/>
    </row>
    <row r="1805" spans="1:6" s="2" customFormat="1">
      <c r="A1805" s="12"/>
      <c r="B1805" s="16"/>
      <c r="C1805" s="13"/>
      <c r="E1805" s="1352"/>
      <c r="F1805" s="1"/>
    </row>
    <row r="1806" spans="1:6" s="2" customFormat="1">
      <c r="A1806" s="12"/>
      <c r="B1806" s="16"/>
      <c r="C1806" s="13"/>
      <c r="E1806" s="1352"/>
      <c r="F1806" s="1"/>
    </row>
    <row r="1807" spans="1:6" s="2" customFormat="1">
      <c r="A1807" s="12"/>
      <c r="B1807" s="16"/>
      <c r="C1807" s="13"/>
      <c r="E1807" s="1352"/>
      <c r="F1807" s="1"/>
    </row>
    <row r="1808" spans="1:6" s="2" customFormat="1">
      <c r="A1808" s="12"/>
      <c r="B1808" s="16"/>
      <c r="C1808" s="13"/>
      <c r="E1808" s="1352"/>
      <c r="F1808" s="1"/>
    </row>
    <row r="1809" spans="1:6" s="2" customFormat="1">
      <c r="A1809" s="12"/>
      <c r="B1809" s="16"/>
      <c r="C1809" s="13"/>
      <c r="E1809" s="1352"/>
      <c r="F1809" s="1"/>
    </row>
    <row r="1810" spans="1:6" s="2" customFormat="1">
      <c r="A1810" s="12"/>
      <c r="B1810" s="16"/>
      <c r="C1810" s="13"/>
      <c r="E1810" s="1352"/>
      <c r="F1810" s="1"/>
    </row>
    <row r="1811" spans="1:6" s="2" customFormat="1">
      <c r="A1811" s="12"/>
      <c r="B1811" s="16"/>
      <c r="C1811" s="13"/>
      <c r="E1811" s="1352"/>
      <c r="F1811" s="1"/>
    </row>
    <row r="1812" spans="1:6" s="2" customFormat="1">
      <c r="A1812" s="12"/>
      <c r="B1812" s="16"/>
      <c r="C1812" s="13"/>
      <c r="E1812" s="1352"/>
      <c r="F1812" s="1"/>
    </row>
    <row r="1813" spans="1:6" s="2" customFormat="1">
      <c r="A1813" s="12"/>
      <c r="B1813" s="16"/>
      <c r="C1813" s="13"/>
      <c r="E1813" s="1352"/>
      <c r="F1813" s="1"/>
    </row>
    <row r="1814" spans="1:6" s="2" customFormat="1">
      <c r="A1814" s="12"/>
      <c r="B1814" s="16"/>
      <c r="C1814" s="13"/>
      <c r="E1814" s="1352"/>
      <c r="F1814" s="1"/>
    </row>
    <row r="1815" spans="1:6" s="2" customFormat="1">
      <c r="A1815" s="12"/>
      <c r="B1815" s="16"/>
      <c r="C1815" s="13"/>
      <c r="E1815" s="1352"/>
      <c r="F1815" s="1"/>
    </row>
    <row r="1816" spans="1:6" s="2" customFormat="1">
      <c r="A1816" s="12"/>
      <c r="B1816" s="16"/>
      <c r="C1816" s="13"/>
      <c r="E1816" s="1352"/>
      <c r="F1816" s="1"/>
    </row>
    <row r="1817" spans="1:6" s="2" customFormat="1">
      <c r="A1817" s="12"/>
      <c r="B1817" s="16"/>
      <c r="C1817" s="13"/>
      <c r="E1817" s="1352"/>
      <c r="F1817" s="1"/>
    </row>
    <row r="1818" spans="1:6" s="2" customFormat="1">
      <c r="A1818" s="12"/>
      <c r="B1818" s="16"/>
      <c r="C1818" s="13"/>
      <c r="E1818" s="1352"/>
      <c r="F1818" s="1"/>
    </row>
    <row r="1819" spans="1:6" s="2" customFormat="1">
      <c r="A1819" s="12"/>
      <c r="B1819" s="16"/>
      <c r="C1819" s="13"/>
      <c r="E1819" s="1352"/>
      <c r="F1819" s="1"/>
    </row>
    <row r="1820" spans="1:6" s="2" customFormat="1">
      <c r="A1820" s="12"/>
      <c r="B1820" s="16"/>
      <c r="C1820" s="13"/>
      <c r="E1820" s="1352"/>
      <c r="F1820" s="1"/>
    </row>
    <row r="1821" spans="1:6" s="2" customFormat="1">
      <c r="A1821" s="12"/>
      <c r="B1821" s="16"/>
      <c r="C1821" s="13"/>
      <c r="E1821" s="1352"/>
      <c r="F1821" s="1"/>
    </row>
    <row r="1822" spans="1:6" s="2" customFormat="1">
      <c r="A1822" s="12"/>
      <c r="B1822" s="16"/>
      <c r="C1822" s="13"/>
      <c r="E1822" s="1352"/>
      <c r="F1822" s="1"/>
    </row>
    <row r="1823" spans="1:6" s="2" customFormat="1">
      <c r="A1823" s="12"/>
      <c r="B1823" s="16"/>
      <c r="C1823" s="13"/>
      <c r="E1823" s="1352"/>
      <c r="F1823" s="1"/>
    </row>
    <row r="1824" spans="1:6" s="2" customFormat="1">
      <c r="A1824" s="12"/>
      <c r="B1824" s="16"/>
      <c r="C1824" s="13"/>
      <c r="E1824" s="1352"/>
      <c r="F1824" s="1"/>
    </row>
    <row r="1825" spans="1:6" s="2" customFormat="1">
      <c r="A1825" s="12"/>
      <c r="B1825" s="16"/>
      <c r="C1825" s="13"/>
      <c r="E1825" s="1352"/>
      <c r="F1825" s="1"/>
    </row>
    <row r="1826" spans="1:6" s="2" customFormat="1">
      <c r="A1826" s="12"/>
      <c r="B1826" s="16"/>
      <c r="C1826" s="13"/>
      <c r="E1826" s="1352"/>
      <c r="F1826" s="1"/>
    </row>
    <row r="1827" spans="1:6" s="2" customFormat="1">
      <c r="A1827" s="12"/>
      <c r="B1827" s="16"/>
      <c r="C1827" s="13"/>
      <c r="E1827" s="1352"/>
      <c r="F1827" s="1"/>
    </row>
    <row r="1828" spans="1:6" s="2" customFormat="1">
      <c r="A1828" s="12"/>
      <c r="B1828" s="16"/>
      <c r="C1828" s="13"/>
      <c r="E1828" s="1352"/>
      <c r="F1828" s="1"/>
    </row>
    <row r="1829" spans="1:6" s="2" customFormat="1">
      <c r="A1829" s="12"/>
      <c r="B1829" s="16"/>
      <c r="C1829" s="13"/>
      <c r="E1829" s="1352"/>
      <c r="F1829" s="1"/>
    </row>
    <row r="1830" spans="1:6" s="2" customFormat="1">
      <c r="A1830" s="12"/>
      <c r="B1830" s="16"/>
      <c r="C1830" s="13"/>
      <c r="E1830" s="1352"/>
      <c r="F1830" s="1"/>
    </row>
    <row r="1831" spans="1:6" s="2" customFormat="1">
      <c r="A1831" s="12"/>
      <c r="B1831" s="16"/>
      <c r="C1831" s="13"/>
      <c r="E1831" s="1352"/>
      <c r="F1831" s="1"/>
    </row>
    <row r="1832" spans="1:6" s="2" customFormat="1">
      <c r="A1832" s="12"/>
      <c r="B1832" s="16"/>
      <c r="C1832" s="13"/>
      <c r="E1832" s="1352"/>
      <c r="F1832" s="1"/>
    </row>
    <row r="1833" spans="1:6" s="2" customFormat="1">
      <c r="A1833" s="12"/>
      <c r="B1833" s="16"/>
      <c r="C1833" s="13"/>
      <c r="E1833" s="1352"/>
      <c r="F1833" s="1"/>
    </row>
    <row r="1834" spans="1:6" s="2" customFormat="1">
      <c r="A1834" s="12"/>
      <c r="B1834" s="16"/>
      <c r="C1834" s="13"/>
      <c r="E1834" s="1352"/>
      <c r="F1834" s="1"/>
    </row>
    <row r="1835" spans="1:6" s="2" customFormat="1">
      <c r="A1835" s="12"/>
      <c r="B1835" s="16"/>
      <c r="C1835" s="13"/>
      <c r="E1835" s="1352"/>
      <c r="F1835" s="1"/>
    </row>
    <row r="1836" spans="1:6" s="2" customFormat="1">
      <c r="A1836" s="12"/>
      <c r="B1836" s="16"/>
      <c r="C1836" s="13"/>
      <c r="E1836" s="1352"/>
      <c r="F1836" s="1"/>
    </row>
    <row r="1837" spans="1:6" s="2" customFormat="1">
      <c r="A1837" s="12"/>
      <c r="B1837" s="16"/>
      <c r="C1837" s="13"/>
      <c r="E1837" s="1352"/>
      <c r="F1837" s="1"/>
    </row>
    <row r="1838" spans="1:6" s="2" customFormat="1">
      <c r="A1838" s="12"/>
      <c r="B1838" s="16"/>
      <c r="C1838" s="13"/>
      <c r="E1838" s="1352"/>
      <c r="F1838" s="1"/>
    </row>
    <row r="1839" spans="1:6" s="2" customFormat="1">
      <c r="A1839" s="12"/>
      <c r="B1839" s="16"/>
      <c r="C1839" s="13"/>
      <c r="E1839" s="1352"/>
      <c r="F1839" s="1"/>
    </row>
    <row r="1840" spans="1:6" s="2" customFormat="1">
      <c r="A1840" s="12"/>
      <c r="B1840" s="16"/>
      <c r="C1840" s="13"/>
      <c r="E1840" s="1352"/>
      <c r="F1840" s="1"/>
    </row>
    <row r="1841" spans="1:6" s="2" customFormat="1">
      <c r="A1841" s="12"/>
      <c r="B1841" s="16"/>
      <c r="C1841" s="13"/>
      <c r="E1841" s="1352"/>
      <c r="F1841" s="1"/>
    </row>
    <row r="1842" spans="1:6" s="2" customFormat="1">
      <c r="A1842" s="12"/>
      <c r="B1842" s="16"/>
      <c r="C1842" s="13"/>
      <c r="E1842" s="1352"/>
      <c r="F1842" s="1"/>
    </row>
    <row r="1843" spans="1:6" s="2" customFormat="1">
      <c r="A1843" s="12"/>
      <c r="B1843" s="16"/>
      <c r="C1843" s="13"/>
      <c r="E1843" s="1352"/>
      <c r="F1843" s="1"/>
    </row>
    <row r="1844" spans="1:6" s="2" customFormat="1">
      <c r="A1844" s="12"/>
      <c r="B1844" s="16"/>
      <c r="C1844" s="13"/>
      <c r="E1844" s="1352"/>
      <c r="F1844" s="1"/>
    </row>
    <row r="1845" spans="1:6" s="2" customFormat="1">
      <c r="A1845" s="12"/>
      <c r="B1845" s="16"/>
      <c r="C1845" s="13"/>
      <c r="E1845" s="1352"/>
      <c r="F1845" s="1"/>
    </row>
    <row r="1846" spans="1:6" s="2" customFormat="1">
      <c r="A1846" s="12"/>
      <c r="B1846" s="16"/>
      <c r="C1846" s="13"/>
      <c r="E1846" s="1352"/>
      <c r="F1846" s="1"/>
    </row>
    <row r="1847" spans="1:6" s="2" customFormat="1">
      <c r="A1847" s="12"/>
      <c r="B1847" s="16"/>
      <c r="C1847" s="13"/>
      <c r="E1847" s="1352"/>
      <c r="F1847" s="1"/>
    </row>
    <row r="1848" spans="1:6" s="2" customFormat="1">
      <c r="A1848" s="12"/>
      <c r="B1848" s="16"/>
      <c r="C1848" s="13"/>
      <c r="E1848" s="1352"/>
      <c r="F1848" s="1"/>
    </row>
    <row r="1849" spans="1:6" s="2" customFormat="1">
      <c r="A1849" s="12"/>
      <c r="B1849" s="16"/>
      <c r="C1849" s="13"/>
      <c r="E1849" s="1352"/>
      <c r="F1849" s="1"/>
    </row>
    <row r="1850" spans="1:6" s="2" customFormat="1">
      <c r="A1850" s="12"/>
      <c r="B1850" s="16"/>
      <c r="C1850" s="13"/>
      <c r="E1850" s="1352"/>
      <c r="F1850" s="1"/>
    </row>
    <row r="1851" spans="1:6" s="2" customFormat="1">
      <c r="A1851" s="12"/>
      <c r="B1851" s="16"/>
      <c r="C1851" s="13"/>
      <c r="E1851" s="1352"/>
      <c r="F1851" s="1"/>
    </row>
    <row r="1852" spans="1:6" s="2" customFormat="1">
      <c r="A1852" s="12"/>
      <c r="B1852" s="16"/>
      <c r="C1852" s="13"/>
      <c r="E1852" s="1352"/>
      <c r="F1852" s="1"/>
    </row>
    <row r="1853" spans="1:6" s="2" customFormat="1">
      <c r="A1853" s="12"/>
      <c r="B1853" s="16"/>
      <c r="C1853" s="13"/>
      <c r="E1853" s="1352"/>
      <c r="F1853" s="1"/>
    </row>
    <row r="1854" spans="1:6" s="2" customFormat="1">
      <c r="A1854" s="12"/>
      <c r="B1854" s="16"/>
      <c r="C1854" s="13"/>
      <c r="E1854" s="1352"/>
      <c r="F1854" s="1"/>
    </row>
    <row r="1855" spans="1:6" s="2" customFormat="1">
      <c r="A1855" s="12"/>
      <c r="B1855" s="16"/>
      <c r="C1855" s="13"/>
      <c r="E1855" s="1352"/>
      <c r="F1855" s="1"/>
    </row>
    <row r="1856" spans="1:6" s="2" customFormat="1">
      <c r="A1856" s="12"/>
      <c r="B1856" s="16"/>
      <c r="C1856" s="13"/>
      <c r="E1856" s="1352"/>
      <c r="F1856" s="1"/>
    </row>
    <row r="1857" spans="1:6" s="2" customFormat="1">
      <c r="A1857" s="12"/>
      <c r="B1857" s="16"/>
      <c r="C1857" s="13"/>
      <c r="E1857" s="1352"/>
      <c r="F1857" s="1"/>
    </row>
    <row r="1858" spans="1:6" s="2" customFormat="1">
      <c r="A1858" s="12"/>
      <c r="B1858" s="16"/>
      <c r="C1858" s="13"/>
      <c r="E1858" s="1352"/>
      <c r="F1858" s="1"/>
    </row>
    <row r="1859" spans="1:6" s="2" customFormat="1">
      <c r="A1859" s="12"/>
      <c r="B1859" s="16"/>
      <c r="C1859" s="13"/>
      <c r="E1859" s="1352"/>
      <c r="F1859" s="1"/>
    </row>
    <row r="1860" spans="1:6" s="2" customFormat="1">
      <c r="A1860" s="12"/>
      <c r="B1860" s="16"/>
      <c r="C1860" s="13"/>
      <c r="E1860" s="1352"/>
      <c r="F1860" s="1"/>
    </row>
    <row r="1861" spans="1:6" s="2" customFormat="1">
      <c r="A1861" s="12"/>
      <c r="B1861" s="16"/>
      <c r="C1861" s="13"/>
      <c r="E1861" s="1352"/>
      <c r="F1861" s="1"/>
    </row>
    <row r="1862" spans="1:6" s="2" customFormat="1">
      <c r="A1862" s="12"/>
      <c r="B1862" s="16"/>
      <c r="C1862" s="13"/>
      <c r="E1862" s="1352"/>
      <c r="F1862" s="1"/>
    </row>
    <row r="1863" spans="1:6" s="2" customFormat="1">
      <c r="A1863" s="12"/>
      <c r="B1863" s="16"/>
      <c r="C1863" s="13"/>
      <c r="E1863" s="1352"/>
      <c r="F1863" s="1"/>
    </row>
    <row r="1864" spans="1:6" s="2" customFormat="1">
      <c r="A1864" s="12"/>
      <c r="B1864" s="16"/>
      <c r="C1864" s="13"/>
      <c r="E1864" s="1352"/>
      <c r="F1864" s="1"/>
    </row>
    <row r="1865" spans="1:6" s="2" customFormat="1">
      <c r="A1865" s="12"/>
      <c r="B1865" s="16"/>
      <c r="C1865" s="13"/>
      <c r="E1865" s="1352"/>
      <c r="F1865" s="1"/>
    </row>
    <row r="1866" spans="1:6" s="2" customFormat="1">
      <c r="A1866" s="12"/>
      <c r="B1866" s="16"/>
      <c r="C1866" s="13"/>
      <c r="E1866" s="1352"/>
      <c r="F1866" s="1"/>
    </row>
    <row r="1867" spans="1:6" s="2" customFormat="1">
      <c r="A1867" s="12"/>
      <c r="B1867" s="16"/>
      <c r="C1867" s="13"/>
      <c r="E1867" s="1352"/>
      <c r="F1867" s="1"/>
    </row>
    <row r="1868" spans="1:6" s="2" customFormat="1">
      <c r="A1868" s="12"/>
      <c r="B1868" s="16"/>
      <c r="C1868" s="13"/>
      <c r="E1868" s="1352"/>
      <c r="F1868" s="1"/>
    </row>
    <row r="1869" spans="1:6" s="2" customFormat="1">
      <c r="A1869" s="12"/>
      <c r="B1869" s="16"/>
      <c r="C1869" s="13"/>
      <c r="E1869" s="1352"/>
      <c r="F1869" s="1"/>
    </row>
    <row r="1870" spans="1:6" s="2" customFormat="1">
      <c r="A1870" s="12"/>
      <c r="B1870" s="16"/>
      <c r="C1870" s="13"/>
      <c r="E1870" s="1352"/>
      <c r="F1870" s="1"/>
    </row>
    <row r="1871" spans="1:6" s="2" customFormat="1">
      <c r="A1871" s="12"/>
      <c r="B1871" s="16"/>
      <c r="C1871" s="13"/>
      <c r="E1871" s="1352"/>
      <c r="F1871" s="1"/>
    </row>
    <row r="1872" spans="1:6" s="2" customFormat="1">
      <c r="A1872" s="12"/>
      <c r="B1872" s="16"/>
      <c r="C1872" s="13"/>
      <c r="E1872" s="1352"/>
      <c r="F1872" s="1"/>
    </row>
    <row r="1873" spans="1:6" s="2" customFormat="1">
      <c r="A1873" s="12"/>
      <c r="B1873" s="16"/>
      <c r="C1873" s="13"/>
      <c r="E1873" s="1352"/>
      <c r="F1873" s="1"/>
    </row>
    <row r="1874" spans="1:6" s="2" customFormat="1">
      <c r="A1874" s="12"/>
      <c r="B1874" s="16"/>
      <c r="C1874" s="13"/>
      <c r="E1874" s="1352"/>
      <c r="F1874" s="1"/>
    </row>
    <row r="1875" spans="1:6" s="2" customFormat="1">
      <c r="A1875" s="12"/>
      <c r="B1875" s="16"/>
      <c r="C1875" s="13"/>
      <c r="E1875" s="1352"/>
      <c r="F1875" s="1"/>
    </row>
    <row r="1876" spans="1:6" s="2" customFormat="1">
      <c r="A1876" s="12"/>
      <c r="B1876" s="16"/>
      <c r="C1876" s="13"/>
      <c r="E1876" s="1352"/>
      <c r="F1876" s="1"/>
    </row>
    <row r="1877" spans="1:6" s="2" customFormat="1">
      <c r="A1877" s="12"/>
      <c r="B1877" s="16"/>
      <c r="C1877" s="13"/>
      <c r="E1877" s="1352"/>
      <c r="F1877" s="1"/>
    </row>
    <row r="1878" spans="1:6" s="2" customFormat="1">
      <c r="A1878" s="12"/>
      <c r="B1878" s="16"/>
      <c r="C1878" s="13"/>
      <c r="E1878" s="1352"/>
      <c r="F1878" s="1"/>
    </row>
    <row r="1879" spans="1:6" s="2" customFormat="1">
      <c r="A1879" s="12"/>
      <c r="B1879" s="16"/>
      <c r="C1879" s="13"/>
      <c r="E1879" s="1352"/>
      <c r="F1879" s="1"/>
    </row>
    <row r="1880" spans="1:6" s="2" customFormat="1">
      <c r="A1880" s="12"/>
      <c r="B1880" s="16"/>
      <c r="C1880" s="13"/>
      <c r="E1880" s="1352"/>
      <c r="F1880" s="1"/>
    </row>
    <row r="1881" spans="1:6" s="2" customFormat="1">
      <c r="A1881" s="12"/>
      <c r="B1881" s="16"/>
      <c r="C1881" s="13"/>
      <c r="E1881" s="1352"/>
      <c r="F1881" s="1"/>
    </row>
    <row r="1882" spans="1:6" s="2" customFormat="1">
      <c r="A1882" s="12"/>
      <c r="B1882" s="16"/>
      <c r="C1882" s="13"/>
      <c r="E1882" s="1352"/>
      <c r="F1882" s="1"/>
    </row>
    <row r="1883" spans="1:6" s="2" customFormat="1">
      <c r="A1883" s="12"/>
      <c r="B1883" s="16"/>
      <c r="C1883" s="13"/>
      <c r="E1883" s="1352"/>
      <c r="F1883" s="1"/>
    </row>
    <row r="1884" spans="1:6" s="2" customFormat="1">
      <c r="A1884" s="12"/>
      <c r="B1884" s="16"/>
      <c r="C1884" s="13"/>
      <c r="E1884" s="1352"/>
      <c r="F1884" s="1"/>
    </row>
    <row r="1885" spans="1:6" s="2" customFormat="1">
      <c r="A1885" s="12"/>
      <c r="B1885" s="16"/>
      <c r="C1885" s="13"/>
      <c r="E1885" s="1352"/>
      <c r="F1885" s="1"/>
    </row>
    <row r="1886" spans="1:6" s="2" customFormat="1">
      <c r="A1886" s="12"/>
      <c r="B1886" s="16"/>
      <c r="C1886" s="13"/>
      <c r="E1886" s="1352"/>
      <c r="F1886" s="1"/>
    </row>
    <row r="1887" spans="1:6" s="2" customFormat="1">
      <c r="A1887" s="12"/>
      <c r="B1887" s="16"/>
      <c r="C1887" s="13"/>
      <c r="E1887" s="1352"/>
      <c r="F1887" s="1"/>
    </row>
    <row r="1888" spans="1:6" s="2" customFormat="1">
      <c r="A1888" s="12"/>
      <c r="B1888" s="16"/>
      <c r="C1888" s="13"/>
      <c r="E1888" s="1352"/>
      <c r="F1888" s="1"/>
    </row>
    <row r="1889" spans="1:6" s="2" customFormat="1">
      <c r="A1889" s="12"/>
      <c r="B1889" s="16"/>
      <c r="C1889" s="13"/>
      <c r="E1889" s="1352"/>
      <c r="F1889" s="1"/>
    </row>
    <row r="1890" spans="1:6" s="2" customFormat="1">
      <c r="A1890" s="12"/>
      <c r="B1890" s="16"/>
      <c r="C1890" s="13"/>
      <c r="E1890" s="1352"/>
      <c r="F1890" s="1"/>
    </row>
    <row r="1891" spans="1:6" s="2" customFormat="1">
      <c r="A1891" s="12"/>
      <c r="B1891" s="16"/>
      <c r="C1891" s="13"/>
      <c r="E1891" s="1352"/>
      <c r="F1891" s="1"/>
    </row>
    <row r="1892" spans="1:6" s="2" customFormat="1">
      <c r="A1892" s="12"/>
      <c r="B1892" s="16"/>
      <c r="C1892" s="13"/>
      <c r="E1892" s="1352"/>
      <c r="F1892" s="1"/>
    </row>
    <row r="1893" spans="1:6" s="2" customFormat="1">
      <c r="A1893" s="12"/>
      <c r="B1893" s="16"/>
      <c r="C1893" s="13"/>
      <c r="E1893" s="1352"/>
      <c r="F1893" s="1"/>
    </row>
    <row r="1894" spans="1:6" s="2" customFormat="1">
      <c r="A1894" s="12"/>
      <c r="B1894" s="16"/>
      <c r="C1894" s="13"/>
      <c r="E1894" s="1352"/>
      <c r="F1894" s="1"/>
    </row>
    <row r="1895" spans="1:6" s="2" customFormat="1">
      <c r="A1895" s="12"/>
      <c r="B1895" s="16"/>
      <c r="C1895" s="13"/>
      <c r="E1895" s="1352"/>
      <c r="F1895" s="1"/>
    </row>
    <row r="1896" spans="1:6" s="2" customFormat="1">
      <c r="A1896" s="12"/>
      <c r="B1896" s="16"/>
      <c r="C1896" s="13"/>
      <c r="E1896" s="1352"/>
      <c r="F1896" s="1"/>
    </row>
    <row r="1897" spans="1:6" s="2" customFormat="1">
      <c r="A1897" s="12"/>
      <c r="B1897" s="16"/>
      <c r="C1897" s="13"/>
      <c r="E1897" s="1352"/>
      <c r="F1897" s="1"/>
    </row>
    <row r="1898" spans="1:6" s="2" customFormat="1">
      <c r="A1898" s="12"/>
      <c r="B1898" s="16"/>
      <c r="C1898" s="13"/>
      <c r="E1898" s="1352"/>
      <c r="F1898" s="1"/>
    </row>
    <row r="1899" spans="1:6" s="2" customFormat="1">
      <c r="A1899" s="12"/>
      <c r="B1899" s="16"/>
      <c r="C1899" s="13"/>
      <c r="E1899" s="1352"/>
      <c r="F1899" s="1"/>
    </row>
    <row r="1900" spans="1:6" s="2" customFormat="1">
      <c r="A1900" s="12"/>
      <c r="B1900" s="16"/>
      <c r="C1900" s="13"/>
      <c r="E1900" s="1352"/>
      <c r="F1900" s="1"/>
    </row>
    <row r="1901" spans="1:6" s="2" customFormat="1">
      <c r="A1901" s="12"/>
      <c r="B1901" s="16"/>
      <c r="C1901" s="13"/>
      <c r="E1901" s="1352"/>
      <c r="F1901" s="1"/>
    </row>
    <row r="1902" spans="1:6" s="2" customFormat="1">
      <c r="A1902" s="12"/>
      <c r="B1902" s="16"/>
      <c r="C1902" s="13"/>
      <c r="E1902" s="1352"/>
      <c r="F1902" s="1"/>
    </row>
    <row r="1903" spans="1:6" s="2" customFormat="1">
      <c r="A1903" s="12"/>
      <c r="B1903" s="16"/>
      <c r="C1903" s="13"/>
      <c r="E1903" s="1352"/>
      <c r="F1903" s="1"/>
    </row>
    <row r="1904" spans="1:6" s="2" customFormat="1">
      <c r="A1904" s="12"/>
      <c r="B1904" s="16"/>
      <c r="C1904" s="13"/>
      <c r="E1904" s="1352"/>
      <c r="F1904" s="1"/>
    </row>
    <row r="1905" spans="1:6" s="2" customFormat="1">
      <c r="A1905" s="12"/>
      <c r="B1905" s="16"/>
      <c r="C1905" s="13"/>
      <c r="E1905" s="1352"/>
      <c r="F1905" s="1"/>
    </row>
    <row r="1906" spans="1:6" s="2" customFormat="1">
      <c r="A1906" s="12"/>
      <c r="B1906" s="16"/>
      <c r="C1906" s="13"/>
      <c r="E1906" s="1352"/>
      <c r="F1906" s="1"/>
    </row>
    <row r="1907" spans="1:6" s="2" customFormat="1">
      <c r="A1907" s="12"/>
      <c r="B1907" s="16"/>
      <c r="C1907" s="13"/>
      <c r="E1907" s="1352"/>
      <c r="F1907" s="1"/>
    </row>
    <row r="1908" spans="1:6" s="2" customFormat="1">
      <c r="A1908" s="12"/>
      <c r="B1908" s="16"/>
      <c r="C1908" s="13"/>
      <c r="E1908" s="1352"/>
      <c r="F1908" s="1"/>
    </row>
    <row r="1909" spans="1:6" s="2" customFormat="1">
      <c r="A1909" s="12"/>
      <c r="B1909" s="16"/>
      <c r="C1909" s="13"/>
      <c r="E1909" s="1352"/>
      <c r="F1909" s="1"/>
    </row>
    <row r="1910" spans="1:6" s="2" customFormat="1">
      <c r="A1910" s="12"/>
      <c r="B1910" s="16"/>
      <c r="C1910" s="13"/>
      <c r="E1910" s="1352"/>
      <c r="F1910" s="1"/>
    </row>
    <row r="1911" spans="1:6" s="2" customFormat="1">
      <c r="A1911" s="12"/>
      <c r="B1911" s="16"/>
      <c r="C1911" s="13"/>
      <c r="E1911" s="1352"/>
      <c r="F1911" s="1"/>
    </row>
    <row r="1912" spans="1:6" s="2" customFormat="1">
      <c r="A1912" s="12"/>
      <c r="B1912" s="16"/>
      <c r="C1912" s="13"/>
      <c r="E1912" s="1352"/>
      <c r="F1912" s="1"/>
    </row>
    <row r="1913" spans="1:6" s="2" customFormat="1">
      <c r="A1913" s="12"/>
      <c r="B1913" s="16"/>
      <c r="C1913" s="13"/>
      <c r="E1913" s="1352"/>
      <c r="F1913" s="1"/>
    </row>
    <row r="1914" spans="1:6" s="2" customFormat="1">
      <c r="A1914" s="12"/>
      <c r="B1914" s="16"/>
      <c r="C1914" s="13"/>
      <c r="E1914" s="1352"/>
      <c r="F1914" s="1"/>
    </row>
    <row r="1915" spans="1:6" s="2" customFormat="1">
      <c r="A1915" s="12"/>
      <c r="B1915" s="16"/>
      <c r="C1915" s="13"/>
      <c r="E1915" s="1352"/>
      <c r="F1915" s="1"/>
    </row>
    <row r="1916" spans="1:6" s="2" customFormat="1">
      <c r="A1916" s="12"/>
      <c r="B1916" s="16"/>
      <c r="C1916" s="13"/>
      <c r="E1916" s="1352"/>
      <c r="F1916" s="1"/>
    </row>
    <row r="1917" spans="1:6" s="2" customFormat="1">
      <c r="A1917" s="12"/>
      <c r="B1917" s="16"/>
      <c r="C1917" s="13"/>
      <c r="E1917" s="1352"/>
      <c r="F1917" s="1"/>
    </row>
    <row r="1918" spans="1:6" s="2" customFormat="1">
      <c r="A1918" s="12"/>
      <c r="B1918" s="16"/>
      <c r="C1918" s="13"/>
      <c r="E1918" s="1352"/>
      <c r="F1918" s="1"/>
    </row>
    <row r="1919" spans="1:6" s="2" customFormat="1">
      <c r="A1919" s="12"/>
      <c r="B1919" s="16"/>
      <c r="C1919" s="13"/>
      <c r="E1919" s="1352"/>
      <c r="F1919" s="1"/>
    </row>
    <row r="1920" spans="1:6" s="2" customFormat="1">
      <c r="A1920" s="12"/>
      <c r="B1920" s="16"/>
      <c r="C1920" s="13"/>
      <c r="E1920" s="1352"/>
      <c r="F1920" s="1"/>
    </row>
    <row r="1921" spans="1:6" s="2" customFormat="1">
      <c r="A1921" s="12"/>
      <c r="B1921" s="16"/>
      <c r="C1921" s="13"/>
      <c r="E1921" s="1352"/>
      <c r="F1921" s="1"/>
    </row>
    <row r="1922" spans="1:6" s="2" customFormat="1">
      <c r="A1922" s="12"/>
      <c r="B1922" s="16"/>
      <c r="C1922" s="13"/>
      <c r="E1922" s="1352"/>
      <c r="F1922" s="1"/>
    </row>
    <row r="1923" spans="1:6" s="2" customFormat="1">
      <c r="A1923" s="12"/>
      <c r="B1923" s="16"/>
      <c r="C1923" s="13"/>
      <c r="E1923" s="1352"/>
      <c r="F1923" s="1"/>
    </row>
    <row r="1924" spans="1:6" s="2" customFormat="1">
      <c r="A1924" s="12"/>
      <c r="B1924" s="16"/>
      <c r="C1924" s="13"/>
      <c r="E1924" s="1352"/>
      <c r="F1924" s="1"/>
    </row>
    <row r="1925" spans="1:6" s="2" customFormat="1">
      <c r="A1925" s="12"/>
      <c r="B1925" s="16"/>
      <c r="C1925" s="13"/>
      <c r="E1925" s="1352"/>
      <c r="F1925" s="1"/>
    </row>
    <row r="1926" spans="1:6" s="2" customFormat="1">
      <c r="A1926" s="12"/>
      <c r="B1926" s="16"/>
      <c r="C1926" s="13"/>
      <c r="E1926" s="1352"/>
      <c r="F1926" s="1"/>
    </row>
    <row r="1927" spans="1:6" s="2" customFormat="1">
      <c r="A1927" s="12"/>
      <c r="B1927" s="16"/>
      <c r="C1927" s="13"/>
      <c r="E1927" s="1352"/>
      <c r="F1927" s="1"/>
    </row>
    <row r="1928" spans="1:6" s="2" customFormat="1">
      <c r="A1928" s="12"/>
      <c r="B1928" s="16"/>
      <c r="C1928" s="13"/>
      <c r="E1928" s="1352"/>
      <c r="F1928" s="1"/>
    </row>
    <row r="1929" spans="1:6" s="2" customFormat="1">
      <c r="A1929" s="12"/>
      <c r="B1929" s="16"/>
      <c r="C1929" s="13"/>
      <c r="E1929" s="1352"/>
      <c r="F1929" s="1"/>
    </row>
    <row r="1930" spans="1:6" s="2" customFormat="1">
      <c r="A1930" s="12"/>
      <c r="B1930" s="16"/>
      <c r="C1930" s="13"/>
      <c r="E1930" s="1352"/>
      <c r="F1930" s="1"/>
    </row>
    <row r="1931" spans="1:6" s="2" customFormat="1">
      <c r="A1931" s="12"/>
      <c r="B1931" s="16"/>
      <c r="C1931" s="13"/>
      <c r="E1931" s="1352"/>
      <c r="F1931" s="1"/>
    </row>
    <row r="1932" spans="1:6" s="2" customFormat="1">
      <c r="A1932" s="12"/>
      <c r="B1932" s="16"/>
      <c r="C1932" s="13"/>
      <c r="E1932" s="1352"/>
      <c r="F1932" s="1"/>
    </row>
    <row r="1933" spans="1:6" s="2" customFormat="1">
      <c r="A1933" s="12"/>
      <c r="B1933" s="16"/>
      <c r="C1933" s="13"/>
      <c r="E1933" s="1352"/>
      <c r="F1933" s="1"/>
    </row>
    <row r="1934" spans="1:6" s="2" customFormat="1">
      <c r="A1934" s="12"/>
      <c r="B1934" s="16"/>
      <c r="C1934" s="13"/>
      <c r="E1934" s="1352"/>
      <c r="F1934" s="1"/>
    </row>
    <row r="1935" spans="1:6" s="2" customFormat="1">
      <c r="A1935" s="12"/>
      <c r="B1935" s="16"/>
      <c r="C1935" s="13"/>
      <c r="E1935" s="1352"/>
      <c r="F1935" s="1"/>
    </row>
    <row r="1936" spans="1:6" s="2" customFormat="1">
      <c r="A1936" s="12"/>
      <c r="B1936" s="16"/>
      <c r="C1936" s="13"/>
      <c r="E1936" s="1352"/>
      <c r="F1936" s="1"/>
    </row>
    <row r="1937" spans="1:6" s="2" customFormat="1">
      <c r="A1937" s="12"/>
      <c r="B1937" s="16"/>
      <c r="C1937" s="13"/>
      <c r="E1937" s="1352"/>
      <c r="F1937" s="1"/>
    </row>
    <row r="1938" spans="1:6" s="2" customFormat="1">
      <c r="A1938" s="12"/>
      <c r="B1938" s="16"/>
      <c r="C1938" s="13"/>
      <c r="E1938" s="1352"/>
      <c r="F1938" s="1"/>
    </row>
    <row r="1939" spans="1:6" s="2" customFormat="1">
      <c r="A1939" s="12"/>
      <c r="B1939" s="16"/>
      <c r="C1939" s="13"/>
      <c r="E1939" s="1352"/>
      <c r="F1939" s="1"/>
    </row>
    <row r="1940" spans="1:6" s="2" customFormat="1">
      <c r="A1940" s="12"/>
      <c r="B1940" s="16"/>
      <c r="C1940" s="13"/>
      <c r="E1940" s="1352"/>
      <c r="F1940" s="1"/>
    </row>
    <row r="1941" spans="1:6" s="2" customFormat="1">
      <c r="A1941" s="12"/>
      <c r="B1941" s="16"/>
      <c r="C1941" s="13"/>
      <c r="E1941" s="1352"/>
      <c r="F1941" s="1"/>
    </row>
    <row r="1942" spans="1:6" s="2" customFormat="1">
      <c r="A1942" s="12"/>
      <c r="B1942" s="16"/>
      <c r="C1942" s="13"/>
      <c r="E1942" s="1352"/>
      <c r="F1942" s="1"/>
    </row>
    <row r="1943" spans="1:6" s="2" customFormat="1">
      <c r="A1943" s="12"/>
      <c r="B1943" s="16"/>
      <c r="C1943" s="13"/>
      <c r="E1943" s="1352"/>
      <c r="F1943" s="1"/>
    </row>
    <row r="1944" spans="1:6" s="2" customFormat="1">
      <c r="A1944" s="12"/>
      <c r="B1944" s="16"/>
      <c r="C1944" s="13"/>
      <c r="E1944" s="1352"/>
      <c r="F1944" s="1"/>
    </row>
    <row r="1945" spans="1:6" s="2" customFormat="1">
      <c r="A1945" s="12"/>
      <c r="B1945" s="16"/>
      <c r="C1945" s="13"/>
      <c r="E1945" s="1352"/>
      <c r="F1945" s="1"/>
    </row>
    <row r="1946" spans="1:6" s="2" customFormat="1">
      <c r="A1946" s="12"/>
      <c r="B1946" s="16"/>
      <c r="C1946" s="13"/>
      <c r="E1946" s="1352"/>
      <c r="F1946" s="1"/>
    </row>
    <row r="1947" spans="1:6" s="2" customFormat="1">
      <c r="A1947" s="12"/>
      <c r="B1947" s="16"/>
      <c r="C1947" s="13"/>
      <c r="E1947" s="1352"/>
      <c r="F1947" s="1"/>
    </row>
    <row r="1948" spans="1:6" s="2" customFormat="1">
      <c r="A1948" s="12"/>
      <c r="B1948" s="16"/>
      <c r="C1948" s="13"/>
      <c r="E1948" s="1352"/>
      <c r="F1948" s="1"/>
    </row>
    <row r="1949" spans="1:6" s="2" customFormat="1">
      <c r="A1949" s="12"/>
      <c r="B1949" s="16"/>
      <c r="C1949" s="13"/>
      <c r="E1949" s="1352"/>
      <c r="F1949" s="1"/>
    </row>
    <row r="1950" spans="1:6" s="2" customFormat="1">
      <c r="A1950" s="12"/>
      <c r="B1950" s="16"/>
      <c r="C1950" s="13"/>
      <c r="E1950" s="1352"/>
      <c r="F1950" s="1"/>
    </row>
    <row r="1951" spans="1:6" s="2" customFormat="1">
      <c r="A1951" s="12"/>
      <c r="B1951" s="16"/>
      <c r="C1951" s="13"/>
      <c r="E1951" s="1352"/>
      <c r="F1951" s="1"/>
    </row>
    <row r="1952" spans="1:6" s="2" customFormat="1">
      <c r="A1952" s="12"/>
      <c r="B1952" s="16"/>
      <c r="C1952" s="13"/>
      <c r="E1952" s="1352"/>
      <c r="F1952" s="1"/>
    </row>
    <row r="1953" spans="1:6" s="2" customFormat="1">
      <c r="A1953" s="12"/>
      <c r="B1953" s="16"/>
      <c r="C1953" s="13"/>
      <c r="E1953" s="1352"/>
      <c r="F1953" s="1"/>
    </row>
    <row r="1954" spans="1:6" s="2" customFormat="1">
      <c r="A1954" s="12"/>
      <c r="B1954" s="16"/>
      <c r="C1954" s="13"/>
      <c r="E1954" s="1352"/>
      <c r="F1954" s="1"/>
    </row>
    <row r="1955" spans="1:6" s="2" customFormat="1">
      <c r="A1955" s="12"/>
      <c r="B1955" s="16"/>
      <c r="C1955" s="13"/>
      <c r="E1955" s="1352"/>
      <c r="F1955" s="1"/>
    </row>
    <row r="1956" spans="1:6" s="2" customFormat="1">
      <c r="A1956" s="12"/>
      <c r="B1956" s="16"/>
      <c r="C1956" s="13"/>
      <c r="E1956" s="1352"/>
      <c r="F1956" s="1"/>
    </row>
    <row r="1957" spans="1:6" s="2" customFormat="1">
      <c r="A1957" s="12"/>
      <c r="B1957" s="16"/>
      <c r="C1957" s="13"/>
      <c r="E1957" s="1352"/>
      <c r="F1957" s="1"/>
    </row>
    <row r="1958" spans="1:6" s="2" customFormat="1">
      <c r="A1958" s="12"/>
      <c r="B1958" s="16"/>
      <c r="C1958" s="13"/>
      <c r="E1958" s="1352"/>
      <c r="F1958" s="1"/>
    </row>
    <row r="1959" spans="1:6" s="2" customFormat="1">
      <c r="A1959" s="12"/>
      <c r="B1959" s="16"/>
      <c r="C1959" s="13"/>
      <c r="E1959" s="1352"/>
      <c r="F1959" s="1"/>
    </row>
    <row r="1960" spans="1:6" s="2" customFormat="1">
      <c r="A1960" s="12"/>
      <c r="B1960" s="16"/>
      <c r="C1960" s="13"/>
      <c r="E1960" s="1352"/>
      <c r="F1960" s="1"/>
    </row>
    <row r="1961" spans="1:6" s="2" customFormat="1">
      <c r="A1961" s="12"/>
      <c r="B1961" s="16"/>
      <c r="C1961" s="13"/>
      <c r="E1961" s="1352"/>
      <c r="F1961" s="1"/>
    </row>
    <row r="1962" spans="1:6" s="2" customFormat="1">
      <c r="A1962" s="12"/>
      <c r="B1962" s="16"/>
      <c r="C1962" s="13"/>
      <c r="E1962" s="1352"/>
      <c r="F1962" s="1"/>
    </row>
    <row r="1963" spans="1:6" s="2" customFormat="1">
      <c r="A1963" s="12"/>
      <c r="B1963" s="16"/>
      <c r="C1963" s="13"/>
      <c r="E1963" s="1352"/>
      <c r="F1963" s="1"/>
    </row>
    <row r="1964" spans="1:6" s="2" customFormat="1">
      <c r="A1964" s="12"/>
      <c r="B1964" s="16"/>
      <c r="C1964" s="13"/>
      <c r="E1964" s="1352"/>
      <c r="F1964" s="1"/>
    </row>
    <row r="1965" spans="1:6" s="2" customFormat="1">
      <c r="A1965" s="12"/>
      <c r="B1965" s="16"/>
      <c r="C1965" s="13"/>
      <c r="E1965" s="1352"/>
      <c r="F1965" s="1"/>
    </row>
    <row r="1966" spans="1:6" s="2" customFormat="1">
      <c r="A1966" s="12"/>
      <c r="B1966" s="16"/>
      <c r="C1966" s="13"/>
      <c r="E1966" s="1352"/>
      <c r="F1966" s="1"/>
    </row>
    <row r="1967" spans="1:6" s="2" customFormat="1">
      <c r="A1967" s="12"/>
      <c r="B1967" s="16"/>
      <c r="C1967" s="13"/>
      <c r="E1967" s="1352"/>
      <c r="F1967" s="1"/>
    </row>
    <row r="1968" spans="1:6" s="2" customFormat="1">
      <c r="A1968" s="12"/>
      <c r="B1968" s="16"/>
      <c r="C1968" s="13"/>
      <c r="E1968" s="1352"/>
      <c r="F1968" s="1"/>
    </row>
    <row r="1969" spans="1:6" s="2" customFormat="1">
      <c r="A1969" s="12"/>
      <c r="B1969" s="16"/>
      <c r="C1969" s="13"/>
      <c r="E1969" s="1352"/>
      <c r="F1969" s="1"/>
    </row>
    <row r="1970" spans="1:6" s="2" customFormat="1">
      <c r="A1970" s="12"/>
      <c r="B1970" s="16"/>
      <c r="C1970" s="13"/>
      <c r="E1970" s="1352"/>
      <c r="F1970" s="1"/>
    </row>
    <row r="1971" spans="1:6" s="2" customFormat="1">
      <c r="A1971" s="12"/>
      <c r="B1971" s="16"/>
      <c r="C1971" s="13"/>
      <c r="E1971" s="1352"/>
      <c r="F1971" s="1"/>
    </row>
    <row r="1972" spans="1:6" s="2" customFormat="1">
      <c r="A1972" s="12"/>
      <c r="B1972" s="16"/>
      <c r="C1972" s="13"/>
      <c r="E1972" s="1352"/>
      <c r="F1972" s="1"/>
    </row>
    <row r="1973" spans="1:6" s="2" customFormat="1">
      <c r="A1973" s="12"/>
      <c r="B1973" s="16"/>
      <c r="C1973" s="13"/>
      <c r="E1973" s="1352"/>
      <c r="F1973" s="1"/>
    </row>
    <row r="1974" spans="1:6" s="2" customFormat="1">
      <c r="A1974" s="12"/>
      <c r="B1974" s="16"/>
      <c r="C1974" s="13"/>
      <c r="E1974" s="1352"/>
      <c r="F1974" s="1"/>
    </row>
    <row r="1975" spans="1:6" s="2" customFormat="1">
      <c r="A1975" s="12"/>
      <c r="B1975" s="16"/>
      <c r="C1975" s="13"/>
      <c r="E1975" s="1352"/>
      <c r="F1975" s="1"/>
    </row>
    <row r="1976" spans="1:6" s="2" customFormat="1">
      <c r="A1976" s="12"/>
      <c r="B1976" s="16"/>
      <c r="C1976" s="13"/>
      <c r="E1976" s="1352"/>
      <c r="F1976" s="1"/>
    </row>
    <row r="1977" spans="1:6" s="2" customFormat="1">
      <c r="A1977" s="12"/>
      <c r="B1977" s="16"/>
      <c r="C1977" s="13"/>
      <c r="E1977" s="1352"/>
      <c r="F1977" s="1"/>
    </row>
    <row r="1978" spans="1:6" s="2" customFormat="1">
      <c r="A1978" s="12"/>
      <c r="B1978" s="16"/>
      <c r="C1978" s="13"/>
      <c r="E1978" s="1352"/>
      <c r="F1978" s="1"/>
    </row>
    <row r="1979" spans="1:6" s="2" customFormat="1">
      <c r="A1979" s="12"/>
      <c r="B1979" s="16"/>
      <c r="C1979" s="13"/>
      <c r="E1979" s="1352"/>
      <c r="F1979" s="1"/>
    </row>
    <row r="1980" spans="1:6" s="2" customFormat="1">
      <c r="A1980" s="12"/>
      <c r="B1980" s="16"/>
      <c r="C1980" s="13"/>
      <c r="E1980" s="1352"/>
      <c r="F1980" s="1"/>
    </row>
    <row r="1981" spans="1:6" s="2" customFormat="1">
      <c r="A1981" s="12"/>
      <c r="B1981" s="16"/>
      <c r="C1981" s="13"/>
      <c r="E1981" s="1352"/>
      <c r="F1981" s="1"/>
    </row>
    <row r="1982" spans="1:6" s="2" customFormat="1">
      <c r="A1982" s="12"/>
      <c r="B1982" s="16"/>
      <c r="C1982" s="13"/>
      <c r="E1982" s="1352"/>
      <c r="F1982" s="1"/>
    </row>
    <row r="1983" spans="1:6" s="2" customFormat="1">
      <c r="A1983" s="12"/>
      <c r="B1983" s="16"/>
      <c r="C1983" s="13"/>
      <c r="E1983" s="1352"/>
      <c r="F1983" s="1"/>
    </row>
    <row r="1984" spans="1:6" s="2" customFormat="1">
      <c r="A1984" s="12"/>
      <c r="B1984" s="16"/>
      <c r="C1984" s="13"/>
      <c r="E1984" s="1352"/>
      <c r="F1984" s="1"/>
    </row>
    <row r="1985" spans="1:6" s="2" customFormat="1">
      <c r="A1985" s="12"/>
      <c r="B1985" s="16"/>
      <c r="C1985" s="13"/>
      <c r="E1985" s="1352"/>
      <c r="F1985" s="1"/>
    </row>
    <row r="1986" spans="1:6" s="2" customFormat="1">
      <c r="A1986" s="12"/>
      <c r="B1986" s="16"/>
      <c r="C1986" s="13"/>
      <c r="E1986" s="1352"/>
      <c r="F1986" s="1"/>
    </row>
    <row r="1987" spans="1:6" s="2" customFormat="1">
      <c r="A1987" s="12"/>
      <c r="B1987" s="16"/>
      <c r="C1987" s="13"/>
      <c r="E1987" s="1352"/>
      <c r="F1987" s="1"/>
    </row>
    <row r="1988" spans="1:6" s="2" customFormat="1">
      <c r="A1988" s="12"/>
      <c r="B1988" s="16"/>
      <c r="C1988" s="13"/>
      <c r="E1988" s="1352"/>
      <c r="F1988" s="1"/>
    </row>
    <row r="1989" spans="1:6" s="2" customFormat="1">
      <c r="A1989" s="12"/>
      <c r="B1989" s="16"/>
      <c r="C1989" s="13"/>
      <c r="E1989" s="1352"/>
      <c r="F1989" s="1"/>
    </row>
    <row r="1990" spans="1:6" s="2" customFormat="1">
      <c r="A1990" s="12"/>
      <c r="B1990" s="16"/>
      <c r="C1990" s="13"/>
      <c r="E1990" s="1352"/>
      <c r="F1990" s="1"/>
    </row>
    <row r="1991" spans="1:6" s="2" customFormat="1">
      <c r="A1991" s="12"/>
      <c r="B1991" s="16"/>
      <c r="C1991" s="13"/>
      <c r="E1991" s="1352"/>
      <c r="F1991" s="1"/>
    </row>
    <row r="1992" spans="1:6" s="2" customFormat="1">
      <c r="A1992" s="12"/>
      <c r="B1992" s="16"/>
      <c r="C1992" s="13"/>
      <c r="E1992" s="1352"/>
      <c r="F1992" s="1"/>
    </row>
    <row r="1993" spans="1:6" s="2" customFormat="1">
      <c r="A1993" s="12"/>
      <c r="B1993" s="16"/>
      <c r="C1993" s="13"/>
      <c r="E1993" s="1352"/>
      <c r="F1993" s="1"/>
    </row>
    <row r="1994" spans="1:6" s="2" customFormat="1">
      <c r="A1994" s="12"/>
      <c r="B1994" s="16"/>
      <c r="C1994" s="13"/>
      <c r="E1994" s="1352"/>
      <c r="F1994" s="1"/>
    </row>
    <row r="1995" spans="1:6" s="2" customFormat="1">
      <c r="A1995" s="12"/>
      <c r="B1995" s="16"/>
      <c r="C1995" s="13"/>
      <c r="E1995" s="1352"/>
      <c r="F1995" s="1"/>
    </row>
    <row r="1996" spans="1:6" s="2" customFormat="1">
      <c r="A1996" s="12"/>
      <c r="B1996" s="16"/>
      <c r="C1996" s="13"/>
      <c r="E1996" s="1352"/>
      <c r="F1996" s="1"/>
    </row>
    <row r="1997" spans="1:6" s="2" customFormat="1">
      <c r="A1997" s="12"/>
      <c r="B1997" s="16"/>
      <c r="C1997" s="13"/>
      <c r="E1997" s="1352"/>
      <c r="F1997" s="1"/>
    </row>
    <row r="1998" spans="1:6" s="2" customFormat="1">
      <c r="A1998" s="12"/>
      <c r="B1998" s="16"/>
      <c r="C1998" s="13"/>
      <c r="E1998" s="1352"/>
      <c r="F1998" s="1"/>
    </row>
    <row r="1999" spans="1:6" s="2" customFormat="1">
      <c r="A1999" s="12"/>
      <c r="B1999" s="16"/>
      <c r="C1999" s="13"/>
      <c r="E1999" s="1352"/>
      <c r="F1999" s="1"/>
    </row>
    <row r="2000" spans="1:6" s="2" customFormat="1">
      <c r="A2000" s="12"/>
      <c r="B2000" s="16"/>
      <c r="C2000" s="13"/>
      <c r="E2000" s="1352"/>
      <c r="F2000" s="1"/>
    </row>
    <row r="2001" spans="1:6" s="2" customFormat="1">
      <c r="A2001" s="12"/>
      <c r="B2001" s="16"/>
      <c r="C2001" s="13"/>
      <c r="E2001" s="1352"/>
      <c r="F2001" s="1"/>
    </row>
    <row r="2002" spans="1:6" s="2" customFormat="1">
      <c r="A2002" s="12"/>
      <c r="B2002" s="16"/>
      <c r="C2002" s="13"/>
      <c r="E2002" s="1352"/>
      <c r="F2002" s="1"/>
    </row>
    <row r="2003" spans="1:6" s="2" customFormat="1">
      <c r="A2003" s="12"/>
      <c r="B2003" s="16"/>
      <c r="C2003" s="13"/>
      <c r="E2003" s="1352"/>
      <c r="F2003" s="1"/>
    </row>
    <row r="2004" spans="1:6" s="2" customFormat="1">
      <c r="A2004" s="12"/>
      <c r="B2004" s="16"/>
      <c r="C2004" s="13"/>
      <c r="E2004" s="1352"/>
      <c r="F2004" s="1"/>
    </row>
    <row r="2005" spans="1:6" s="2" customFormat="1">
      <c r="A2005" s="12"/>
      <c r="B2005" s="16"/>
      <c r="C2005" s="13"/>
      <c r="E2005" s="1352"/>
      <c r="F2005" s="1"/>
    </row>
    <row r="2006" spans="1:6" s="2" customFormat="1">
      <c r="A2006" s="12"/>
      <c r="B2006" s="16"/>
      <c r="C2006" s="13"/>
      <c r="E2006" s="1352"/>
      <c r="F2006" s="1"/>
    </row>
    <row r="2007" spans="1:6" s="2" customFormat="1">
      <c r="A2007" s="12"/>
      <c r="B2007" s="16"/>
      <c r="C2007" s="13"/>
      <c r="E2007" s="1352"/>
      <c r="F2007" s="1"/>
    </row>
    <row r="2008" spans="1:6" s="2" customFormat="1">
      <c r="A2008" s="12"/>
      <c r="B2008" s="16"/>
      <c r="C2008" s="13"/>
      <c r="E2008" s="1352"/>
      <c r="F2008" s="1"/>
    </row>
    <row r="2009" spans="1:6" s="2" customFormat="1">
      <c r="A2009" s="12"/>
      <c r="B2009" s="16"/>
      <c r="C2009" s="13"/>
      <c r="E2009" s="1352"/>
      <c r="F2009" s="1"/>
    </row>
    <row r="2010" spans="1:6" s="2" customFormat="1">
      <c r="A2010" s="12"/>
      <c r="B2010" s="16"/>
      <c r="C2010" s="13"/>
      <c r="E2010" s="1352"/>
      <c r="F2010" s="1"/>
    </row>
    <row r="2011" spans="1:6" s="2" customFormat="1">
      <c r="A2011" s="12"/>
      <c r="B2011" s="16"/>
      <c r="C2011" s="13"/>
      <c r="E2011" s="1352"/>
      <c r="F2011" s="1"/>
    </row>
    <row r="2012" spans="1:6" s="2" customFormat="1">
      <c r="A2012" s="12"/>
      <c r="B2012" s="16"/>
      <c r="C2012" s="13"/>
      <c r="E2012" s="1352"/>
      <c r="F2012" s="1"/>
    </row>
    <row r="2013" spans="1:6" s="2" customFormat="1">
      <c r="A2013" s="12"/>
      <c r="B2013" s="16"/>
      <c r="C2013" s="13"/>
      <c r="E2013" s="1352"/>
      <c r="F2013" s="1"/>
    </row>
    <row r="2014" spans="1:6" s="2" customFormat="1">
      <c r="A2014" s="12"/>
      <c r="B2014" s="16"/>
      <c r="C2014" s="13"/>
      <c r="E2014" s="1352"/>
      <c r="F2014" s="1"/>
    </row>
    <row r="2015" spans="1:6" s="2" customFormat="1">
      <c r="A2015" s="12"/>
      <c r="B2015" s="16"/>
      <c r="C2015" s="13"/>
      <c r="E2015" s="1352"/>
      <c r="F2015" s="1"/>
    </row>
    <row r="2016" spans="1:6" s="2" customFormat="1">
      <c r="A2016" s="12"/>
      <c r="B2016" s="16"/>
      <c r="C2016" s="13"/>
      <c r="E2016" s="1352"/>
      <c r="F2016" s="1"/>
    </row>
    <row r="2017" spans="1:6" s="2" customFormat="1">
      <c r="A2017" s="12"/>
      <c r="B2017" s="16"/>
      <c r="C2017" s="13"/>
      <c r="E2017" s="1352"/>
      <c r="F2017" s="1"/>
    </row>
    <row r="2018" spans="1:6" s="2" customFormat="1">
      <c r="A2018" s="12"/>
      <c r="B2018" s="16"/>
      <c r="C2018" s="13"/>
      <c r="E2018" s="1352"/>
      <c r="F2018" s="1"/>
    </row>
    <row r="2019" spans="1:6" s="2" customFormat="1">
      <c r="A2019" s="12"/>
      <c r="B2019" s="16"/>
      <c r="C2019" s="13"/>
      <c r="E2019" s="1352"/>
      <c r="F2019" s="1"/>
    </row>
    <row r="2020" spans="1:6" s="2" customFormat="1">
      <c r="A2020" s="12"/>
      <c r="B2020" s="16"/>
      <c r="C2020" s="13"/>
      <c r="E2020" s="1352"/>
      <c r="F2020" s="1"/>
    </row>
    <row r="2021" spans="1:6" s="2" customFormat="1">
      <c r="A2021" s="12"/>
      <c r="B2021" s="16"/>
      <c r="C2021" s="13"/>
      <c r="E2021" s="1352"/>
      <c r="F2021" s="1"/>
    </row>
    <row r="2022" spans="1:6" s="2" customFormat="1">
      <c r="A2022" s="12"/>
      <c r="B2022" s="16"/>
      <c r="C2022" s="13"/>
      <c r="E2022" s="1352"/>
      <c r="F2022" s="1"/>
    </row>
    <row r="2023" spans="1:6" s="2" customFormat="1">
      <c r="A2023" s="12"/>
      <c r="B2023" s="16"/>
      <c r="C2023" s="13"/>
      <c r="E2023" s="1352"/>
      <c r="F2023" s="1"/>
    </row>
    <row r="2024" spans="1:6" s="2" customFormat="1">
      <c r="A2024" s="12"/>
      <c r="B2024" s="16"/>
      <c r="C2024" s="13"/>
      <c r="E2024" s="1352"/>
      <c r="F2024" s="1"/>
    </row>
    <row r="2025" spans="1:6" s="2" customFormat="1">
      <c r="A2025" s="12"/>
      <c r="B2025" s="16"/>
      <c r="C2025" s="13"/>
      <c r="E2025" s="1352"/>
      <c r="F2025" s="1"/>
    </row>
    <row r="2026" spans="1:6" s="2" customFormat="1">
      <c r="A2026" s="12"/>
      <c r="B2026" s="16"/>
      <c r="C2026" s="13"/>
      <c r="E2026" s="1352"/>
      <c r="F2026" s="1"/>
    </row>
    <row r="2027" spans="1:6" s="2" customFormat="1">
      <c r="A2027" s="12"/>
      <c r="B2027" s="16"/>
      <c r="C2027" s="13"/>
      <c r="E2027" s="1352"/>
      <c r="F2027" s="1"/>
    </row>
    <row r="2028" spans="1:6" s="2" customFormat="1">
      <c r="A2028" s="12"/>
      <c r="B2028" s="16"/>
      <c r="C2028" s="13"/>
      <c r="E2028" s="1352"/>
      <c r="F2028" s="1"/>
    </row>
    <row r="2029" spans="1:6" s="2" customFormat="1">
      <c r="A2029" s="12"/>
      <c r="B2029" s="16"/>
      <c r="C2029" s="13"/>
      <c r="E2029" s="1352"/>
      <c r="F2029" s="1"/>
    </row>
    <row r="2030" spans="1:6" s="2" customFormat="1">
      <c r="A2030" s="12"/>
      <c r="B2030" s="16"/>
      <c r="C2030" s="13"/>
      <c r="E2030" s="1352"/>
      <c r="F2030" s="1"/>
    </row>
    <row r="2031" spans="1:6" s="2" customFormat="1">
      <c r="A2031" s="12"/>
      <c r="B2031" s="16"/>
      <c r="C2031" s="13"/>
      <c r="E2031" s="1352"/>
      <c r="F2031" s="1"/>
    </row>
    <row r="2032" spans="1:6" s="2" customFormat="1">
      <c r="A2032" s="12"/>
      <c r="B2032" s="17"/>
      <c r="C2032" s="13"/>
      <c r="E2032" s="1352"/>
      <c r="F2032" s="1"/>
    </row>
    <row r="2033" spans="1:6" s="2" customFormat="1">
      <c r="A2033" s="12"/>
      <c r="B2033" s="17"/>
      <c r="C2033" s="13"/>
      <c r="E2033" s="1352"/>
      <c r="F2033" s="1"/>
    </row>
    <row r="2034" spans="1:6" s="2" customFormat="1">
      <c r="A2034" s="12"/>
      <c r="B2034" s="17"/>
      <c r="C2034" s="13"/>
      <c r="E2034" s="1352"/>
      <c r="F2034" s="1"/>
    </row>
    <row r="2035" spans="1:6" s="2" customFormat="1">
      <c r="A2035" s="12"/>
      <c r="B2035" s="17"/>
      <c r="C2035" s="13"/>
      <c r="E2035" s="1352"/>
      <c r="F2035" s="1"/>
    </row>
    <row r="2036" spans="1:6" s="2" customFormat="1">
      <c r="A2036" s="12"/>
      <c r="B2036" s="17"/>
      <c r="C2036" s="13"/>
      <c r="E2036" s="1352"/>
      <c r="F2036" s="1"/>
    </row>
    <row r="2037" spans="1:6" s="2" customFormat="1">
      <c r="A2037" s="12"/>
      <c r="B2037" s="17"/>
      <c r="C2037" s="13"/>
      <c r="E2037" s="1352"/>
      <c r="F2037" s="1"/>
    </row>
    <row r="2038" spans="1:6" s="2" customFormat="1">
      <c r="A2038" s="12"/>
      <c r="B2038" s="17"/>
      <c r="C2038" s="13"/>
      <c r="E2038" s="1352"/>
      <c r="F2038" s="1"/>
    </row>
    <row r="2039" spans="1:6" s="2" customFormat="1">
      <c r="A2039" s="12"/>
      <c r="B2039" s="17"/>
      <c r="C2039" s="13"/>
      <c r="E2039" s="1352"/>
      <c r="F2039" s="1"/>
    </row>
    <row r="2040" spans="1:6" s="2" customFormat="1">
      <c r="A2040" s="12"/>
      <c r="B2040" s="17"/>
      <c r="C2040" s="13"/>
      <c r="E2040" s="1352"/>
      <c r="F2040" s="1"/>
    </row>
    <row r="2041" spans="1:6" s="2" customFormat="1">
      <c r="A2041" s="12"/>
      <c r="B2041" s="17"/>
      <c r="C2041" s="13"/>
      <c r="E2041" s="1352"/>
      <c r="F2041" s="1"/>
    </row>
    <row r="2042" spans="1:6" s="2" customFormat="1">
      <c r="A2042" s="12"/>
      <c r="B2042" s="17"/>
      <c r="C2042" s="13"/>
      <c r="E2042" s="1352"/>
      <c r="F2042" s="1"/>
    </row>
    <row r="2043" spans="1:6" s="2" customFormat="1">
      <c r="A2043" s="12"/>
      <c r="B2043" s="17"/>
      <c r="C2043" s="13"/>
      <c r="E2043" s="1352"/>
      <c r="F2043" s="1"/>
    </row>
    <row r="2044" spans="1:6" s="2" customFormat="1">
      <c r="A2044" s="12"/>
      <c r="B2044" s="17"/>
      <c r="C2044" s="13"/>
      <c r="E2044" s="1352"/>
      <c r="F2044" s="1"/>
    </row>
    <row r="2045" spans="1:6" s="2" customFormat="1">
      <c r="A2045" s="12"/>
      <c r="B2045" s="17"/>
      <c r="C2045" s="13"/>
      <c r="E2045" s="1352"/>
      <c r="F2045" s="1"/>
    </row>
    <row r="2046" spans="1:6" s="2" customFormat="1">
      <c r="A2046" s="12"/>
      <c r="B2046" s="17"/>
      <c r="C2046" s="13"/>
      <c r="E2046" s="1352"/>
      <c r="F2046" s="1"/>
    </row>
    <row r="2047" spans="1:6" s="2" customFormat="1">
      <c r="A2047" s="12"/>
      <c r="B2047" s="17"/>
      <c r="C2047" s="13"/>
      <c r="E2047" s="1352"/>
      <c r="F2047" s="1"/>
    </row>
    <row r="2048" spans="1:6" s="2" customFormat="1">
      <c r="A2048" s="12"/>
      <c r="B2048" s="17"/>
      <c r="C2048" s="13"/>
      <c r="E2048" s="1352"/>
      <c r="F2048" s="1"/>
    </row>
    <row r="2049" spans="1:6" s="2" customFormat="1">
      <c r="A2049" s="12"/>
      <c r="B2049" s="17"/>
      <c r="C2049" s="13"/>
      <c r="E2049" s="1352"/>
      <c r="F2049" s="1"/>
    </row>
    <row r="2050" spans="1:6" s="2" customFormat="1">
      <c r="A2050" s="12"/>
      <c r="B2050" s="17"/>
      <c r="C2050" s="13"/>
      <c r="E2050" s="1352"/>
      <c r="F2050" s="1"/>
    </row>
    <row r="2051" spans="1:6" s="2" customFormat="1">
      <c r="A2051" s="12"/>
      <c r="B2051" s="17"/>
      <c r="C2051" s="13"/>
      <c r="E2051" s="1352"/>
      <c r="F2051" s="1"/>
    </row>
    <row r="2052" spans="1:6" s="2" customFormat="1">
      <c r="A2052" s="12"/>
      <c r="B2052" s="17"/>
      <c r="C2052" s="13"/>
      <c r="E2052" s="1352"/>
      <c r="F2052" s="1"/>
    </row>
    <row r="2053" spans="1:6" s="2" customFormat="1">
      <c r="A2053" s="12"/>
      <c r="B2053" s="17"/>
      <c r="C2053" s="13"/>
      <c r="E2053" s="1352"/>
      <c r="F2053" s="1"/>
    </row>
    <row r="2054" spans="1:6" s="2" customFormat="1">
      <c r="A2054" s="12"/>
      <c r="B2054" s="17"/>
      <c r="C2054" s="13"/>
      <c r="E2054" s="1352"/>
      <c r="F2054" s="1"/>
    </row>
    <row r="2055" spans="1:6" s="2" customFormat="1">
      <c r="A2055" s="12"/>
      <c r="B2055" s="17"/>
      <c r="C2055" s="13"/>
      <c r="E2055" s="1352"/>
      <c r="F2055" s="1"/>
    </row>
    <row r="2056" spans="1:6" s="2" customFormat="1">
      <c r="A2056" s="12"/>
      <c r="B2056" s="17"/>
      <c r="C2056" s="13"/>
      <c r="E2056" s="1352"/>
      <c r="F2056" s="1"/>
    </row>
    <row r="2057" spans="1:6" s="2" customFormat="1">
      <c r="A2057" s="12"/>
      <c r="B2057" s="17"/>
      <c r="C2057" s="13"/>
      <c r="E2057" s="1352"/>
      <c r="F2057" s="1"/>
    </row>
    <row r="2058" spans="1:6" s="2" customFormat="1">
      <c r="A2058" s="12"/>
      <c r="B2058" s="17"/>
      <c r="C2058" s="13"/>
      <c r="E2058" s="1352"/>
      <c r="F2058" s="1"/>
    </row>
    <row r="2059" spans="1:6" s="2" customFormat="1">
      <c r="A2059" s="12"/>
      <c r="B2059" s="17"/>
      <c r="C2059" s="13"/>
      <c r="E2059" s="1352"/>
      <c r="F2059" s="1"/>
    </row>
    <row r="2060" spans="1:6" s="2" customFormat="1">
      <c r="A2060" s="12"/>
      <c r="B2060" s="17"/>
      <c r="C2060" s="13"/>
      <c r="E2060" s="1352"/>
      <c r="F2060" s="1"/>
    </row>
    <row r="2061" spans="1:6" s="2" customFormat="1">
      <c r="A2061" s="12"/>
      <c r="B2061" s="17"/>
      <c r="C2061" s="13"/>
      <c r="E2061" s="1352"/>
      <c r="F2061" s="1"/>
    </row>
    <row r="2062" spans="1:6" s="2" customFormat="1">
      <c r="A2062" s="12"/>
      <c r="B2062" s="17"/>
      <c r="C2062" s="13"/>
      <c r="E2062" s="1352"/>
      <c r="F2062" s="1"/>
    </row>
    <row r="2063" spans="1:6" s="2" customFormat="1">
      <c r="A2063" s="12"/>
      <c r="B2063" s="17"/>
      <c r="C2063" s="13"/>
      <c r="E2063" s="1352"/>
      <c r="F2063" s="1"/>
    </row>
    <row r="2064" spans="1:6" s="2" customFormat="1">
      <c r="A2064" s="12"/>
      <c r="B2064" s="17"/>
      <c r="C2064" s="13"/>
      <c r="E2064" s="1352"/>
      <c r="F2064" s="1"/>
    </row>
    <row r="2065" spans="1:6" s="2" customFormat="1">
      <c r="A2065" s="12"/>
      <c r="B2065" s="17"/>
      <c r="C2065" s="13"/>
      <c r="E2065" s="1352"/>
      <c r="F2065" s="1"/>
    </row>
    <row r="2066" spans="1:6" s="2" customFormat="1">
      <c r="A2066" s="12"/>
      <c r="B2066" s="17"/>
      <c r="C2066" s="13"/>
      <c r="E2066" s="1352"/>
      <c r="F2066" s="1"/>
    </row>
    <row r="2067" spans="1:6" s="2" customFormat="1">
      <c r="A2067" s="12"/>
      <c r="B2067" s="17"/>
      <c r="C2067" s="13"/>
      <c r="E2067" s="1352"/>
      <c r="F2067" s="1"/>
    </row>
    <row r="2068" spans="1:6" s="2" customFormat="1">
      <c r="A2068" s="12"/>
      <c r="B2068" s="17"/>
      <c r="C2068" s="13"/>
      <c r="E2068" s="1352"/>
      <c r="F2068" s="1"/>
    </row>
    <row r="2069" spans="1:6" s="2" customFormat="1">
      <c r="A2069" s="12"/>
      <c r="B2069" s="17"/>
      <c r="C2069" s="13"/>
      <c r="E2069" s="1352"/>
      <c r="F2069" s="1"/>
    </row>
    <row r="2070" spans="1:6">
      <c r="A2070" s="12"/>
      <c r="B2070" s="17"/>
      <c r="C2070" s="13"/>
    </row>
    <row r="2071" spans="1:6">
      <c r="A2071" s="12"/>
      <c r="B2071" s="17"/>
      <c r="C2071" s="13"/>
    </row>
    <row r="2072" spans="1:6">
      <c r="A2072" s="12"/>
      <c r="B2072" s="17"/>
      <c r="C2072" s="13"/>
    </row>
    <row r="2073" spans="1:6">
      <c r="A2073" s="12"/>
      <c r="B2073" s="17"/>
      <c r="C2073" s="13"/>
    </row>
    <row r="2074" spans="1:6">
      <c r="A2074" s="12"/>
      <c r="B2074" s="17"/>
      <c r="C2074" s="13"/>
    </row>
    <row r="2075" spans="1:6">
      <c r="A2075" s="12"/>
      <c r="B2075" s="17"/>
      <c r="C2075" s="13"/>
    </row>
    <row r="2076" spans="1:6">
      <c r="A2076" s="12"/>
      <c r="B2076" s="17"/>
      <c r="C2076" s="13"/>
    </row>
    <row r="2077" spans="1:6">
      <c r="A2077" s="12"/>
      <c r="B2077" s="17"/>
      <c r="C2077" s="13"/>
    </row>
    <row r="2078" spans="1:6">
      <c r="A2078" s="12"/>
      <c r="B2078" s="17"/>
      <c r="C2078" s="13"/>
    </row>
    <row r="2079" spans="1:6">
      <c r="A2079" s="12"/>
      <c r="B2079" s="17"/>
      <c r="C2079" s="13"/>
    </row>
    <row r="2080" spans="1:6">
      <c r="A2080" s="12"/>
      <c r="B2080" s="17"/>
      <c r="C2080" s="13"/>
    </row>
    <row r="2081" spans="1:5">
      <c r="A2081" s="12"/>
      <c r="B2081" s="17"/>
      <c r="C2081" s="13"/>
    </row>
    <row r="2082" spans="1:5" s="14" customFormat="1">
      <c r="A2082" s="12"/>
      <c r="B2082" s="17"/>
      <c r="C2082" s="13"/>
      <c r="D2082" s="2"/>
      <c r="E2082" s="1352"/>
    </row>
    <row r="2083" spans="1:5" s="14" customFormat="1">
      <c r="A2083" s="12"/>
      <c r="B2083" s="17"/>
      <c r="C2083" s="13"/>
      <c r="D2083" s="2"/>
      <c r="E2083" s="1352"/>
    </row>
    <row r="2084" spans="1:5">
      <c r="A2084" s="12"/>
      <c r="B2084" s="17"/>
      <c r="C2084" s="13"/>
    </row>
    <row r="2085" spans="1:5">
      <c r="A2085" s="12"/>
      <c r="B2085" s="19"/>
      <c r="C2085" s="13"/>
      <c r="D2085" s="13"/>
    </row>
    <row r="2086" spans="1:5">
      <c r="A2086" s="12"/>
      <c r="B2086" s="19"/>
      <c r="C2086" s="13"/>
      <c r="D2086" s="13"/>
    </row>
    <row r="2087" spans="1:5">
      <c r="A2087" s="1"/>
      <c r="B2087" s="1"/>
      <c r="C2087" s="18"/>
      <c r="D2087" s="1"/>
      <c r="E2087" s="1347"/>
    </row>
    <row r="2088" spans="1:5">
      <c r="C2088" s="18"/>
    </row>
    <row r="2089" spans="1:5">
      <c r="C2089" s="1"/>
    </row>
  </sheetData>
  <sheetProtection algorithmName="SHA-512" hashValue="Xih+ZsH5oYA5X9Zrii+86pjGDY2kVcVTF3MHCbbYXyROLikY5Uc5GlApNZFMEKE/y0Wkp10l0nCkl176yewOzQ==" saltValue="c9jXjdqWdfpw4bNycDD0NQ==" spinCount="100000" sheet="1" objects="1" scenarios="1" formatColumns="0" formatRows="0"/>
  <protectedRanges>
    <protectedRange sqref="E1 D2:D16 I74:I81 G104:G110 G113:G119 I168:I170 G193:G197 G200:G204 I248:I254 G277:G282 G285:G290 G294:G296 G302:G304 G307:G309 I338:I343 G366:G369 G372:G375 I998:I1004 I1008:I1014 I1026:I1029 I1228:I1231 I1235:I1238 I1246:I1249 I1343:I1345 I1374:I1378 I1382:I1387 I1400:I1401 I1507:I1509 I1587:I1591 I1595:I1599 I1607:I1610 I1705:I1707 D59:D65536" name="Obseg3"/>
    <protectedRange sqref="D15:D16 I74:I81 G104:G110 G113:G119 I168:I170 G193:G197 G200:G204 I248:I254 G277:G282 G285:G290 G294:G296 G302:G304 G307:G309 I338:I343 G366:G369 G372:G375 D59:D502" name="Obseg1_1"/>
    <protectedRange sqref="D17:D18" name="Obseg3_1"/>
    <protectedRange sqref="J22:J24" name="Obseg3_2"/>
  </protectedRanges>
  <mergeCells count="41">
    <mergeCell ref="A502:C502"/>
    <mergeCell ref="A562:C562"/>
    <mergeCell ref="A617:C617"/>
    <mergeCell ref="A676:C676"/>
    <mergeCell ref="A844:C844"/>
    <mergeCell ref="A750:C750"/>
    <mergeCell ref="A797:C797"/>
    <mergeCell ref="G1:H1"/>
    <mergeCell ref="I1:J1"/>
    <mergeCell ref="G66:H66"/>
    <mergeCell ref="I66:J66"/>
    <mergeCell ref="G161:H161"/>
    <mergeCell ref="I161:J161"/>
    <mergeCell ref="G241:H241"/>
    <mergeCell ref="I241:J241"/>
    <mergeCell ref="G331:H331"/>
    <mergeCell ref="I331:J331"/>
    <mergeCell ref="G411:H411"/>
    <mergeCell ref="I411:J411"/>
    <mergeCell ref="G510:H510"/>
    <mergeCell ref="I510:J510"/>
    <mergeCell ref="G569:H569"/>
    <mergeCell ref="I569:J569"/>
    <mergeCell ref="G624:H624"/>
    <mergeCell ref="I624:J624"/>
    <mergeCell ref="G683:H683"/>
    <mergeCell ref="I683:J683"/>
    <mergeCell ref="G758:H758"/>
    <mergeCell ref="I758:J758"/>
    <mergeCell ref="G805:H805"/>
    <mergeCell ref="I805:J805"/>
    <mergeCell ref="G1364:H1364"/>
    <mergeCell ref="I1364:J1364"/>
    <mergeCell ref="G1528:H1528"/>
    <mergeCell ref="I1528:J1528"/>
    <mergeCell ref="G852:H852"/>
    <mergeCell ref="I852:J852"/>
    <mergeCell ref="G904:H904"/>
    <mergeCell ref="I904:J904"/>
    <mergeCell ref="G1157:H1157"/>
    <mergeCell ref="I1157:J1157"/>
  </mergeCells>
  <conditionalFormatting sqref="J22:J24 F22 F24">
    <cfRule type="cellIs" dxfId="203" priority="1" stopIfTrue="1" operator="equal">
      <formula>0</formula>
    </cfRule>
  </conditionalFormatting>
  <pageMargins left="0.98425196850393704" right="0.39370078740157483" top="0.35433070866141736" bottom="0.78740157480314965" header="0.19685039370078741" footer="0.47244094488188981"/>
  <pageSetup paperSize="9" scale="95" fitToHeight="0" orientation="landscape" horizontalDpi="4294967293" r:id="rId1"/>
  <headerFooter alignWithMargins="0">
    <oddHeader>&amp;L        &amp;9 "D S O" - BOKALCI&amp;C&amp;9 5. STROJNE  INSTALACIJE - DEPAND.&amp;R&amp;9Gregor S. Tavčar sp</oddHeader>
    <oddFooter>&amp;L&amp;8              November  2016&amp;C&amp;P/101&amp;R&amp;8strojne instalacije</oddFooter>
  </headerFooter>
  <rowBreaks count="37" manualBreakCount="37">
    <brk id="20" max="9" man="1"/>
    <brk id="59" max="9" man="1"/>
    <brk id="154" max="16383" man="1"/>
    <brk id="234" max="16383" man="1"/>
    <brk id="271" max="9" man="1"/>
    <brk id="324" max="16383" man="1"/>
    <brk id="348" max="9" man="1"/>
    <brk id="389" max="9" man="1"/>
    <brk id="404" max="16383" man="1"/>
    <brk id="470" max="9" man="1"/>
    <brk id="504" max="9" man="1"/>
    <brk id="553" max="9" man="1"/>
    <brk id="562" max="9" man="1"/>
    <brk id="608" max="9" man="1"/>
    <brk id="618" max="9" man="1"/>
    <brk id="667" max="9" man="1"/>
    <brk id="676" max="9" man="1"/>
    <brk id="693" max="9" man="1"/>
    <brk id="715" max="9" man="1"/>
    <brk id="741" max="9" man="1"/>
    <brk id="751" max="16383" man="1"/>
    <brk id="799" max="9" man="1"/>
    <brk id="814" max="9" man="1"/>
    <brk id="846" max="9" man="1"/>
    <brk id="861" max="9" man="1"/>
    <brk id="897" max="16383" man="1"/>
    <brk id="1150" max="9" man="1"/>
    <brk id="1259" max="9" man="1"/>
    <brk id="1309" max="9" man="1"/>
    <brk id="1328" max="9" man="1"/>
    <brk id="1356" max="9" man="1"/>
    <brk id="1388" max="9" man="1"/>
    <brk id="1411" max="9" man="1"/>
    <brk id="1515" max="9" man="1"/>
    <brk id="1522" max="9" man="1"/>
    <brk id="1711" max="9" man="1"/>
    <brk id="172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5"/>
  <sheetViews>
    <sheetView workbookViewId="0"/>
    <sheetView workbookViewId="1"/>
    <sheetView view="pageBreakPreview" topLeftCell="A43" zoomScaleNormal="100" zoomScaleSheetLayoutView="100" workbookViewId="2">
      <selection activeCell="B100" sqref="B100"/>
    </sheetView>
  </sheetViews>
  <sheetFormatPr defaultColWidth="0" defaultRowHeight="12.75"/>
  <cols>
    <col min="1" max="1" width="12.5703125" customWidth="1"/>
    <col min="2" max="2" width="65.7109375" customWidth="1"/>
    <col min="3" max="4" width="16.7109375" customWidth="1"/>
    <col min="5" max="5" width="18.5703125" customWidth="1"/>
    <col min="6" max="6" width="13" hidden="1" customWidth="1"/>
    <col min="7" max="8" width="16.7109375" hidden="1" customWidth="1"/>
    <col min="9" max="9" width="17.85546875" hidden="1" customWidth="1"/>
  </cols>
  <sheetData>
    <row r="1" spans="1:5" s="40" customFormat="1" ht="12.75" customHeight="1">
      <c r="A1" s="46" t="s">
        <v>78</v>
      </c>
      <c r="B1" s="41" t="s">
        <v>1381</v>
      </c>
      <c r="C1" s="102" t="s">
        <v>2335</v>
      </c>
      <c r="D1" s="102" t="s">
        <v>2336</v>
      </c>
      <c r="E1" s="102" t="s">
        <v>1591</v>
      </c>
    </row>
    <row r="2" spans="1:5" s="58" customFormat="1" ht="12.75" customHeight="1">
      <c r="A2" s="733"/>
      <c r="B2" s="55"/>
      <c r="C2" s="734"/>
      <c r="D2" s="734"/>
      <c r="E2" s="734"/>
    </row>
    <row r="3" spans="1:5" s="116" customFormat="1" ht="12.75" customHeight="1">
      <c r="A3" s="105" t="s">
        <v>98</v>
      </c>
      <c r="B3" s="89" t="s">
        <v>102</v>
      </c>
      <c r="C3" s="89"/>
      <c r="D3" s="719"/>
      <c r="E3" s="297"/>
    </row>
    <row r="4" spans="1:5" s="116" customFormat="1" ht="12.75" customHeight="1">
      <c r="A4" s="105"/>
      <c r="B4" s="100"/>
      <c r="C4" s="100"/>
      <c r="D4" s="719"/>
      <c r="E4" s="297"/>
    </row>
    <row r="5" spans="1:5" s="116" customFormat="1" ht="12.75" customHeight="1">
      <c r="A5" s="105" t="s">
        <v>99</v>
      </c>
      <c r="B5" s="112" t="s">
        <v>2271</v>
      </c>
      <c r="C5" s="89"/>
      <c r="D5" s="89"/>
      <c r="E5" s="89"/>
    </row>
    <row r="6" spans="1:5" s="86" customFormat="1" ht="12.75" customHeight="1">
      <c r="A6" s="105"/>
      <c r="B6" s="87"/>
      <c r="C6" s="87"/>
      <c r="D6" s="2"/>
      <c r="E6" s="720"/>
    </row>
    <row r="7" spans="1:5" s="92" customFormat="1" ht="12.75" customHeight="1">
      <c r="A7" s="105" t="s">
        <v>100</v>
      </c>
      <c r="B7" s="89" t="s">
        <v>101</v>
      </c>
      <c r="C7" s="89"/>
      <c r="D7" s="91"/>
      <c r="E7" s="88"/>
    </row>
    <row r="8" spans="1:5" s="116" customFormat="1" ht="12.75" customHeight="1">
      <c r="A8" s="105"/>
      <c r="B8" s="113"/>
      <c r="C8" s="721"/>
      <c r="D8" s="719"/>
      <c r="E8" s="297"/>
    </row>
    <row r="9" spans="1:5" s="116" customFormat="1" ht="12.75" customHeight="1">
      <c r="A9" s="105" t="s">
        <v>2272</v>
      </c>
      <c r="B9" s="112" t="s">
        <v>2273</v>
      </c>
      <c r="C9" s="721"/>
      <c r="D9" s="719"/>
      <c r="E9" s="297"/>
    </row>
    <row r="10" spans="1:5" s="116" customFormat="1" ht="12.75" customHeight="1">
      <c r="A10" s="96"/>
      <c r="B10" s="99"/>
      <c r="C10" s="721"/>
      <c r="D10" s="719"/>
      <c r="E10" s="297"/>
    </row>
    <row r="11" spans="1:5" s="116" customFormat="1" ht="12.75" customHeight="1">
      <c r="A11" s="105" t="s">
        <v>64</v>
      </c>
      <c r="B11" s="84" t="s">
        <v>166</v>
      </c>
      <c r="C11" s="721"/>
      <c r="D11" s="719"/>
      <c r="E11" s="297"/>
    </row>
    <row r="12" spans="1:5" s="116" customFormat="1" ht="12.75" customHeight="1">
      <c r="A12" s="96"/>
      <c r="B12" s="99"/>
      <c r="C12" s="721"/>
      <c r="D12" s="719"/>
      <c r="E12" s="297"/>
    </row>
    <row r="13" spans="1:5" s="26" customFormat="1" ht="12.75" customHeight="1">
      <c r="A13" s="105" t="s">
        <v>58</v>
      </c>
      <c r="B13" s="84" t="s">
        <v>1343</v>
      </c>
      <c r="C13" s="52"/>
      <c r="D13" s="6"/>
      <c r="E13" s="44"/>
    </row>
    <row r="14" spans="1:5" s="26" customFormat="1" ht="12.75" customHeight="1">
      <c r="A14" s="100"/>
      <c r="B14" s="24"/>
      <c r="C14" s="52"/>
      <c r="D14" s="6"/>
      <c r="E14" s="44"/>
    </row>
    <row r="15" spans="1:5" s="26" customFormat="1" ht="12.75" customHeight="1">
      <c r="A15" s="100"/>
      <c r="B15" s="24"/>
      <c r="C15" s="52"/>
      <c r="D15" s="6"/>
      <c r="E15" s="44"/>
    </row>
    <row r="16" spans="1:5" s="26" customFormat="1" ht="13.5" customHeight="1">
      <c r="A16" s="48"/>
      <c r="B16" s="45" t="s">
        <v>2274</v>
      </c>
      <c r="C16" s="43"/>
      <c r="D16" s="6"/>
      <c r="E16" s="60"/>
    </row>
    <row r="17" spans="1:5" s="26" customFormat="1" ht="13.5" customHeight="1">
      <c r="A17" s="48"/>
      <c r="B17" s="1500"/>
      <c r="C17" s="43"/>
      <c r="D17" s="6"/>
      <c r="E17" s="60"/>
    </row>
    <row r="18" spans="1:5" s="26" customFormat="1" ht="30" customHeight="1">
      <c r="A18" s="48"/>
      <c r="B18" s="1593" t="s">
        <v>3650</v>
      </c>
      <c r="C18" s="43"/>
      <c r="D18" s="6"/>
      <c r="E18" s="60"/>
    </row>
    <row r="19" spans="1:5" s="26" customFormat="1" ht="13.5" customHeight="1">
      <c r="A19" s="48"/>
      <c r="B19" s="45"/>
      <c r="C19" s="43"/>
      <c r="D19" s="6"/>
      <c r="E19" s="60"/>
    </row>
    <row r="20" spans="1:5" s="26" customFormat="1" ht="13.5" customHeight="1">
      <c r="A20" s="48"/>
      <c r="B20" s="45"/>
      <c r="C20" s="249" t="s">
        <v>180</v>
      </c>
      <c r="D20" s="249" t="s">
        <v>180</v>
      </c>
      <c r="E20" s="249" t="s">
        <v>180</v>
      </c>
    </row>
    <row r="21" spans="1:5" s="26" customFormat="1" ht="13.5" customHeight="1">
      <c r="A21" s="48"/>
      <c r="B21" s="45"/>
      <c r="C21" s="250" t="s">
        <v>1500</v>
      </c>
      <c r="D21" s="250" t="s">
        <v>2275</v>
      </c>
      <c r="E21" s="250" t="s">
        <v>1502</v>
      </c>
    </row>
    <row r="22" spans="1:5" s="26" customFormat="1" ht="13.5" customHeight="1">
      <c r="A22" s="48"/>
      <c r="B22" s="45"/>
      <c r="C22" s="251" t="s">
        <v>1503</v>
      </c>
      <c r="D22" s="251" t="s">
        <v>1503</v>
      </c>
      <c r="E22" s="251"/>
    </row>
    <row r="23" spans="1:5" s="26" customFormat="1" ht="13.5" customHeight="1">
      <c r="A23" s="256" t="s">
        <v>2276</v>
      </c>
      <c r="B23" s="257" t="s">
        <v>2277</v>
      </c>
      <c r="C23" s="711">
        <f>' rek  (1abc)'!C28</f>
        <v>0</v>
      </c>
      <c r="D23" s="711">
        <f>' rek  (1abc)'!D28</f>
        <v>0</v>
      </c>
      <c r="E23" s="711">
        <f>' rek  (1abc)'!E28</f>
        <v>0</v>
      </c>
    </row>
    <row r="24" spans="1:5" s="26" customFormat="1" ht="13.5" customHeight="1">
      <c r="A24" s="256"/>
      <c r="B24" s="257" t="s">
        <v>2278</v>
      </c>
      <c r="C24" s="711"/>
      <c r="D24" s="711"/>
      <c r="E24" s="260"/>
    </row>
    <row r="25" spans="1:5" s="26" customFormat="1" ht="13.5" customHeight="1">
      <c r="A25" s="256"/>
      <c r="B25" s="722" t="s">
        <v>2279</v>
      </c>
      <c r="C25" s="711"/>
      <c r="D25" s="711"/>
      <c r="E25" s="260"/>
    </row>
    <row r="26" spans="1:5" s="26" customFormat="1" ht="12.75" customHeight="1">
      <c r="A26" s="256"/>
      <c r="B26" s="257"/>
      <c r="C26" s="711"/>
      <c r="D26" s="711"/>
      <c r="E26" s="260"/>
    </row>
    <row r="27" spans="1:5" s="26" customFormat="1" ht="13.5" customHeight="1">
      <c r="A27" s="723" t="s">
        <v>2280</v>
      </c>
      <c r="B27" s="257" t="s">
        <v>2281</v>
      </c>
      <c r="C27" s="711">
        <f>' rek  (1abc)'!C31</f>
        <v>0</v>
      </c>
      <c r="D27" s="711">
        <f>' rek  (1abc)'!D31</f>
        <v>0</v>
      </c>
      <c r="E27" s="711">
        <f>' rek  (1abc)'!E31</f>
        <v>0</v>
      </c>
    </row>
    <row r="28" spans="1:5" s="26" customFormat="1" ht="27.75" customHeight="1">
      <c r="A28" s="723"/>
      <c r="B28" s="722" t="s">
        <v>2282</v>
      </c>
      <c r="C28" s="711"/>
      <c r="D28" s="711"/>
      <c r="E28" s="260"/>
    </row>
    <row r="29" spans="1:5" s="26" customFormat="1" ht="12.75" customHeight="1">
      <c r="A29" s="263"/>
      <c r="B29" s="257"/>
      <c r="C29" s="711"/>
      <c r="D29" s="711"/>
      <c r="E29" s="260"/>
    </row>
    <row r="30" spans="1:5" s="26" customFormat="1" ht="13.5" customHeight="1">
      <c r="A30" s="263" t="s">
        <v>2283</v>
      </c>
      <c r="B30" s="264" t="s">
        <v>2284</v>
      </c>
      <c r="C30" s="711">
        <f>' rek  (1abc)'!C34</f>
        <v>0</v>
      </c>
      <c r="D30" s="711">
        <f>' rek  (1abc)'!D34</f>
        <v>2332</v>
      </c>
      <c r="E30" s="711">
        <f>' rek  (1abc)'!E34</f>
        <v>2332</v>
      </c>
    </row>
    <row r="31" spans="1:5" s="26" customFormat="1" ht="27" customHeight="1">
      <c r="A31" s="263"/>
      <c r="B31" s="722" t="s">
        <v>2285</v>
      </c>
      <c r="C31" s="711"/>
      <c r="D31" s="711"/>
      <c r="E31" s="279"/>
    </row>
    <row r="32" spans="1:5" s="26" customFormat="1" ht="13.5" customHeight="1">
      <c r="A32" s="263"/>
      <c r="B32" s="722"/>
      <c r="C32" s="711"/>
      <c r="D32" s="711"/>
      <c r="E32" s="260"/>
    </row>
    <row r="33" spans="1:5" s="26" customFormat="1" ht="13.5" customHeight="1">
      <c r="A33" s="263" t="s">
        <v>85</v>
      </c>
      <c r="B33" s="264" t="s">
        <v>2286</v>
      </c>
      <c r="C33" s="711">
        <f>'pop2.G+O-BAL'!$G$790</f>
        <v>0</v>
      </c>
      <c r="D33" s="711">
        <f>'pop2.G+O-BAL'!$I$790</f>
        <v>0</v>
      </c>
      <c r="E33" s="711">
        <f>'pop2.G+O-BAL'!$E$790</f>
        <v>0</v>
      </c>
    </row>
    <row r="34" spans="1:5" s="26" customFormat="1" ht="33" customHeight="1">
      <c r="A34" s="263"/>
      <c r="B34" s="257" t="s">
        <v>2287</v>
      </c>
      <c r="C34" s="711"/>
      <c r="D34" s="711"/>
      <c r="E34" s="260"/>
    </row>
    <row r="35" spans="1:5" s="26" customFormat="1" ht="13.5" customHeight="1">
      <c r="A35" s="263"/>
      <c r="B35" s="257" t="s">
        <v>2288</v>
      </c>
      <c r="C35" s="711"/>
      <c r="D35" s="711"/>
      <c r="E35" s="260"/>
    </row>
    <row r="36" spans="1:5" s="26" customFormat="1" ht="13.5" customHeight="1">
      <c r="A36" s="263"/>
      <c r="B36" s="257" t="s">
        <v>2289</v>
      </c>
      <c r="C36" s="711"/>
      <c r="D36" s="711"/>
      <c r="E36" s="260"/>
    </row>
    <row r="37" spans="1:5" s="26" customFormat="1" ht="13.5" customHeight="1">
      <c r="A37" s="263"/>
      <c r="B37" s="722"/>
      <c r="C37" s="711"/>
      <c r="D37" s="711"/>
      <c r="E37" s="260"/>
    </row>
    <row r="38" spans="1:5" s="26" customFormat="1" ht="13.5" customHeight="1">
      <c r="A38" s="256" t="s">
        <v>2290</v>
      </c>
      <c r="B38" s="264" t="s">
        <v>2291</v>
      </c>
      <c r="C38" s="711">
        <f>'rek 3abc'!C42</f>
        <v>0</v>
      </c>
      <c r="D38" s="711">
        <f>'rek 3abc'!D42</f>
        <v>0</v>
      </c>
      <c r="E38" s="711">
        <f>'rek 3abc'!E42</f>
        <v>0</v>
      </c>
    </row>
    <row r="39" spans="1:5" s="26" customFormat="1" ht="13.5" customHeight="1">
      <c r="A39" s="256"/>
      <c r="B39" s="712" t="s">
        <v>2292</v>
      </c>
      <c r="C39" s="724"/>
      <c r="D39" s="711"/>
      <c r="E39" s="260"/>
    </row>
    <row r="40" spans="1:5" s="26" customFormat="1" ht="13.5" customHeight="1">
      <c r="A40" s="256"/>
      <c r="B40" s="712"/>
      <c r="C40" s="724"/>
      <c r="D40" s="711"/>
      <c r="E40" s="260"/>
    </row>
    <row r="41" spans="1:5" s="26" customFormat="1" ht="13.5" customHeight="1">
      <c r="A41" s="256" t="s">
        <v>2293</v>
      </c>
      <c r="B41" s="257" t="s">
        <v>3578</v>
      </c>
      <c r="C41" s="724">
        <f>'rek 3abc'!C45</f>
        <v>0</v>
      </c>
      <c r="D41" s="724">
        <f>'rek 3abc'!D45</f>
        <v>0</v>
      </c>
      <c r="E41" s="724">
        <f>'rek 3abc'!E45</f>
        <v>0</v>
      </c>
    </row>
    <row r="42" spans="1:5" s="26" customFormat="1" ht="13.5" customHeight="1">
      <c r="A42" s="263"/>
      <c r="B42" s="712" t="s">
        <v>2294</v>
      </c>
      <c r="C42" s="724"/>
      <c r="D42" s="711"/>
      <c r="E42" s="260"/>
    </row>
    <row r="43" spans="1:5" s="26" customFormat="1" ht="13.5" customHeight="1">
      <c r="A43" s="263"/>
      <c r="B43" s="722"/>
      <c r="C43" s="711"/>
      <c r="D43" s="711"/>
      <c r="E43" s="260"/>
    </row>
    <row r="44" spans="1:5" s="26" customFormat="1" ht="13.5" customHeight="1">
      <c r="A44" s="256" t="s">
        <v>2295</v>
      </c>
      <c r="B44" s="257" t="s">
        <v>2296</v>
      </c>
      <c r="C44" s="711">
        <f>'rek 3abc'!C48</f>
        <v>0</v>
      </c>
      <c r="D44" s="711">
        <f>'rek 3abc'!D48</f>
        <v>0</v>
      </c>
      <c r="E44" s="711">
        <f>'rek 3abc'!E48</f>
        <v>0</v>
      </c>
    </row>
    <row r="45" spans="1:5" s="26" customFormat="1" ht="13.5" customHeight="1">
      <c r="A45" s="263"/>
      <c r="B45" s="712" t="s">
        <v>2297</v>
      </c>
      <c r="C45" s="724"/>
      <c r="D45" s="711"/>
      <c r="E45" s="260"/>
    </row>
    <row r="46" spans="1:5" s="26" customFormat="1" ht="13.5" customHeight="1">
      <c r="A46" s="263"/>
      <c r="B46" s="722"/>
      <c r="C46" s="711"/>
      <c r="D46" s="711"/>
      <c r="E46" s="260"/>
    </row>
    <row r="47" spans="1:5" s="26" customFormat="1" ht="13.5" customHeight="1">
      <c r="A47" s="263" t="s">
        <v>88</v>
      </c>
      <c r="B47" s="725" t="s">
        <v>2298</v>
      </c>
      <c r="C47" s="711">
        <f>'rek 4-DEP'!E56</f>
        <v>0</v>
      </c>
      <c r="D47" s="711">
        <f>'rek 4-DEP'!F56</f>
        <v>0</v>
      </c>
      <c r="E47" s="711">
        <f>'rek 4-DEP'!G56</f>
        <v>0</v>
      </c>
    </row>
    <row r="48" spans="1:5" s="26" customFormat="1" ht="13.5" customHeight="1">
      <c r="A48" s="263"/>
      <c r="B48" s="712" t="s">
        <v>2299</v>
      </c>
      <c r="C48" s="711"/>
      <c r="D48" s="711"/>
      <c r="E48" s="260"/>
    </row>
    <row r="49" spans="1:7" s="26" customFormat="1" ht="13.5" customHeight="1">
      <c r="A49" s="263"/>
      <c r="B49" s="712"/>
      <c r="C49" s="711"/>
      <c r="D49" s="711"/>
      <c r="E49" s="260"/>
    </row>
    <row r="50" spans="1:7" s="92" customFormat="1" ht="33.75" customHeight="1">
      <c r="A50" s="281" t="s">
        <v>89</v>
      </c>
      <c r="B50" s="713" t="s">
        <v>2300</v>
      </c>
      <c r="C50" s="711">
        <f>'5. STR. in. D'!$H$58</f>
        <v>0</v>
      </c>
      <c r="D50" s="711">
        <f>'5. STR. in. D'!$J$58</f>
        <v>0</v>
      </c>
      <c r="E50" s="711">
        <f>'5. STR. in. D'!$F$58</f>
        <v>0</v>
      </c>
    </row>
    <row r="51" spans="1:7" s="26" customFormat="1" ht="13.5" customHeight="1">
      <c r="A51" s="263"/>
      <c r="B51" s="713" t="s">
        <v>2301</v>
      </c>
      <c r="C51" s="711"/>
      <c r="D51" s="711"/>
      <c r="E51" s="279">
        <f>C51+D51</f>
        <v>0</v>
      </c>
    </row>
    <row r="52" spans="1:7" s="26" customFormat="1" ht="13.5" customHeight="1">
      <c r="A52" s="263"/>
      <c r="B52" s="713" t="s">
        <v>2302</v>
      </c>
      <c r="C52" s="711"/>
      <c r="D52" s="711"/>
      <c r="E52" s="279">
        <f>C52+D52</f>
        <v>0</v>
      </c>
    </row>
    <row r="53" spans="1:7" s="26" customFormat="1" ht="13.5" customHeight="1">
      <c r="A53" s="263"/>
      <c r="B53" s="713" t="s">
        <v>2303</v>
      </c>
      <c r="C53" s="711"/>
      <c r="D53" s="711"/>
      <c r="E53" s="279">
        <f>C53+D53</f>
        <v>0</v>
      </c>
    </row>
    <row r="54" spans="1:7" s="26" customFormat="1" ht="13.5" customHeight="1">
      <c r="A54" s="263"/>
      <c r="B54" s="713" t="s">
        <v>2304</v>
      </c>
      <c r="C54" s="711"/>
      <c r="D54" s="711"/>
      <c r="E54" s="279">
        <f>C54+D54</f>
        <v>0</v>
      </c>
    </row>
    <row r="55" spans="1:7" s="26" customFormat="1" ht="13.5" customHeight="1">
      <c r="A55" s="263"/>
      <c r="B55" s="726"/>
      <c r="C55" s="711"/>
      <c r="D55" s="711"/>
      <c r="E55" s="260"/>
    </row>
    <row r="56" spans="1:7" s="92" customFormat="1" ht="33.75" customHeight="1">
      <c r="A56" s="281" t="s">
        <v>45</v>
      </c>
      <c r="B56" s="713" t="s">
        <v>2305</v>
      </c>
      <c r="C56" s="711">
        <f>'6. EL in.D'!$H$34</f>
        <v>0</v>
      </c>
      <c r="D56" s="711">
        <f>'6. EL in.D'!$J$34</f>
        <v>0</v>
      </c>
      <c r="E56" s="711">
        <f>'6. EL in.D'!$F$34</f>
        <v>0</v>
      </c>
    </row>
    <row r="57" spans="1:7" s="2" customFormat="1" ht="15">
      <c r="A57" s="277"/>
      <c r="B57" s="713" t="s">
        <v>2306</v>
      </c>
      <c r="C57" s="714"/>
      <c r="D57" s="714"/>
      <c r="E57" s="279">
        <f>C57+D57</f>
        <v>0</v>
      </c>
      <c r="F57" s="1"/>
      <c r="G57" s="1"/>
    </row>
    <row r="58" spans="1:7" s="2" customFormat="1" ht="15">
      <c r="A58" s="277"/>
      <c r="B58" s="713" t="s">
        <v>2307</v>
      </c>
      <c r="C58" s="714"/>
      <c r="D58" s="714"/>
      <c r="E58" s="279">
        <f>C58+D58</f>
        <v>0</v>
      </c>
      <c r="F58" s="1"/>
      <c r="G58" s="1"/>
    </row>
    <row r="59" spans="1:7" s="2" customFormat="1" ht="15">
      <c r="A59" s="277"/>
      <c r="B59" s="713" t="s">
        <v>2308</v>
      </c>
      <c r="C59" s="714"/>
      <c r="D59" s="714"/>
      <c r="E59" s="279">
        <f>C59+D59</f>
        <v>0</v>
      </c>
      <c r="F59" s="1"/>
      <c r="G59" s="1"/>
    </row>
    <row r="60" spans="1:7" s="2" customFormat="1" ht="15">
      <c r="A60" s="277"/>
      <c r="B60" s="713" t="s">
        <v>2309</v>
      </c>
      <c r="C60" s="714"/>
      <c r="D60" s="714"/>
      <c r="E60" s="279">
        <f>C60+D60</f>
        <v>0</v>
      </c>
      <c r="F60" s="1"/>
      <c r="G60" s="1"/>
    </row>
    <row r="61" spans="1:7" s="2" customFormat="1" ht="15">
      <c r="A61" s="277"/>
      <c r="B61" s="713"/>
      <c r="C61" s="714"/>
      <c r="D61" s="714"/>
      <c r="E61" s="279"/>
      <c r="F61" s="1"/>
      <c r="G61" s="1"/>
    </row>
    <row r="62" spans="1:7" s="26" customFormat="1" ht="13.5" customHeight="1">
      <c r="A62" s="263" t="s">
        <v>46</v>
      </c>
      <c r="B62" s="725" t="s">
        <v>2310</v>
      </c>
      <c r="C62" s="711">
        <f>'7.rek PRAL'!E22</f>
        <v>0</v>
      </c>
      <c r="D62" s="711">
        <f>'7.rek PRAL'!F22</f>
        <v>0</v>
      </c>
      <c r="E62" s="711">
        <f>'7.rek PRAL'!G22</f>
        <v>0</v>
      </c>
    </row>
    <row r="63" spans="1:7" s="2" customFormat="1" ht="15">
      <c r="A63" s="277"/>
      <c r="B63" s="713"/>
      <c r="C63" s="714"/>
      <c r="D63" s="714"/>
      <c r="E63" s="279"/>
      <c r="F63" s="1"/>
      <c r="G63" s="1"/>
    </row>
    <row r="64" spans="1:7" s="92" customFormat="1" ht="33.75" customHeight="1">
      <c r="A64" s="281" t="s">
        <v>2311</v>
      </c>
      <c r="B64" s="713" t="s">
        <v>2312</v>
      </c>
      <c r="C64" s="711">
        <f>'7.rek PRAL'!E24</f>
        <v>0</v>
      </c>
      <c r="D64" s="711">
        <f>'7.rek PRAL'!F24</f>
        <v>0</v>
      </c>
      <c r="E64" s="711">
        <f>'7.rek PRAL'!G24</f>
        <v>0</v>
      </c>
    </row>
    <row r="65" spans="1:7" s="719" customFormat="1" ht="15">
      <c r="A65" s="727"/>
      <c r="B65" s="452" t="s">
        <v>2313</v>
      </c>
      <c r="C65" s="259"/>
      <c r="D65" s="292"/>
      <c r="E65" s="728"/>
      <c r="F65" s="116"/>
      <c r="G65" s="116"/>
    </row>
    <row r="66" spans="1:7" s="719" customFormat="1" ht="15">
      <c r="A66" s="727"/>
      <c r="B66" s="452" t="s">
        <v>2314</v>
      </c>
      <c r="C66" s="259"/>
      <c r="D66" s="292"/>
      <c r="E66" s="728"/>
      <c r="F66" s="116"/>
      <c r="G66" s="116"/>
    </row>
    <row r="67" spans="1:7" s="719" customFormat="1" ht="15">
      <c r="A67" s="727"/>
      <c r="B67" s="452" t="s">
        <v>2315</v>
      </c>
      <c r="C67" s="259"/>
      <c r="D67" s="292"/>
      <c r="E67" s="728"/>
      <c r="F67" s="116"/>
      <c r="G67" s="116"/>
    </row>
    <row r="68" spans="1:7" s="719" customFormat="1" ht="15">
      <c r="A68" s="727"/>
      <c r="B68" s="452" t="s">
        <v>2316</v>
      </c>
      <c r="C68" s="259"/>
      <c r="D68" s="292"/>
      <c r="E68" s="728"/>
      <c r="F68" s="116"/>
      <c r="G68" s="116"/>
    </row>
    <row r="69" spans="1:7" s="2" customFormat="1" ht="15">
      <c r="A69" s="277"/>
      <c r="B69" s="713"/>
      <c r="C69" s="714"/>
      <c r="D69" s="714"/>
      <c r="E69" s="279"/>
      <c r="F69" s="1"/>
      <c r="G69" s="1"/>
    </row>
    <row r="70" spans="1:7" s="92" customFormat="1" ht="31.5" customHeight="1">
      <c r="A70" s="281" t="s">
        <v>2317</v>
      </c>
      <c r="B70" s="713" t="s">
        <v>2318</v>
      </c>
      <c r="C70" s="711">
        <f>'7b. EL in.PR'!$H$31</f>
        <v>0</v>
      </c>
      <c r="D70" s="711">
        <f>'7b. EL in.PR'!$J$31</f>
        <v>0</v>
      </c>
      <c r="E70" s="711">
        <f>'7b. EL in.PR'!$F$31</f>
        <v>0</v>
      </c>
    </row>
    <row r="71" spans="1:7" s="2" customFormat="1" ht="15">
      <c r="A71" s="277"/>
      <c r="B71" s="713" t="s">
        <v>2319</v>
      </c>
      <c r="C71" s="714"/>
      <c r="D71" s="714"/>
      <c r="E71" s="279">
        <f>C71+D71</f>
        <v>0</v>
      </c>
      <c r="F71" s="1"/>
      <c r="G71" s="1"/>
    </row>
    <row r="72" spans="1:7" s="2" customFormat="1" ht="15">
      <c r="A72" s="277"/>
      <c r="B72" s="713" t="s">
        <v>2320</v>
      </c>
      <c r="C72" s="714"/>
      <c r="D72" s="714"/>
      <c r="E72" s="279">
        <f>C72+D72</f>
        <v>0</v>
      </c>
      <c r="F72" s="1"/>
      <c r="G72" s="1"/>
    </row>
    <row r="73" spans="1:7" s="2" customFormat="1" ht="15">
      <c r="A73" s="277"/>
      <c r="B73" s="713" t="s">
        <v>2321</v>
      </c>
      <c r="C73" s="714"/>
      <c r="D73" s="714"/>
      <c r="E73" s="279">
        <f>C73+D73</f>
        <v>0</v>
      </c>
      <c r="F73" s="1"/>
      <c r="G73" s="1"/>
    </row>
    <row r="74" spans="1:7" s="2" customFormat="1" ht="15">
      <c r="A74" s="277"/>
      <c r="B74" s="713" t="s">
        <v>2322</v>
      </c>
      <c r="C74" s="714"/>
      <c r="D74" s="714"/>
      <c r="E74" s="279">
        <f>C74+D74</f>
        <v>0</v>
      </c>
      <c r="F74" s="1"/>
      <c r="G74" s="1"/>
    </row>
    <row r="75" spans="1:7" s="2" customFormat="1" ht="15">
      <c r="A75" s="277"/>
      <c r="B75" s="713"/>
      <c r="C75" s="714"/>
      <c r="D75" s="711"/>
      <c r="E75" s="711"/>
      <c r="F75" s="1"/>
      <c r="G75" s="1"/>
    </row>
    <row r="76" spans="1:7" s="26" customFormat="1" ht="13.5" customHeight="1">
      <c r="A76" s="263" t="s">
        <v>47</v>
      </c>
      <c r="B76" s="725" t="s">
        <v>2323</v>
      </c>
      <c r="C76" s="711">
        <f>'8.rek  KUH'!E22</f>
        <v>0</v>
      </c>
      <c r="D76" s="711">
        <f>'8.rek  KUH'!F22</f>
        <v>0</v>
      </c>
      <c r="E76" s="711">
        <f>'8.rek  KUH'!G22</f>
        <v>0</v>
      </c>
    </row>
    <row r="77" spans="1:7" s="2" customFormat="1" ht="15">
      <c r="A77" s="277"/>
      <c r="B77" s="713"/>
      <c r="C77" s="714"/>
      <c r="D77" s="714"/>
      <c r="E77" s="279"/>
      <c r="F77" s="1"/>
      <c r="G77" s="1"/>
    </row>
    <row r="78" spans="1:7" s="92" customFormat="1" ht="33.75" customHeight="1">
      <c r="A78" s="281" t="s">
        <v>2324</v>
      </c>
      <c r="B78" s="713" t="s">
        <v>2325</v>
      </c>
      <c r="C78" s="711">
        <f>'8.rek  KUH'!E24</f>
        <v>0</v>
      </c>
      <c r="D78" s="711">
        <f>'8.rek  KUH'!F24</f>
        <v>0</v>
      </c>
      <c r="E78" s="711">
        <f>'8.rek  KUH'!G24</f>
        <v>0</v>
      </c>
    </row>
    <row r="79" spans="1:7" s="719" customFormat="1" ht="15">
      <c r="A79" s="727"/>
      <c r="B79" s="452" t="s">
        <v>2326</v>
      </c>
      <c r="C79" s="259"/>
      <c r="D79" s="292"/>
      <c r="E79" s="728"/>
      <c r="F79" s="116"/>
      <c r="G79" s="116"/>
    </row>
    <row r="80" spans="1:7" s="719" customFormat="1" ht="15">
      <c r="A80" s="727"/>
      <c r="B80" s="452" t="s">
        <v>2327</v>
      </c>
      <c r="C80" s="259"/>
      <c r="D80" s="292"/>
      <c r="E80" s="728"/>
      <c r="F80" s="116"/>
      <c r="G80" s="116"/>
    </row>
    <row r="81" spans="1:7" s="2" customFormat="1" ht="15">
      <c r="A81" s="277"/>
      <c r="B81" s="713"/>
      <c r="C81" s="714"/>
      <c r="D81" s="714"/>
      <c r="E81" s="279"/>
      <c r="F81" s="1"/>
      <c r="G81" s="1"/>
    </row>
    <row r="82" spans="1:7" s="92" customFormat="1" ht="31.5" customHeight="1">
      <c r="A82" s="281" t="s">
        <v>2328</v>
      </c>
      <c r="B82" s="713" t="s">
        <v>2329</v>
      </c>
      <c r="C82" s="711">
        <f>'8.rek  KUH'!E26</f>
        <v>0</v>
      </c>
      <c r="D82" s="711">
        <f>'8.rek  KUH'!F26</f>
        <v>0</v>
      </c>
      <c r="E82" s="711">
        <f>'8.rek  KUH'!G26</f>
        <v>0</v>
      </c>
    </row>
    <row r="83" spans="1:7" s="2" customFormat="1" ht="15">
      <c r="A83" s="277"/>
      <c r="B83" s="713" t="s">
        <v>2330</v>
      </c>
      <c r="C83" s="714"/>
      <c r="D83" s="714"/>
      <c r="E83" s="279">
        <f>C83+D83</f>
        <v>0</v>
      </c>
      <c r="F83" s="1"/>
      <c r="G83" s="1"/>
    </row>
    <row r="84" spans="1:7" s="2" customFormat="1" ht="15">
      <c r="A84" s="277"/>
      <c r="B84" s="713" t="s">
        <v>2331</v>
      </c>
      <c r="C84" s="714"/>
      <c r="D84" s="714"/>
      <c r="E84" s="279">
        <f>C84+D84</f>
        <v>0</v>
      </c>
      <c r="F84" s="1"/>
      <c r="G84" s="1"/>
    </row>
    <row r="85" spans="1:7" s="2" customFormat="1" ht="15">
      <c r="A85" s="281"/>
      <c r="B85" s="713"/>
      <c r="C85" s="714"/>
      <c r="D85" s="714"/>
      <c r="E85" s="279"/>
      <c r="F85" s="1"/>
      <c r="G85" s="1"/>
    </row>
    <row r="86" spans="1:7" s="2" customFormat="1" ht="15">
      <c r="A86" s="281" t="s">
        <v>69</v>
      </c>
      <c r="B86" s="713" t="s">
        <v>3633</v>
      </c>
      <c r="C86" s="711">
        <f>'9. Projekt'!G73</f>
        <v>0</v>
      </c>
      <c r="D86" s="711">
        <f>'9. Projekt'!I73</f>
        <v>0</v>
      </c>
      <c r="E86" s="711">
        <f>'9. Projekt'!E73</f>
        <v>0</v>
      </c>
      <c r="F86" s="1"/>
      <c r="G86" s="1"/>
    </row>
    <row r="87" spans="1:7" s="2" customFormat="1" ht="15">
      <c r="A87" s="281"/>
      <c r="B87" s="713"/>
      <c r="C87" s="714"/>
      <c r="D87" s="714"/>
      <c r="E87" s="279"/>
      <c r="F87" s="1"/>
      <c r="G87" s="1"/>
    </row>
    <row r="88" spans="1:7" s="26" customFormat="1" ht="12.75" customHeight="1">
      <c r="A88" s="49"/>
      <c r="B88" s="50"/>
      <c r="C88" s="731"/>
      <c r="D88" s="113"/>
      <c r="E88" s="44"/>
    </row>
    <row r="89" spans="1:7" s="26" customFormat="1" ht="12.75" customHeight="1">
      <c r="A89" s="23"/>
      <c r="B89" s="45" t="s">
        <v>2332</v>
      </c>
      <c r="C89" s="711">
        <f>SUM(C23:C88)</f>
        <v>0</v>
      </c>
      <c r="D89" s="711">
        <f>SUM(D23:D88)</f>
        <v>2332</v>
      </c>
      <c r="E89" s="711">
        <f>SUM(E23:E88)</f>
        <v>2332</v>
      </c>
    </row>
    <row r="90" spans="1:7" s="26" customFormat="1" ht="12.75" customHeight="1">
      <c r="A90" s="23"/>
      <c r="B90" s="45"/>
      <c r="C90" s="113"/>
      <c r="D90" s="113"/>
      <c r="E90" s="60"/>
    </row>
    <row r="91" spans="1:7" s="26" customFormat="1" ht="12.75" customHeight="1">
      <c r="A91" s="23"/>
      <c r="B91" s="45" t="s">
        <v>2333</v>
      </c>
      <c r="C91" s="113"/>
      <c r="D91" s="113"/>
      <c r="E91" s="1319"/>
    </row>
    <row r="92" spans="1:7" s="26" customFormat="1" ht="12.75" customHeight="1">
      <c r="A92" s="23"/>
      <c r="B92" s="45"/>
      <c r="C92" s="113"/>
      <c r="D92" s="113"/>
      <c r="E92" s="60"/>
    </row>
    <row r="93" spans="1:7" s="26" customFormat="1" ht="12.75" customHeight="1">
      <c r="A93" s="23"/>
      <c r="B93" s="45" t="s">
        <v>3610</v>
      </c>
      <c r="C93" s="711">
        <f>C89*$E$91</f>
        <v>0</v>
      </c>
      <c r="D93" s="711">
        <f>D89*$E$91</f>
        <v>0</v>
      </c>
      <c r="E93" s="711">
        <f>E89*$E$91</f>
        <v>0</v>
      </c>
    </row>
    <row r="94" spans="1:7" s="26" customFormat="1" ht="12.75" customHeight="1">
      <c r="A94" s="23"/>
      <c r="B94" s="45"/>
      <c r="C94" s="113"/>
      <c r="D94" s="113"/>
      <c r="E94" s="60"/>
    </row>
    <row r="95" spans="1:7" s="26" customFormat="1" ht="12.75" customHeight="1">
      <c r="A95" s="23"/>
      <c r="B95" s="257" t="s">
        <v>3611</v>
      </c>
      <c r="C95" s="711">
        <f>C89-C93</f>
        <v>0</v>
      </c>
      <c r="D95" s="711">
        <f>D89-D93</f>
        <v>2332</v>
      </c>
      <c r="E95" s="711">
        <f>E89-E93</f>
        <v>2332</v>
      </c>
    </row>
    <row r="96" spans="1:7" s="26" customFormat="1" ht="12.75" customHeight="1">
      <c r="A96" s="23"/>
      <c r="B96" s="45"/>
      <c r="C96" s="113"/>
      <c r="D96" s="113"/>
      <c r="E96" s="60"/>
    </row>
    <row r="97" spans="1:16384" s="26" customFormat="1" ht="12.75" customHeight="1">
      <c r="A97" s="23"/>
      <c r="B97" s="45" t="s">
        <v>3651</v>
      </c>
      <c r="C97" s="1544">
        <f>SUM(C23,C27,C33,C38,C41,C44,C47,C50,C56,C62,C64,C70,C76,C78,C82)*(1-$E$91)*0.095</f>
        <v>0</v>
      </c>
      <c r="D97" s="1544">
        <f t="shared" ref="D97:BO97" si="0">SUM(D23,D27,D33,D38,D41,D44,D47,D50,D56,D62,D64,D70,D76,D78,D82)*(1-$E$91)*0.095</f>
        <v>0</v>
      </c>
      <c r="E97" s="1544">
        <f t="shared" si="0"/>
        <v>0</v>
      </c>
      <c r="F97" s="1544">
        <f t="shared" si="0"/>
        <v>0</v>
      </c>
      <c r="G97" s="1544">
        <f t="shared" si="0"/>
        <v>0</v>
      </c>
      <c r="H97" s="1544">
        <f t="shared" si="0"/>
        <v>0</v>
      </c>
      <c r="I97" s="1544">
        <f t="shared" si="0"/>
        <v>0</v>
      </c>
      <c r="J97" s="1544">
        <f t="shared" si="0"/>
        <v>0</v>
      </c>
      <c r="K97" s="1544">
        <f t="shared" si="0"/>
        <v>0</v>
      </c>
      <c r="L97" s="1544">
        <f t="shared" si="0"/>
        <v>0</v>
      </c>
      <c r="M97" s="1544">
        <f t="shared" si="0"/>
        <v>0</v>
      </c>
      <c r="N97" s="1544">
        <f t="shared" si="0"/>
        <v>0</v>
      </c>
      <c r="O97" s="1544">
        <f t="shared" si="0"/>
        <v>0</v>
      </c>
      <c r="P97" s="1544">
        <f t="shared" si="0"/>
        <v>0</v>
      </c>
      <c r="Q97" s="1544">
        <f t="shared" si="0"/>
        <v>0</v>
      </c>
      <c r="R97" s="1544">
        <f t="shared" si="0"/>
        <v>0</v>
      </c>
      <c r="S97" s="1544">
        <f t="shared" si="0"/>
        <v>0</v>
      </c>
      <c r="T97" s="1544">
        <f t="shared" si="0"/>
        <v>0</v>
      </c>
      <c r="U97" s="1544">
        <f t="shared" si="0"/>
        <v>0</v>
      </c>
      <c r="V97" s="1544">
        <f t="shared" si="0"/>
        <v>0</v>
      </c>
      <c r="W97" s="1544">
        <f t="shared" si="0"/>
        <v>0</v>
      </c>
      <c r="X97" s="1544">
        <f t="shared" si="0"/>
        <v>0</v>
      </c>
      <c r="Y97" s="1544">
        <f t="shared" si="0"/>
        <v>0</v>
      </c>
      <c r="Z97" s="1544">
        <f t="shared" si="0"/>
        <v>0</v>
      </c>
      <c r="AA97" s="1544">
        <f t="shared" si="0"/>
        <v>0</v>
      </c>
      <c r="AB97" s="1544">
        <f t="shared" si="0"/>
        <v>0</v>
      </c>
      <c r="AC97" s="1544">
        <f t="shared" si="0"/>
        <v>0</v>
      </c>
      <c r="AD97" s="1544">
        <f t="shared" si="0"/>
        <v>0</v>
      </c>
      <c r="AE97" s="1544">
        <f t="shared" si="0"/>
        <v>0</v>
      </c>
      <c r="AF97" s="1544">
        <f t="shared" si="0"/>
        <v>0</v>
      </c>
      <c r="AG97" s="1544">
        <f t="shared" si="0"/>
        <v>0</v>
      </c>
      <c r="AH97" s="1544">
        <f t="shared" si="0"/>
        <v>0</v>
      </c>
      <c r="AI97" s="1544">
        <f t="shared" si="0"/>
        <v>0</v>
      </c>
      <c r="AJ97" s="1544">
        <f t="shared" si="0"/>
        <v>0</v>
      </c>
      <c r="AK97" s="1544">
        <f t="shared" si="0"/>
        <v>0</v>
      </c>
      <c r="AL97" s="1544">
        <f t="shared" si="0"/>
        <v>0</v>
      </c>
      <c r="AM97" s="1544">
        <f t="shared" si="0"/>
        <v>0</v>
      </c>
      <c r="AN97" s="1544">
        <f t="shared" si="0"/>
        <v>0</v>
      </c>
      <c r="AO97" s="1544">
        <f t="shared" si="0"/>
        <v>0</v>
      </c>
      <c r="AP97" s="1544">
        <f t="shared" si="0"/>
        <v>0</v>
      </c>
      <c r="AQ97" s="1544">
        <f t="shared" si="0"/>
        <v>0</v>
      </c>
      <c r="AR97" s="1544">
        <f t="shared" si="0"/>
        <v>0</v>
      </c>
      <c r="AS97" s="1544">
        <f t="shared" si="0"/>
        <v>0</v>
      </c>
      <c r="AT97" s="1544">
        <f t="shared" si="0"/>
        <v>0</v>
      </c>
      <c r="AU97" s="1544">
        <f t="shared" si="0"/>
        <v>0</v>
      </c>
      <c r="AV97" s="1544">
        <f t="shared" si="0"/>
        <v>0</v>
      </c>
      <c r="AW97" s="1544">
        <f t="shared" si="0"/>
        <v>0</v>
      </c>
      <c r="AX97" s="1544">
        <f t="shared" si="0"/>
        <v>0</v>
      </c>
      <c r="AY97" s="1544">
        <f t="shared" si="0"/>
        <v>0</v>
      </c>
      <c r="AZ97" s="1544">
        <f t="shared" si="0"/>
        <v>0</v>
      </c>
      <c r="BA97" s="1544">
        <f t="shared" si="0"/>
        <v>0</v>
      </c>
      <c r="BB97" s="1544">
        <f t="shared" si="0"/>
        <v>0</v>
      </c>
      <c r="BC97" s="1544">
        <f t="shared" si="0"/>
        <v>0</v>
      </c>
      <c r="BD97" s="1544">
        <f t="shared" si="0"/>
        <v>0</v>
      </c>
      <c r="BE97" s="1544">
        <f t="shared" si="0"/>
        <v>0</v>
      </c>
      <c r="BF97" s="1544">
        <f t="shared" si="0"/>
        <v>0</v>
      </c>
      <c r="BG97" s="1544">
        <f t="shared" si="0"/>
        <v>0</v>
      </c>
      <c r="BH97" s="1544">
        <f t="shared" si="0"/>
        <v>0</v>
      </c>
      <c r="BI97" s="1544">
        <f t="shared" si="0"/>
        <v>0</v>
      </c>
      <c r="BJ97" s="1544">
        <f t="shared" si="0"/>
        <v>0</v>
      </c>
      <c r="BK97" s="1544">
        <f t="shared" si="0"/>
        <v>0</v>
      </c>
      <c r="BL97" s="1544">
        <f t="shared" si="0"/>
        <v>0</v>
      </c>
      <c r="BM97" s="1544">
        <f t="shared" si="0"/>
        <v>0</v>
      </c>
      <c r="BN97" s="1544">
        <f t="shared" si="0"/>
        <v>0</v>
      </c>
      <c r="BO97" s="1544">
        <f t="shared" si="0"/>
        <v>0</v>
      </c>
      <c r="BP97" s="1544">
        <f t="shared" ref="BP97:EA97" si="1">SUM(BP23,BP27,BP33,BP38,BP41,BP44,BP47,BP50,BP56,BP62,BP64,BP70,BP76,BP78,BP82)*(1-$E$91)*0.095</f>
        <v>0</v>
      </c>
      <c r="BQ97" s="1544">
        <f t="shared" si="1"/>
        <v>0</v>
      </c>
      <c r="BR97" s="1544">
        <f t="shared" si="1"/>
        <v>0</v>
      </c>
      <c r="BS97" s="1544">
        <f t="shared" si="1"/>
        <v>0</v>
      </c>
      <c r="BT97" s="1544">
        <f t="shared" si="1"/>
        <v>0</v>
      </c>
      <c r="BU97" s="1544">
        <f t="shared" si="1"/>
        <v>0</v>
      </c>
      <c r="BV97" s="1544">
        <f t="shared" si="1"/>
        <v>0</v>
      </c>
      <c r="BW97" s="1544">
        <f t="shared" si="1"/>
        <v>0</v>
      </c>
      <c r="BX97" s="1544">
        <f t="shared" si="1"/>
        <v>0</v>
      </c>
      <c r="BY97" s="1544">
        <f t="shared" si="1"/>
        <v>0</v>
      </c>
      <c r="BZ97" s="1544">
        <f t="shared" si="1"/>
        <v>0</v>
      </c>
      <c r="CA97" s="1544">
        <f t="shared" si="1"/>
        <v>0</v>
      </c>
      <c r="CB97" s="1544">
        <f t="shared" si="1"/>
        <v>0</v>
      </c>
      <c r="CC97" s="1544">
        <f t="shared" si="1"/>
        <v>0</v>
      </c>
      <c r="CD97" s="1544">
        <f t="shared" si="1"/>
        <v>0</v>
      </c>
      <c r="CE97" s="1544">
        <f t="shared" si="1"/>
        <v>0</v>
      </c>
      <c r="CF97" s="1544">
        <f t="shared" si="1"/>
        <v>0</v>
      </c>
      <c r="CG97" s="1544">
        <f t="shared" si="1"/>
        <v>0</v>
      </c>
      <c r="CH97" s="1544">
        <f t="shared" si="1"/>
        <v>0</v>
      </c>
      <c r="CI97" s="1544">
        <f t="shared" si="1"/>
        <v>0</v>
      </c>
      <c r="CJ97" s="1544">
        <f t="shared" si="1"/>
        <v>0</v>
      </c>
      <c r="CK97" s="1544">
        <f t="shared" si="1"/>
        <v>0</v>
      </c>
      <c r="CL97" s="1544">
        <f t="shared" si="1"/>
        <v>0</v>
      </c>
      <c r="CM97" s="1544">
        <f t="shared" si="1"/>
        <v>0</v>
      </c>
      <c r="CN97" s="1544">
        <f t="shared" si="1"/>
        <v>0</v>
      </c>
      <c r="CO97" s="1544">
        <f t="shared" si="1"/>
        <v>0</v>
      </c>
      <c r="CP97" s="1544">
        <f t="shared" si="1"/>
        <v>0</v>
      </c>
      <c r="CQ97" s="1544">
        <f t="shared" si="1"/>
        <v>0</v>
      </c>
      <c r="CR97" s="1544">
        <f t="shared" si="1"/>
        <v>0</v>
      </c>
      <c r="CS97" s="1544">
        <f t="shared" si="1"/>
        <v>0</v>
      </c>
      <c r="CT97" s="1544">
        <f t="shared" si="1"/>
        <v>0</v>
      </c>
      <c r="CU97" s="1544">
        <f t="shared" si="1"/>
        <v>0</v>
      </c>
      <c r="CV97" s="1544">
        <f t="shared" si="1"/>
        <v>0</v>
      </c>
      <c r="CW97" s="1544">
        <f t="shared" si="1"/>
        <v>0</v>
      </c>
      <c r="CX97" s="1544">
        <f t="shared" si="1"/>
        <v>0</v>
      </c>
      <c r="CY97" s="1544">
        <f t="shared" si="1"/>
        <v>0</v>
      </c>
      <c r="CZ97" s="1544">
        <f t="shared" si="1"/>
        <v>0</v>
      </c>
      <c r="DA97" s="1544">
        <f t="shared" si="1"/>
        <v>0</v>
      </c>
      <c r="DB97" s="1544">
        <f t="shared" si="1"/>
        <v>0</v>
      </c>
      <c r="DC97" s="1544">
        <f t="shared" si="1"/>
        <v>0</v>
      </c>
      <c r="DD97" s="1544">
        <f t="shared" si="1"/>
        <v>0</v>
      </c>
      <c r="DE97" s="1544">
        <f t="shared" si="1"/>
        <v>0</v>
      </c>
      <c r="DF97" s="1544">
        <f t="shared" si="1"/>
        <v>0</v>
      </c>
      <c r="DG97" s="1544">
        <f t="shared" si="1"/>
        <v>0</v>
      </c>
      <c r="DH97" s="1544">
        <f t="shared" si="1"/>
        <v>0</v>
      </c>
      <c r="DI97" s="1544">
        <f t="shared" si="1"/>
        <v>0</v>
      </c>
      <c r="DJ97" s="1544">
        <f t="shared" si="1"/>
        <v>0</v>
      </c>
      <c r="DK97" s="1544">
        <f t="shared" si="1"/>
        <v>0</v>
      </c>
      <c r="DL97" s="1544">
        <f t="shared" si="1"/>
        <v>0</v>
      </c>
      <c r="DM97" s="1544">
        <f t="shared" si="1"/>
        <v>0</v>
      </c>
      <c r="DN97" s="1544">
        <f t="shared" si="1"/>
        <v>0</v>
      </c>
      <c r="DO97" s="1544">
        <f t="shared" si="1"/>
        <v>0</v>
      </c>
      <c r="DP97" s="1544">
        <f t="shared" si="1"/>
        <v>0</v>
      </c>
      <c r="DQ97" s="1544">
        <f t="shared" si="1"/>
        <v>0</v>
      </c>
      <c r="DR97" s="1544">
        <f t="shared" si="1"/>
        <v>0</v>
      </c>
      <c r="DS97" s="1544">
        <f t="shared" si="1"/>
        <v>0</v>
      </c>
      <c r="DT97" s="1544">
        <f t="shared" si="1"/>
        <v>0</v>
      </c>
      <c r="DU97" s="1544">
        <f t="shared" si="1"/>
        <v>0</v>
      </c>
      <c r="DV97" s="1544">
        <f t="shared" si="1"/>
        <v>0</v>
      </c>
      <c r="DW97" s="1544">
        <f t="shared" si="1"/>
        <v>0</v>
      </c>
      <c r="DX97" s="1544">
        <f t="shared" si="1"/>
        <v>0</v>
      </c>
      <c r="DY97" s="1544">
        <f t="shared" si="1"/>
        <v>0</v>
      </c>
      <c r="DZ97" s="1544">
        <f t="shared" si="1"/>
        <v>0</v>
      </c>
      <c r="EA97" s="1544">
        <f t="shared" si="1"/>
        <v>0</v>
      </c>
      <c r="EB97" s="1544">
        <f t="shared" ref="EB97:GM97" si="2">SUM(EB23,EB27,EB33,EB38,EB41,EB44,EB47,EB50,EB56,EB62,EB64,EB70,EB76,EB78,EB82)*(1-$E$91)*0.095</f>
        <v>0</v>
      </c>
      <c r="EC97" s="1544">
        <f t="shared" si="2"/>
        <v>0</v>
      </c>
      <c r="ED97" s="1544">
        <f t="shared" si="2"/>
        <v>0</v>
      </c>
      <c r="EE97" s="1544">
        <f t="shared" si="2"/>
        <v>0</v>
      </c>
      <c r="EF97" s="1544">
        <f t="shared" si="2"/>
        <v>0</v>
      </c>
      <c r="EG97" s="1544">
        <f t="shared" si="2"/>
        <v>0</v>
      </c>
      <c r="EH97" s="1544">
        <f t="shared" si="2"/>
        <v>0</v>
      </c>
      <c r="EI97" s="1544">
        <f t="shared" si="2"/>
        <v>0</v>
      </c>
      <c r="EJ97" s="1544">
        <f t="shared" si="2"/>
        <v>0</v>
      </c>
      <c r="EK97" s="1544">
        <f t="shared" si="2"/>
        <v>0</v>
      </c>
      <c r="EL97" s="1544">
        <f t="shared" si="2"/>
        <v>0</v>
      </c>
      <c r="EM97" s="1544">
        <f t="shared" si="2"/>
        <v>0</v>
      </c>
      <c r="EN97" s="1544">
        <f t="shared" si="2"/>
        <v>0</v>
      </c>
      <c r="EO97" s="1544">
        <f t="shared" si="2"/>
        <v>0</v>
      </c>
      <c r="EP97" s="1544">
        <f t="shared" si="2"/>
        <v>0</v>
      </c>
      <c r="EQ97" s="1544">
        <f t="shared" si="2"/>
        <v>0</v>
      </c>
      <c r="ER97" s="1544">
        <f t="shared" si="2"/>
        <v>0</v>
      </c>
      <c r="ES97" s="1544">
        <f t="shared" si="2"/>
        <v>0</v>
      </c>
      <c r="ET97" s="1544">
        <f t="shared" si="2"/>
        <v>0</v>
      </c>
      <c r="EU97" s="1544">
        <f t="shared" si="2"/>
        <v>0</v>
      </c>
      <c r="EV97" s="1544">
        <f t="shared" si="2"/>
        <v>0</v>
      </c>
      <c r="EW97" s="1544">
        <f t="shared" si="2"/>
        <v>0</v>
      </c>
      <c r="EX97" s="1544">
        <f t="shared" si="2"/>
        <v>0</v>
      </c>
      <c r="EY97" s="1544">
        <f t="shared" si="2"/>
        <v>0</v>
      </c>
      <c r="EZ97" s="1544">
        <f t="shared" si="2"/>
        <v>0</v>
      </c>
      <c r="FA97" s="1544">
        <f t="shared" si="2"/>
        <v>0</v>
      </c>
      <c r="FB97" s="1544">
        <f t="shared" si="2"/>
        <v>0</v>
      </c>
      <c r="FC97" s="1544">
        <f t="shared" si="2"/>
        <v>0</v>
      </c>
      <c r="FD97" s="1544">
        <f t="shared" si="2"/>
        <v>0</v>
      </c>
      <c r="FE97" s="1544">
        <f t="shared" si="2"/>
        <v>0</v>
      </c>
      <c r="FF97" s="1544">
        <f t="shared" si="2"/>
        <v>0</v>
      </c>
      <c r="FG97" s="1544">
        <f t="shared" si="2"/>
        <v>0</v>
      </c>
      <c r="FH97" s="1544">
        <f t="shared" si="2"/>
        <v>0</v>
      </c>
      <c r="FI97" s="1544">
        <f t="shared" si="2"/>
        <v>0</v>
      </c>
      <c r="FJ97" s="1544">
        <f t="shared" si="2"/>
        <v>0</v>
      </c>
      <c r="FK97" s="1544">
        <f t="shared" si="2"/>
        <v>0</v>
      </c>
      <c r="FL97" s="1544">
        <f t="shared" si="2"/>
        <v>0</v>
      </c>
      <c r="FM97" s="1544">
        <f t="shared" si="2"/>
        <v>0</v>
      </c>
      <c r="FN97" s="1544">
        <f t="shared" si="2"/>
        <v>0</v>
      </c>
      <c r="FO97" s="1544">
        <f t="shared" si="2"/>
        <v>0</v>
      </c>
      <c r="FP97" s="1544">
        <f t="shared" si="2"/>
        <v>0</v>
      </c>
      <c r="FQ97" s="1544">
        <f t="shared" si="2"/>
        <v>0</v>
      </c>
      <c r="FR97" s="1544">
        <f t="shared" si="2"/>
        <v>0</v>
      </c>
      <c r="FS97" s="1544">
        <f t="shared" si="2"/>
        <v>0</v>
      </c>
      <c r="FT97" s="1544">
        <f t="shared" si="2"/>
        <v>0</v>
      </c>
      <c r="FU97" s="1544">
        <f t="shared" si="2"/>
        <v>0</v>
      </c>
      <c r="FV97" s="1544">
        <f t="shared" si="2"/>
        <v>0</v>
      </c>
      <c r="FW97" s="1544">
        <f t="shared" si="2"/>
        <v>0</v>
      </c>
      <c r="FX97" s="1544">
        <f t="shared" si="2"/>
        <v>0</v>
      </c>
      <c r="FY97" s="1544">
        <f t="shared" si="2"/>
        <v>0</v>
      </c>
      <c r="FZ97" s="1544">
        <f t="shared" si="2"/>
        <v>0</v>
      </c>
      <c r="GA97" s="1544">
        <f t="shared" si="2"/>
        <v>0</v>
      </c>
      <c r="GB97" s="1544">
        <f t="shared" si="2"/>
        <v>0</v>
      </c>
      <c r="GC97" s="1544">
        <f t="shared" si="2"/>
        <v>0</v>
      </c>
      <c r="GD97" s="1544">
        <f t="shared" si="2"/>
        <v>0</v>
      </c>
      <c r="GE97" s="1544">
        <f t="shared" si="2"/>
        <v>0</v>
      </c>
      <c r="GF97" s="1544">
        <f t="shared" si="2"/>
        <v>0</v>
      </c>
      <c r="GG97" s="1544">
        <f t="shared" si="2"/>
        <v>0</v>
      </c>
      <c r="GH97" s="1544">
        <f t="shared" si="2"/>
        <v>0</v>
      </c>
      <c r="GI97" s="1544">
        <f t="shared" si="2"/>
        <v>0</v>
      </c>
      <c r="GJ97" s="1544">
        <f t="shared" si="2"/>
        <v>0</v>
      </c>
      <c r="GK97" s="1544">
        <f t="shared" si="2"/>
        <v>0</v>
      </c>
      <c r="GL97" s="1544">
        <f t="shared" si="2"/>
        <v>0</v>
      </c>
      <c r="GM97" s="1544">
        <f t="shared" si="2"/>
        <v>0</v>
      </c>
      <c r="GN97" s="1544">
        <f t="shared" ref="GN97:IY97" si="3">SUM(GN23,GN27,GN33,GN38,GN41,GN44,GN47,GN50,GN56,GN62,GN64,GN70,GN76,GN78,GN82)*(1-$E$91)*0.095</f>
        <v>0</v>
      </c>
      <c r="GO97" s="1544">
        <f t="shared" si="3"/>
        <v>0</v>
      </c>
      <c r="GP97" s="1544">
        <f t="shared" si="3"/>
        <v>0</v>
      </c>
      <c r="GQ97" s="1544">
        <f t="shared" si="3"/>
        <v>0</v>
      </c>
      <c r="GR97" s="1544">
        <f t="shared" si="3"/>
        <v>0</v>
      </c>
      <c r="GS97" s="1544">
        <f t="shared" si="3"/>
        <v>0</v>
      </c>
      <c r="GT97" s="1544">
        <f t="shared" si="3"/>
        <v>0</v>
      </c>
      <c r="GU97" s="1544">
        <f t="shared" si="3"/>
        <v>0</v>
      </c>
      <c r="GV97" s="1544">
        <f t="shared" si="3"/>
        <v>0</v>
      </c>
      <c r="GW97" s="1544">
        <f t="shared" si="3"/>
        <v>0</v>
      </c>
      <c r="GX97" s="1544">
        <f t="shared" si="3"/>
        <v>0</v>
      </c>
      <c r="GY97" s="1544">
        <f t="shared" si="3"/>
        <v>0</v>
      </c>
      <c r="GZ97" s="1544">
        <f t="shared" si="3"/>
        <v>0</v>
      </c>
      <c r="HA97" s="1544">
        <f t="shared" si="3"/>
        <v>0</v>
      </c>
      <c r="HB97" s="1544">
        <f t="shared" si="3"/>
        <v>0</v>
      </c>
      <c r="HC97" s="1544">
        <f t="shared" si="3"/>
        <v>0</v>
      </c>
      <c r="HD97" s="1544">
        <f t="shared" si="3"/>
        <v>0</v>
      </c>
      <c r="HE97" s="1544">
        <f t="shared" si="3"/>
        <v>0</v>
      </c>
      <c r="HF97" s="1544">
        <f t="shared" si="3"/>
        <v>0</v>
      </c>
      <c r="HG97" s="1544">
        <f t="shared" si="3"/>
        <v>0</v>
      </c>
      <c r="HH97" s="1544">
        <f t="shared" si="3"/>
        <v>0</v>
      </c>
      <c r="HI97" s="1544">
        <f t="shared" si="3"/>
        <v>0</v>
      </c>
      <c r="HJ97" s="1544">
        <f t="shared" si="3"/>
        <v>0</v>
      </c>
      <c r="HK97" s="1544">
        <f t="shared" si="3"/>
        <v>0</v>
      </c>
      <c r="HL97" s="1544">
        <f t="shared" si="3"/>
        <v>0</v>
      </c>
      <c r="HM97" s="1544">
        <f t="shared" si="3"/>
        <v>0</v>
      </c>
      <c r="HN97" s="1544">
        <f t="shared" si="3"/>
        <v>0</v>
      </c>
      <c r="HO97" s="1544">
        <f t="shared" si="3"/>
        <v>0</v>
      </c>
      <c r="HP97" s="1544">
        <f t="shared" si="3"/>
        <v>0</v>
      </c>
      <c r="HQ97" s="1544">
        <f t="shared" si="3"/>
        <v>0</v>
      </c>
      <c r="HR97" s="1544">
        <f t="shared" si="3"/>
        <v>0</v>
      </c>
      <c r="HS97" s="1544">
        <f t="shared" si="3"/>
        <v>0</v>
      </c>
      <c r="HT97" s="1544">
        <f t="shared" si="3"/>
        <v>0</v>
      </c>
      <c r="HU97" s="1544">
        <f t="shared" si="3"/>
        <v>0</v>
      </c>
      <c r="HV97" s="1544">
        <f t="shared" si="3"/>
        <v>0</v>
      </c>
      <c r="HW97" s="1544">
        <f t="shared" si="3"/>
        <v>0</v>
      </c>
      <c r="HX97" s="1544">
        <f t="shared" si="3"/>
        <v>0</v>
      </c>
      <c r="HY97" s="1544">
        <f t="shared" si="3"/>
        <v>0</v>
      </c>
      <c r="HZ97" s="1544">
        <f t="shared" si="3"/>
        <v>0</v>
      </c>
      <c r="IA97" s="1544">
        <f t="shared" si="3"/>
        <v>0</v>
      </c>
      <c r="IB97" s="1544">
        <f t="shared" si="3"/>
        <v>0</v>
      </c>
      <c r="IC97" s="1544">
        <f t="shared" si="3"/>
        <v>0</v>
      </c>
      <c r="ID97" s="1544">
        <f t="shared" si="3"/>
        <v>0</v>
      </c>
      <c r="IE97" s="1544">
        <f t="shared" si="3"/>
        <v>0</v>
      </c>
      <c r="IF97" s="1544">
        <f t="shared" si="3"/>
        <v>0</v>
      </c>
      <c r="IG97" s="1544">
        <f t="shared" si="3"/>
        <v>0</v>
      </c>
      <c r="IH97" s="1544">
        <f t="shared" si="3"/>
        <v>0</v>
      </c>
      <c r="II97" s="1544">
        <f t="shared" si="3"/>
        <v>0</v>
      </c>
      <c r="IJ97" s="1544">
        <f t="shared" si="3"/>
        <v>0</v>
      </c>
      <c r="IK97" s="1544">
        <f t="shared" si="3"/>
        <v>0</v>
      </c>
      <c r="IL97" s="1544">
        <f t="shared" si="3"/>
        <v>0</v>
      </c>
      <c r="IM97" s="1544">
        <f t="shared" si="3"/>
        <v>0</v>
      </c>
      <c r="IN97" s="1544">
        <f t="shared" si="3"/>
        <v>0</v>
      </c>
      <c r="IO97" s="1544">
        <f t="shared" si="3"/>
        <v>0</v>
      </c>
      <c r="IP97" s="1544">
        <f t="shared" si="3"/>
        <v>0</v>
      </c>
      <c r="IQ97" s="1544">
        <f t="shared" si="3"/>
        <v>0</v>
      </c>
      <c r="IR97" s="1544">
        <f t="shared" si="3"/>
        <v>0</v>
      </c>
      <c r="IS97" s="1544">
        <f t="shared" si="3"/>
        <v>0</v>
      </c>
      <c r="IT97" s="1544">
        <f t="shared" si="3"/>
        <v>0</v>
      </c>
      <c r="IU97" s="1544">
        <f t="shared" si="3"/>
        <v>0</v>
      </c>
      <c r="IV97" s="1544">
        <f t="shared" si="3"/>
        <v>0</v>
      </c>
      <c r="IW97" s="1544">
        <f t="shared" si="3"/>
        <v>0</v>
      </c>
      <c r="IX97" s="1544">
        <f t="shared" si="3"/>
        <v>0</v>
      </c>
      <c r="IY97" s="1544">
        <f t="shared" si="3"/>
        <v>0</v>
      </c>
      <c r="IZ97" s="1544">
        <f t="shared" ref="IZ97:LK97" si="4">SUM(IZ23,IZ27,IZ33,IZ38,IZ41,IZ44,IZ47,IZ50,IZ56,IZ62,IZ64,IZ70,IZ76,IZ78,IZ82)*(1-$E$91)*0.095</f>
        <v>0</v>
      </c>
      <c r="JA97" s="1544">
        <f t="shared" si="4"/>
        <v>0</v>
      </c>
      <c r="JB97" s="1544">
        <f t="shared" si="4"/>
        <v>0</v>
      </c>
      <c r="JC97" s="1544">
        <f t="shared" si="4"/>
        <v>0</v>
      </c>
      <c r="JD97" s="1544">
        <f t="shared" si="4"/>
        <v>0</v>
      </c>
      <c r="JE97" s="1544">
        <f t="shared" si="4"/>
        <v>0</v>
      </c>
      <c r="JF97" s="1544">
        <f t="shared" si="4"/>
        <v>0</v>
      </c>
      <c r="JG97" s="1544">
        <f t="shared" si="4"/>
        <v>0</v>
      </c>
      <c r="JH97" s="1544">
        <f t="shared" si="4"/>
        <v>0</v>
      </c>
      <c r="JI97" s="1544">
        <f t="shared" si="4"/>
        <v>0</v>
      </c>
      <c r="JJ97" s="1544">
        <f t="shared" si="4"/>
        <v>0</v>
      </c>
      <c r="JK97" s="1544">
        <f t="shared" si="4"/>
        <v>0</v>
      </c>
      <c r="JL97" s="1544">
        <f t="shared" si="4"/>
        <v>0</v>
      </c>
      <c r="JM97" s="1544">
        <f t="shared" si="4"/>
        <v>0</v>
      </c>
      <c r="JN97" s="1544">
        <f t="shared" si="4"/>
        <v>0</v>
      </c>
      <c r="JO97" s="1544">
        <f t="shared" si="4"/>
        <v>0</v>
      </c>
      <c r="JP97" s="1544">
        <f t="shared" si="4"/>
        <v>0</v>
      </c>
      <c r="JQ97" s="1544">
        <f t="shared" si="4"/>
        <v>0</v>
      </c>
      <c r="JR97" s="1544">
        <f t="shared" si="4"/>
        <v>0</v>
      </c>
      <c r="JS97" s="1544">
        <f t="shared" si="4"/>
        <v>0</v>
      </c>
      <c r="JT97" s="1544">
        <f t="shared" si="4"/>
        <v>0</v>
      </c>
      <c r="JU97" s="1544">
        <f t="shared" si="4"/>
        <v>0</v>
      </c>
      <c r="JV97" s="1544">
        <f t="shared" si="4"/>
        <v>0</v>
      </c>
      <c r="JW97" s="1544">
        <f t="shared" si="4"/>
        <v>0</v>
      </c>
      <c r="JX97" s="1544">
        <f t="shared" si="4"/>
        <v>0</v>
      </c>
      <c r="JY97" s="1544">
        <f t="shared" si="4"/>
        <v>0</v>
      </c>
      <c r="JZ97" s="1544">
        <f t="shared" si="4"/>
        <v>0</v>
      </c>
      <c r="KA97" s="1544">
        <f t="shared" si="4"/>
        <v>0</v>
      </c>
      <c r="KB97" s="1544">
        <f t="shared" si="4"/>
        <v>0</v>
      </c>
      <c r="KC97" s="1544">
        <f t="shared" si="4"/>
        <v>0</v>
      </c>
      <c r="KD97" s="1544">
        <f t="shared" si="4"/>
        <v>0</v>
      </c>
      <c r="KE97" s="1544">
        <f t="shared" si="4"/>
        <v>0</v>
      </c>
      <c r="KF97" s="1544">
        <f t="shared" si="4"/>
        <v>0</v>
      </c>
      <c r="KG97" s="1544">
        <f t="shared" si="4"/>
        <v>0</v>
      </c>
      <c r="KH97" s="1544">
        <f t="shared" si="4"/>
        <v>0</v>
      </c>
      <c r="KI97" s="1544">
        <f t="shared" si="4"/>
        <v>0</v>
      </c>
      <c r="KJ97" s="1544">
        <f t="shared" si="4"/>
        <v>0</v>
      </c>
      <c r="KK97" s="1544">
        <f t="shared" si="4"/>
        <v>0</v>
      </c>
      <c r="KL97" s="1544">
        <f t="shared" si="4"/>
        <v>0</v>
      </c>
      <c r="KM97" s="1544">
        <f t="shared" si="4"/>
        <v>0</v>
      </c>
      <c r="KN97" s="1544">
        <f t="shared" si="4"/>
        <v>0</v>
      </c>
      <c r="KO97" s="1544">
        <f t="shared" si="4"/>
        <v>0</v>
      </c>
      <c r="KP97" s="1544">
        <f t="shared" si="4"/>
        <v>0</v>
      </c>
      <c r="KQ97" s="1544">
        <f t="shared" si="4"/>
        <v>0</v>
      </c>
      <c r="KR97" s="1544">
        <f t="shared" si="4"/>
        <v>0</v>
      </c>
      <c r="KS97" s="1544">
        <f t="shared" si="4"/>
        <v>0</v>
      </c>
      <c r="KT97" s="1544">
        <f t="shared" si="4"/>
        <v>0</v>
      </c>
      <c r="KU97" s="1544">
        <f t="shared" si="4"/>
        <v>0</v>
      </c>
      <c r="KV97" s="1544">
        <f t="shared" si="4"/>
        <v>0</v>
      </c>
      <c r="KW97" s="1544">
        <f t="shared" si="4"/>
        <v>0</v>
      </c>
      <c r="KX97" s="1544">
        <f t="shared" si="4"/>
        <v>0</v>
      </c>
      <c r="KY97" s="1544">
        <f t="shared" si="4"/>
        <v>0</v>
      </c>
      <c r="KZ97" s="1544">
        <f t="shared" si="4"/>
        <v>0</v>
      </c>
      <c r="LA97" s="1544">
        <f t="shared" si="4"/>
        <v>0</v>
      </c>
      <c r="LB97" s="1544">
        <f t="shared" si="4"/>
        <v>0</v>
      </c>
      <c r="LC97" s="1544">
        <f t="shared" si="4"/>
        <v>0</v>
      </c>
      <c r="LD97" s="1544">
        <f t="shared" si="4"/>
        <v>0</v>
      </c>
      <c r="LE97" s="1544">
        <f t="shared" si="4"/>
        <v>0</v>
      </c>
      <c r="LF97" s="1544">
        <f t="shared" si="4"/>
        <v>0</v>
      </c>
      <c r="LG97" s="1544">
        <f t="shared" si="4"/>
        <v>0</v>
      </c>
      <c r="LH97" s="1544">
        <f t="shared" si="4"/>
        <v>0</v>
      </c>
      <c r="LI97" s="1544">
        <f t="shared" si="4"/>
        <v>0</v>
      </c>
      <c r="LJ97" s="1544">
        <f t="shared" si="4"/>
        <v>0</v>
      </c>
      <c r="LK97" s="1544">
        <f t="shared" si="4"/>
        <v>0</v>
      </c>
      <c r="LL97" s="1544">
        <f t="shared" ref="LL97:NW97" si="5">SUM(LL23,LL27,LL33,LL38,LL41,LL44,LL47,LL50,LL56,LL62,LL64,LL70,LL76,LL78,LL82)*(1-$E$91)*0.095</f>
        <v>0</v>
      </c>
      <c r="LM97" s="1544">
        <f t="shared" si="5"/>
        <v>0</v>
      </c>
      <c r="LN97" s="1544">
        <f t="shared" si="5"/>
        <v>0</v>
      </c>
      <c r="LO97" s="1544">
        <f t="shared" si="5"/>
        <v>0</v>
      </c>
      <c r="LP97" s="1544">
        <f t="shared" si="5"/>
        <v>0</v>
      </c>
      <c r="LQ97" s="1544">
        <f t="shared" si="5"/>
        <v>0</v>
      </c>
      <c r="LR97" s="1544">
        <f t="shared" si="5"/>
        <v>0</v>
      </c>
      <c r="LS97" s="1544">
        <f t="shared" si="5"/>
        <v>0</v>
      </c>
      <c r="LT97" s="1544">
        <f t="shared" si="5"/>
        <v>0</v>
      </c>
      <c r="LU97" s="1544">
        <f t="shared" si="5"/>
        <v>0</v>
      </c>
      <c r="LV97" s="1544">
        <f t="shared" si="5"/>
        <v>0</v>
      </c>
      <c r="LW97" s="1544">
        <f t="shared" si="5"/>
        <v>0</v>
      </c>
      <c r="LX97" s="1544">
        <f t="shared" si="5"/>
        <v>0</v>
      </c>
      <c r="LY97" s="1544">
        <f t="shared" si="5"/>
        <v>0</v>
      </c>
      <c r="LZ97" s="1544">
        <f t="shared" si="5"/>
        <v>0</v>
      </c>
      <c r="MA97" s="1544">
        <f t="shared" si="5"/>
        <v>0</v>
      </c>
      <c r="MB97" s="1544">
        <f t="shared" si="5"/>
        <v>0</v>
      </c>
      <c r="MC97" s="1544">
        <f t="shared" si="5"/>
        <v>0</v>
      </c>
      <c r="MD97" s="1544">
        <f t="shared" si="5"/>
        <v>0</v>
      </c>
      <c r="ME97" s="1544">
        <f t="shared" si="5"/>
        <v>0</v>
      </c>
      <c r="MF97" s="1544">
        <f t="shared" si="5"/>
        <v>0</v>
      </c>
      <c r="MG97" s="1544">
        <f t="shared" si="5"/>
        <v>0</v>
      </c>
      <c r="MH97" s="1544">
        <f t="shared" si="5"/>
        <v>0</v>
      </c>
      <c r="MI97" s="1544">
        <f t="shared" si="5"/>
        <v>0</v>
      </c>
      <c r="MJ97" s="1544">
        <f t="shared" si="5"/>
        <v>0</v>
      </c>
      <c r="MK97" s="1544">
        <f t="shared" si="5"/>
        <v>0</v>
      </c>
      <c r="ML97" s="1544">
        <f t="shared" si="5"/>
        <v>0</v>
      </c>
      <c r="MM97" s="1544">
        <f t="shared" si="5"/>
        <v>0</v>
      </c>
      <c r="MN97" s="1544">
        <f t="shared" si="5"/>
        <v>0</v>
      </c>
      <c r="MO97" s="1544">
        <f t="shared" si="5"/>
        <v>0</v>
      </c>
      <c r="MP97" s="1544">
        <f t="shared" si="5"/>
        <v>0</v>
      </c>
      <c r="MQ97" s="1544">
        <f t="shared" si="5"/>
        <v>0</v>
      </c>
      <c r="MR97" s="1544">
        <f t="shared" si="5"/>
        <v>0</v>
      </c>
      <c r="MS97" s="1544">
        <f t="shared" si="5"/>
        <v>0</v>
      </c>
      <c r="MT97" s="1544">
        <f t="shared" si="5"/>
        <v>0</v>
      </c>
      <c r="MU97" s="1544">
        <f t="shared" si="5"/>
        <v>0</v>
      </c>
      <c r="MV97" s="1544">
        <f t="shared" si="5"/>
        <v>0</v>
      </c>
      <c r="MW97" s="1544">
        <f t="shared" si="5"/>
        <v>0</v>
      </c>
      <c r="MX97" s="1544">
        <f t="shared" si="5"/>
        <v>0</v>
      </c>
      <c r="MY97" s="1544">
        <f t="shared" si="5"/>
        <v>0</v>
      </c>
      <c r="MZ97" s="1544">
        <f t="shared" si="5"/>
        <v>0</v>
      </c>
      <c r="NA97" s="1544">
        <f t="shared" si="5"/>
        <v>0</v>
      </c>
      <c r="NB97" s="1544">
        <f t="shared" si="5"/>
        <v>0</v>
      </c>
      <c r="NC97" s="1544">
        <f t="shared" si="5"/>
        <v>0</v>
      </c>
      <c r="ND97" s="1544">
        <f t="shared" si="5"/>
        <v>0</v>
      </c>
      <c r="NE97" s="1544">
        <f t="shared" si="5"/>
        <v>0</v>
      </c>
      <c r="NF97" s="1544">
        <f t="shared" si="5"/>
        <v>0</v>
      </c>
      <c r="NG97" s="1544">
        <f t="shared" si="5"/>
        <v>0</v>
      </c>
      <c r="NH97" s="1544">
        <f t="shared" si="5"/>
        <v>0</v>
      </c>
      <c r="NI97" s="1544">
        <f t="shared" si="5"/>
        <v>0</v>
      </c>
      <c r="NJ97" s="1544">
        <f t="shared" si="5"/>
        <v>0</v>
      </c>
      <c r="NK97" s="1544">
        <f t="shared" si="5"/>
        <v>0</v>
      </c>
      <c r="NL97" s="1544">
        <f t="shared" si="5"/>
        <v>0</v>
      </c>
      <c r="NM97" s="1544">
        <f t="shared" si="5"/>
        <v>0</v>
      </c>
      <c r="NN97" s="1544">
        <f t="shared" si="5"/>
        <v>0</v>
      </c>
      <c r="NO97" s="1544">
        <f t="shared" si="5"/>
        <v>0</v>
      </c>
      <c r="NP97" s="1544">
        <f t="shared" si="5"/>
        <v>0</v>
      </c>
      <c r="NQ97" s="1544">
        <f t="shared" si="5"/>
        <v>0</v>
      </c>
      <c r="NR97" s="1544">
        <f t="shared" si="5"/>
        <v>0</v>
      </c>
      <c r="NS97" s="1544">
        <f t="shared" si="5"/>
        <v>0</v>
      </c>
      <c r="NT97" s="1544">
        <f t="shared" si="5"/>
        <v>0</v>
      </c>
      <c r="NU97" s="1544">
        <f t="shared" si="5"/>
        <v>0</v>
      </c>
      <c r="NV97" s="1544">
        <f t="shared" si="5"/>
        <v>0</v>
      </c>
      <c r="NW97" s="1544">
        <f t="shared" si="5"/>
        <v>0</v>
      </c>
      <c r="NX97" s="1544">
        <f t="shared" ref="NX97:QI97" si="6">SUM(NX23,NX27,NX33,NX38,NX41,NX44,NX47,NX50,NX56,NX62,NX64,NX70,NX76,NX78,NX82)*(1-$E$91)*0.095</f>
        <v>0</v>
      </c>
      <c r="NY97" s="1544">
        <f t="shared" si="6"/>
        <v>0</v>
      </c>
      <c r="NZ97" s="1544">
        <f t="shared" si="6"/>
        <v>0</v>
      </c>
      <c r="OA97" s="1544">
        <f t="shared" si="6"/>
        <v>0</v>
      </c>
      <c r="OB97" s="1544">
        <f t="shared" si="6"/>
        <v>0</v>
      </c>
      <c r="OC97" s="1544">
        <f t="shared" si="6"/>
        <v>0</v>
      </c>
      <c r="OD97" s="1544">
        <f t="shared" si="6"/>
        <v>0</v>
      </c>
      <c r="OE97" s="1544">
        <f t="shared" si="6"/>
        <v>0</v>
      </c>
      <c r="OF97" s="1544">
        <f t="shared" si="6"/>
        <v>0</v>
      </c>
      <c r="OG97" s="1544">
        <f t="shared" si="6"/>
        <v>0</v>
      </c>
      <c r="OH97" s="1544">
        <f t="shared" si="6"/>
        <v>0</v>
      </c>
      <c r="OI97" s="1544">
        <f t="shared" si="6"/>
        <v>0</v>
      </c>
      <c r="OJ97" s="1544">
        <f t="shared" si="6"/>
        <v>0</v>
      </c>
      <c r="OK97" s="1544">
        <f t="shared" si="6"/>
        <v>0</v>
      </c>
      <c r="OL97" s="1544">
        <f t="shared" si="6"/>
        <v>0</v>
      </c>
      <c r="OM97" s="1544">
        <f t="shared" si="6"/>
        <v>0</v>
      </c>
      <c r="ON97" s="1544">
        <f t="shared" si="6"/>
        <v>0</v>
      </c>
      <c r="OO97" s="1544">
        <f t="shared" si="6"/>
        <v>0</v>
      </c>
      <c r="OP97" s="1544">
        <f t="shared" si="6"/>
        <v>0</v>
      </c>
      <c r="OQ97" s="1544">
        <f t="shared" si="6"/>
        <v>0</v>
      </c>
      <c r="OR97" s="1544">
        <f t="shared" si="6"/>
        <v>0</v>
      </c>
      <c r="OS97" s="1544">
        <f t="shared" si="6"/>
        <v>0</v>
      </c>
      <c r="OT97" s="1544">
        <f t="shared" si="6"/>
        <v>0</v>
      </c>
      <c r="OU97" s="1544">
        <f t="shared" si="6"/>
        <v>0</v>
      </c>
      <c r="OV97" s="1544">
        <f t="shared" si="6"/>
        <v>0</v>
      </c>
      <c r="OW97" s="1544">
        <f t="shared" si="6"/>
        <v>0</v>
      </c>
      <c r="OX97" s="1544">
        <f t="shared" si="6"/>
        <v>0</v>
      </c>
      <c r="OY97" s="1544">
        <f t="shared" si="6"/>
        <v>0</v>
      </c>
      <c r="OZ97" s="1544">
        <f t="shared" si="6"/>
        <v>0</v>
      </c>
      <c r="PA97" s="1544">
        <f t="shared" si="6"/>
        <v>0</v>
      </c>
      <c r="PB97" s="1544">
        <f t="shared" si="6"/>
        <v>0</v>
      </c>
      <c r="PC97" s="1544">
        <f t="shared" si="6"/>
        <v>0</v>
      </c>
      <c r="PD97" s="1544">
        <f t="shared" si="6"/>
        <v>0</v>
      </c>
      <c r="PE97" s="1544">
        <f t="shared" si="6"/>
        <v>0</v>
      </c>
      <c r="PF97" s="1544">
        <f t="shared" si="6"/>
        <v>0</v>
      </c>
      <c r="PG97" s="1544">
        <f t="shared" si="6"/>
        <v>0</v>
      </c>
      <c r="PH97" s="1544">
        <f t="shared" si="6"/>
        <v>0</v>
      </c>
      <c r="PI97" s="1544">
        <f t="shared" si="6"/>
        <v>0</v>
      </c>
      <c r="PJ97" s="1544">
        <f t="shared" si="6"/>
        <v>0</v>
      </c>
      <c r="PK97" s="1544">
        <f t="shared" si="6"/>
        <v>0</v>
      </c>
      <c r="PL97" s="1544">
        <f t="shared" si="6"/>
        <v>0</v>
      </c>
      <c r="PM97" s="1544">
        <f t="shared" si="6"/>
        <v>0</v>
      </c>
      <c r="PN97" s="1544">
        <f t="shared" si="6"/>
        <v>0</v>
      </c>
      <c r="PO97" s="1544">
        <f t="shared" si="6"/>
        <v>0</v>
      </c>
      <c r="PP97" s="1544">
        <f t="shared" si="6"/>
        <v>0</v>
      </c>
      <c r="PQ97" s="1544">
        <f t="shared" si="6"/>
        <v>0</v>
      </c>
      <c r="PR97" s="1544">
        <f t="shared" si="6"/>
        <v>0</v>
      </c>
      <c r="PS97" s="1544">
        <f t="shared" si="6"/>
        <v>0</v>
      </c>
      <c r="PT97" s="1544">
        <f t="shared" si="6"/>
        <v>0</v>
      </c>
      <c r="PU97" s="1544">
        <f t="shared" si="6"/>
        <v>0</v>
      </c>
      <c r="PV97" s="1544">
        <f t="shared" si="6"/>
        <v>0</v>
      </c>
      <c r="PW97" s="1544">
        <f t="shared" si="6"/>
        <v>0</v>
      </c>
      <c r="PX97" s="1544">
        <f t="shared" si="6"/>
        <v>0</v>
      </c>
      <c r="PY97" s="1544">
        <f t="shared" si="6"/>
        <v>0</v>
      </c>
      <c r="PZ97" s="1544">
        <f t="shared" si="6"/>
        <v>0</v>
      </c>
      <c r="QA97" s="1544">
        <f t="shared" si="6"/>
        <v>0</v>
      </c>
      <c r="QB97" s="1544">
        <f t="shared" si="6"/>
        <v>0</v>
      </c>
      <c r="QC97" s="1544">
        <f t="shared" si="6"/>
        <v>0</v>
      </c>
      <c r="QD97" s="1544">
        <f t="shared" si="6"/>
        <v>0</v>
      </c>
      <c r="QE97" s="1544">
        <f t="shared" si="6"/>
        <v>0</v>
      </c>
      <c r="QF97" s="1544">
        <f t="shared" si="6"/>
        <v>0</v>
      </c>
      <c r="QG97" s="1544">
        <f t="shared" si="6"/>
        <v>0</v>
      </c>
      <c r="QH97" s="1544">
        <f t="shared" si="6"/>
        <v>0</v>
      </c>
      <c r="QI97" s="1544">
        <f t="shared" si="6"/>
        <v>0</v>
      </c>
      <c r="QJ97" s="1544">
        <f t="shared" ref="QJ97:SU97" si="7">SUM(QJ23,QJ27,QJ33,QJ38,QJ41,QJ44,QJ47,QJ50,QJ56,QJ62,QJ64,QJ70,QJ76,QJ78,QJ82)*(1-$E$91)*0.095</f>
        <v>0</v>
      </c>
      <c r="QK97" s="1544">
        <f t="shared" si="7"/>
        <v>0</v>
      </c>
      <c r="QL97" s="1544">
        <f t="shared" si="7"/>
        <v>0</v>
      </c>
      <c r="QM97" s="1544">
        <f t="shared" si="7"/>
        <v>0</v>
      </c>
      <c r="QN97" s="1544">
        <f t="shared" si="7"/>
        <v>0</v>
      </c>
      <c r="QO97" s="1544">
        <f t="shared" si="7"/>
        <v>0</v>
      </c>
      <c r="QP97" s="1544">
        <f t="shared" si="7"/>
        <v>0</v>
      </c>
      <c r="QQ97" s="1544">
        <f t="shared" si="7"/>
        <v>0</v>
      </c>
      <c r="QR97" s="1544">
        <f t="shared" si="7"/>
        <v>0</v>
      </c>
      <c r="QS97" s="1544">
        <f t="shared" si="7"/>
        <v>0</v>
      </c>
      <c r="QT97" s="1544">
        <f t="shared" si="7"/>
        <v>0</v>
      </c>
      <c r="QU97" s="1544">
        <f t="shared" si="7"/>
        <v>0</v>
      </c>
      <c r="QV97" s="1544">
        <f t="shared" si="7"/>
        <v>0</v>
      </c>
      <c r="QW97" s="1544">
        <f t="shared" si="7"/>
        <v>0</v>
      </c>
      <c r="QX97" s="1544">
        <f t="shared" si="7"/>
        <v>0</v>
      </c>
      <c r="QY97" s="1544">
        <f t="shared" si="7"/>
        <v>0</v>
      </c>
      <c r="QZ97" s="1544">
        <f t="shared" si="7"/>
        <v>0</v>
      </c>
      <c r="RA97" s="1544">
        <f t="shared" si="7"/>
        <v>0</v>
      </c>
      <c r="RB97" s="1544">
        <f t="shared" si="7"/>
        <v>0</v>
      </c>
      <c r="RC97" s="1544">
        <f t="shared" si="7"/>
        <v>0</v>
      </c>
      <c r="RD97" s="1544">
        <f t="shared" si="7"/>
        <v>0</v>
      </c>
      <c r="RE97" s="1544">
        <f t="shared" si="7"/>
        <v>0</v>
      </c>
      <c r="RF97" s="1544">
        <f t="shared" si="7"/>
        <v>0</v>
      </c>
      <c r="RG97" s="1544">
        <f t="shared" si="7"/>
        <v>0</v>
      </c>
      <c r="RH97" s="1544">
        <f t="shared" si="7"/>
        <v>0</v>
      </c>
      <c r="RI97" s="1544">
        <f t="shared" si="7"/>
        <v>0</v>
      </c>
      <c r="RJ97" s="1544">
        <f t="shared" si="7"/>
        <v>0</v>
      </c>
      <c r="RK97" s="1544">
        <f t="shared" si="7"/>
        <v>0</v>
      </c>
      <c r="RL97" s="1544">
        <f t="shared" si="7"/>
        <v>0</v>
      </c>
      <c r="RM97" s="1544">
        <f t="shared" si="7"/>
        <v>0</v>
      </c>
      <c r="RN97" s="1544">
        <f t="shared" si="7"/>
        <v>0</v>
      </c>
      <c r="RO97" s="1544">
        <f t="shared" si="7"/>
        <v>0</v>
      </c>
      <c r="RP97" s="1544">
        <f t="shared" si="7"/>
        <v>0</v>
      </c>
      <c r="RQ97" s="1544">
        <f t="shared" si="7"/>
        <v>0</v>
      </c>
      <c r="RR97" s="1544">
        <f t="shared" si="7"/>
        <v>0</v>
      </c>
      <c r="RS97" s="1544">
        <f t="shared" si="7"/>
        <v>0</v>
      </c>
      <c r="RT97" s="1544">
        <f t="shared" si="7"/>
        <v>0</v>
      </c>
      <c r="RU97" s="1544">
        <f t="shared" si="7"/>
        <v>0</v>
      </c>
      <c r="RV97" s="1544">
        <f t="shared" si="7"/>
        <v>0</v>
      </c>
      <c r="RW97" s="1544">
        <f t="shared" si="7"/>
        <v>0</v>
      </c>
      <c r="RX97" s="1544">
        <f t="shared" si="7"/>
        <v>0</v>
      </c>
      <c r="RY97" s="1544">
        <f t="shared" si="7"/>
        <v>0</v>
      </c>
      <c r="RZ97" s="1544">
        <f t="shared" si="7"/>
        <v>0</v>
      </c>
      <c r="SA97" s="1544">
        <f t="shared" si="7"/>
        <v>0</v>
      </c>
      <c r="SB97" s="1544">
        <f t="shared" si="7"/>
        <v>0</v>
      </c>
      <c r="SC97" s="1544">
        <f t="shared" si="7"/>
        <v>0</v>
      </c>
      <c r="SD97" s="1544">
        <f t="shared" si="7"/>
        <v>0</v>
      </c>
      <c r="SE97" s="1544">
        <f t="shared" si="7"/>
        <v>0</v>
      </c>
      <c r="SF97" s="1544">
        <f t="shared" si="7"/>
        <v>0</v>
      </c>
      <c r="SG97" s="1544">
        <f t="shared" si="7"/>
        <v>0</v>
      </c>
      <c r="SH97" s="1544">
        <f t="shared" si="7"/>
        <v>0</v>
      </c>
      <c r="SI97" s="1544">
        <f t="shared" si="7"/>
        <v>0</v>
      </c>
      <c r="SJ97" s="1544">
        <f t="shared" si="7"/>
        <v>0</v>
      </c>
      <c r="SK97" s="1544">
        <f t="shared" si="7"/>
        <v>0</v>
      </c>
      <c r="SL97" s="1544">
        <f t="shared" si="7"/>
        <v>0</v>
      </c>
      <c r="SM97" s="1544">
        <f t="shared" si="7"/>
        <v>0</v>
      </c>
      <c r="SN97" s="1544">
        <f t="shared" si="7"/>
        <v>0</v>
      </c>
      <c r="SO97" s="1544">
        <f t="shared" si="7"/>
        <v>0</v>
      </c>
      <c r="SP97" s="1544">
        <f t="shared" si="7"/>
        <v>0</v>
      </c>
      <c r="SQ97" s="1544">
        <f t="shared" si="7"/>
        <v>0</v>
      </c>
      <c r="SR97" s="1544">
        <f t="shared" si="7"/>
        <v>0</v>
      </c>
      <c r="SS97" s="1544">
        <f t="shared" si="7"/>
        <v>0</v>
      </c>
      <c r="ST97" s="1544">
        <f t="shared" si="7"/>
        <v>0</v>
      </c>
      <c r="SU97" s="1544">
        <f t="shared" si="7"/>
        <v>0</v>
      </c>
      <c r="SV97" s="1544">
        <f t="shared" ref="SV97:VG97" si="8">SUM(SV23,SV27,SV33,SV38,SV41,SV44,SV47,SV50,SV56,SV62,SV64,SV70,SV76,SV78,SV82)*(1-$E$91)*0.095</f>
        <v>0</v>
      </c>
      <c r="SW97" s="1544">
        <f t="shared" si="8"/>
        <v>0</v>
      </c>
      <c r="SX97" s="1544">
        <f t="shared" si="8"/>
        <v>0</v>
      </c>
      <c r="SY97" s="1544">
        <f t="shared" si="8"/>
        <v>0</v>
      </c>
      <c r="SZ97" s="1544">
        <f t="shared" si="8"/>
        <v>0</v>
      </c>
      <c r="TA97" s="1544">
        <f t="shared" si="8"/>
        <v>0</v>
      </c>
      <c r="TB97" s="1544">
        <f t="shared" si="8"/>
        <v>0</v>
      </c>
      <c r="TC97" s="1544">
        <f t="shared" si="8"/>
        <v>0</v>
      </c>
      <c r="TD97" s="1544">
        <f t="shared" si="8"/>
        <v>0</v>
      </c>
      <c r="TE97" s="1544">
        <f t="shared" si="8"/>
        <v>0</v>
      </c>
      <c r="TF97" s="1544">
        <f t="shared" si="8"/>
        <v>0</v>
      </c>
      <c r="TG97" s="1544">
        <f t="shared" si="8"/>
        <v>0</v>
      </c>
      <c r="TH97" s="1544">
        <f t="shared" si="8"/>
        <v>0</v>
      </c>
      <c r="TI97" s="1544">
        <f t="shared" si="8"/>
        <v>0</v>
      </c>
      <c r="TJ97" s="1544">
        <f t="shared" si="8"/>
        <v>0</v>
      </c>
      <c r="TK97" s="1544">
        <f t="shared" si="8"/>
        <v>0</v>
      </c>
      <c r="TL97" s="1544">
        <f t="shared" si="8"/>
        <v>0</v>
      </c>
      <c r="TM97" s="1544">
        <f t="shared" si="8"/>
        <v>0</v>
      </c>
      <c r="TN97" s="1544">
        <f t="shared" si="8"/>
        <v>0</v>
      </c>
      <c r="TO97" s="1544">
        <f t="shared" si="8"/>
        <v>0</v>
      </c>
      <c r="TP97" s="1544">
        <f t="shared" si="8"/>
        <v>0</v>
      </c>
      <c r="TQ97" s="1544">
        <f t="shared" si="8"/>
        <v>0</v>
      </c>
      <c r="TR97" s="1544">
        <f t="shared" si="8"/>
        <v>0</v>
      </c>
      <c r="TS97" s="1544">
        <f t="shared" si="8"/>
        <v>0</v>
      </c>
      <c r="TT97" s="1544">
        <f t="shared" si="8"/>
        <v>0</v>
      </c>
      <c r="TU97" s="1544">
        <f t="shared" si="8"/>
        <v>0</v>
      </c>
      <c r="TV97" s="1544">
        <f t="shared" si="8"/>
        <v>0</v>
      </c>
      <c r="TW97" s="1544">
        <f t="shared" si="8"/>
        <v>0</v>
      </c>
      <c r="TX97" s="1544">
        <f t="shared" si="8"/>
        <v>0</v>
      </c>
      <c r="TY97" s="1544">
        <f t="shared" si="8"/>
        <v>0</v>
      </c>
      <c r="TZ97" s="1544">
        <f t="shared" si="8"/>
        <v>0</v>
      </c>
      <c r="UA97" s="1544">
        <f t="shared" si="8"/>
        <v>0</v>
      </c>
      <c r="UB97" s="1544">
        <f t="shared" si="8"/>
        <v>0</v>
      </c>
      <c r="UC97" s="1544">
        <f t="shared" si="8"/>
        <v>0</v>
      </c>
      <c r="UD97" s="1544">
        <f t="shared" si="8"/>
        <v>0</v>
      </c>
      <c r="UE97" s="1544">
        <f t="shared" si="8"/>
        <v>0</v>
      </c>
      <c r="UF97" s="1544">
        <f t="shared" si="8"/>
        <v>0</v>
      </c>
      <c r="UG97" s="1544">
        <f t="shared" si="8"/>
        <v>0</v>
      </c>
      <c r="UH97" s="1544">
        <f t="shared" si="8"/>
        <v>0</v>
      </c>
      <c r="UI97" s="1544">
        <f t="shared" si="8"/>
        <v>0</v>
      </c>
      <c r="UJ97" s="1544">
        <f t="shared" si="8"/>
        <v>0</v>
      </c>
      <c r="UK97" s="1544">
        <f t="shared" si="8"/>
        <v>0</v>
      </c>
      <c r="UL97" s="1544">
        <f t="shared" si="8"/>
        <v>0</v>
      </c>
      <c r="UM97" s="1544">
        <f t="shared" si="8"/>
        <v>0</v>
      </c>
      <c r="UN97" s="1544">
        <f t="shared" si="8"/>
        <v>0</v>
      </c>
      <c r="UO97" s="1544">
        <f t="shared" si="8"/>
        <v>0</v>
      </c>
      <c r="UP97" s="1544">
        <f t="shared" si="8"/>
        <v>0</v>
      </c>
      <c r="UQ97" s="1544">
        <f t="shared" si="8"/>
        <v>0</v>
      </c>
      <c r="UR97" s="1544">
        <f t="shared" si="8"/>
        <v>0</v>
      </c>
      <c r="US97" s="1544">
        <f t="shared" si="8"/>
        <v>0</v>
      </c>
      <c r="UT97" s="1544">
        <f t="shared" si="8"/>
        <v>0</v>
      </c>
      <c r="UU97" s="1544">
        <f t="shared" si="8"/>
        <v>0</v>
      </c>
      <c r="UV97" s="1544">
        <f t="shared" si="8"/>
        <v>0</v>
      </c>
      <c r="UW97" s="1544">
        <f t="shared" si="8"/>
        <v>0</v>
      </c>
      <c r="UX97" s="1544">
        <f t="shared" si="8"/>
        <v>0</v>
      </c>
      <c r="UY97" s="1544">
        <f t="shared" si="8"/>
        <v>0</v>
      </c>
      <c r="UZ97" s="1544">
        <f t="shared" si="8"/>
        <v>0</v>
      </c>
      <c r="VA97" s="1544">
        <f t="shared" si="8"/>
        <v>0</v>
      </c>
      <c r="VB97" s="1544">
        <f t="shared" si="8"/>
        <v>0</v>
      </c>
      <c r="VC97" s="1544">
        <f t="shared" si="8"/>
        <v>0</v>
      </c>
      <c r="VD97" s="1544">
        <f t="shared" si="8"/>
        <v>0</v>
      </c>
      <c r="VE97" s="1544">
        <f t="shared" si="8"/>
        <v>0</v>
      </c>
      <c r="VF97" s="1544">
        <f t="shared" si="8"/>
        <v>0</v>
      </c>
      <c r="VG97" s="1544">
        <f t="shared" si="8"/>
        <v>0</v>
      </c>
      <c r="VH97" s="1544">
        <f t="shared" ref="VH97:XS97" si="9">SUM(VH23,VH27,VH33,VH38,VH41,VH44,VH47,VH50,VH56,VH62,VH64,VH70,VH76,VH78,VH82)*(1-$E$91)*0.095</f>
        <v>0</v>
      </c>
      <c r="VI97" s="1544">
        <f t="shared" si="9"/>
        <v>0</v>
      </c>
      <c r="VJ97" s="1544">
        <f t="shared" si="9"/>
        <v>0</v>
      </c>
      <c r="VK97" s="1544">
        <f t="shared" si="9"/>
        <v>0</v>
      </c>
      <c r="VL97" s="1544">
        <f t="shared" si="9"/>
        <v>0</v>
      </c>
      <c r="VM97" s="1544">
        <f t="shared" si="9"/>
        <v>0</v>
      </c>
      <c r="VN97" s="1544">
        <f t="shared" si="9"/>
        <v>0</v>
      </c>
      <c r="VO97" s="1544">
        <f t="shared" si="9"/>
        <v>0</v>
      </c>
      <c r="VP97" s="1544">
        <f t="shared" si="9"/>
        <v>0</v>
      </c>
      <c r="VQ97" s="1544">
        <f t="shared" si="9"/>
        <v>0</v>
      </c>
      <c r="VR97" s="1544">
        <f t="shared" si="9"/>
        <v>0</v>
      </c>
      <c r="VS97" s="1544">
        <f t="shared" si="9"/>
        <v>0</v>
      </c>
      <c r="VT97" s="1544">
        <f t="shared" si="9"/>
        <v>0</v>
      </c>
      <c r="VU97" s="1544">
        <f t="shared" si="9"/>
        <v>0</v>
      </c>
      <c r="VV97" s="1544">
        <f t="shared" si="9"/>
        <v>0</v>
      </c>
      <c r="VW97" s="1544">
        <f t="shared" si="9"/>
        <v>0</v>
      </c>
      <c r="VX97" s="1544">
        <f t="shared" si="9"/>
        <v>0</v>
      </c>
      <c r="VY97" s="1544">
        <f t="shared" si="9"/>
        <v>0</v>
      </c>
      <c r="VZ97" s="1544">
        <f t="shared" si="9"/>
        <v>0</v>
      </c>
      <c r="WA97" s="1544">
        <f t="shared" si="9"/>
        <v>0</v>
      </c>
      <c r="WB97" s="1544">
        <f t="shared" si="9"/>
        <v>0</v>
      </c>
      <c r="WC97" s="1544">
        <f t="shared" si="9"/>
        <v>0</v>
      </c>
      <c r="WD97" s="1544">
        <f t="shared" si="9"/>
        <v>0</v>
      </c>
      <c r="WE97" s="1544">
        <f t="shared" si="9"/>
        <v>0</v>
      </c>
      <c r="WF97" s="1544">
        <f t="shared" si="9"/>
        <v>0</v>
      </c>
      <c r="WG97" s="1544">
        <f t="shared" si="9"/>
        <v>0</v>
      </c>
      <c r="WH97" s="1544">
        <f t="shared" si="9"/>
        <v>0</v>
      </c>
      <c r="WI97" s="1544">
        <f t="shared" si="9"/>
        <v>0</v>
      </c>
      <c r="WJ97" s="1544">
        <f t="shared" si="9"/>
        <v>0</v>
      </c>
      <c r="WK97" s="1544">
        <f t="shared" si="9"/>
        <v>0</v>
      </c>
      <c r="WL97" s="1544">
        <f t="shared" si="9"/>
        <v>0</v>
      </c>
      <c r="WM97" s="1544">
        <f t="shared" si="9"/>
        <v>0</v>
      </c>
      <c r="WN97" s="1544">
        <f t="shared" si="9"/>
        <v>0</v>
      </c>
      <c r="WO97" s="1544">
        <f t="shared" si="9"/>
        <v>0</v>
      </c>
      <c r="WP97" s="1544">
        <f t="shared" si="9"/>
        <v>0</v>
      </c>
      <c r="WQ97" s="1544">
        <f t="shared" si="9"/>
        <v>0</v>
      </c>
      <c r="WR97" s="1544">
        <f t="shared" si="9"/>
        <v>0</v>
      </c>
      <c r="WS97" s="1544">
        <f t="shared" si="9"/>
        <v>0</v>
      </c>
      <c r="WT97" s="1544">
        <f t="shared" si="9"/>
        <v>0</v>
      </c>
      <c r="WU97" s="1544">
        <f t="shared" si="9"/>
        <v>0</v>
      </c>
      <c r="WV97" s="1544">
        <f t="shared" si="9"/>
        <v>0</v>
      </c>
      <c r="WW97" s="1544">
        <f t="shared" si="9"/>
        <v>0</v>
      </c>
      <c r="WX97" s="1544">
        <f t="shared" si="9"/>
        <v>0</v>
      </c>
      <c r="WY97" s="1544">
        <f t="shared" si="9"/>
        <v>0</v>
      </c>
      <c r="WZ97" s="1544">
        <f t="shared" si="9"/>
        <v>0</v>
      </c>
      <c r="XA97" s="1544">
        <f t="shared" si="9"/>
        <v>0</v>
      </c>
      <c r="XB97" s="1544">
        <f t="shared" si="9"/>
        <v>0</v>
      </c>
      <c r="XC97" s="1544">
        <f t="shared" si="9"/>
        <v>0</v>
      </c>
      <c r="XD97" s="1544">
        <f t="shared" si="9"/>
        <v>0</v>
      </c>
      <c r="XE97" s="1544">
        <f t="shared" si="9"/>
        <v>0</v>
      </c>
      <c r="XF97" s="1544">
        <f t="shared" si="9"/>
        <v>0</v>
      </c>
      <c r="XG97" s="1544">
        <f t="shared" si="9"/>
        <v>0</v>
      </c>
      <c r="XH97" s="1544">
        <f t="shared" si="9"/>
        <v>0</v>
      </c>
      <c r="XI97" s="1544">
        <f t="shared" si="9"/>
        <v>0</v>
      </c>
      <c r="XJ97" s="1544">
        <f t="shared" si="9"/>
        <v>0</v>
      </c>
      <c r="XK97" s="1544">
        <f t="shared" si="9"/>
        <v>0</v>
      </c>
      <c r="XL97" s="1544">
        <f t="shared" si="9"/>
        <v>0</v>
      </c>
      <c r="XM97" s="1544">
        <f t="shared" si="9"/>
        <v>0</v>
      </c>
      <c r="XN97" s="1544">
        <f t="shared" si="9"/>
        <v>0</v>
      </c>
      <c r="XO97" s="1544">
        <f t="shared" si="9"/>
        <v>0</v>
      </c>
      <c r="XP97" s="1544">
        <f t="shared" si="9"/>
        <v>0</v>
      </c>
      <c r="XQ97" s="1544">
        <f t="shared" si="9"/>
        <v>0</v>
      </c>
      <c r="XR97" s="1544">
        <f t="shared" si="9"/>
        <v>0</v>
      </c>
      <c r="XS97" s="1544">
        <f t="shared" si="9"/>
        <v>0</v>
      </c>
      <c r="XT97" s="1544">
        <f t="shared" ref="XT97:AAE97" si="10">SUM(XT23,XT27,XT33,XT38,XT41,XT44,XT47,XT50,XT56,XT62,XT64,XT70,XT76,XT78,XT82)*(1-$E$91)*0.095</f>
        <v>0</v>
      </c>
      <c r="XU97" s="1544">
        <f t="shared" si="10"/>
        <v>0</v>
      </c>
      <c r="XV97" s="1544">
        <f t="shared" si="10"/>
        <v>0</v>
      </c>
      <c r="XW97" s="1544">
        <f t="shared" si="10"/>
        <v>0</v>
      </c>
      <c r="XX97" s="1544">
        <f t="shared" si="10"/>
        <v>0</v>
      </c>
      <c r="XY97" s="1544">
        <f t="shared" si="10"/>
        <v>0</v>
      </c>
      <c r="XZ97" s="1544">
        <f t="shared" si="10"/>
        <v>0</v>
      </c>
      <c r="YA97" s="1544">
        <f t="shared" si="10"/>
        <v>0</v>
      </c>
      <c r="YB97" s="1544">
        <f t="shared" si="10"/>
        <v>0</v>
      </c>
      <c r="YC97" s="1544">
        <f t="shared" si="10"/>
        <v>0</v>
      </c>
      <c r="YD97" s="1544">
        <f t="shared" si="10"/>
        <v>0</v>
      </c>
      <c r="YE97" s="1544">
        <f t="shared" si="10"/>
        <v>0</v>
      </c>
      <c r="YF97" s="1544">
        <f t="shared" si="10"/>
        <v>0</v>
      </c>
      <c r="YG97" s="1544">
        <f t="shared" si="10"/>
        <v>0</v>
      </c>
      <c r="YH97" s="1544">
        <f t="shared" si="10"/>
        <v>0</v>
      </c>
      <c r="YI97" s="1544">
        <f t="shared" si="10"/>
        <v>0</v>
      </c>
      <c r="YJ97" s="1544">
        <f t="shared" si="10"/>
        <v>0</v>
      </c>
      <c r="YK97" s="1544">
        <f t="shared" si="10"/>
        <v>0</v>
      </c>
      <c r="YL97" s="1544">
        <f t="shared" si="10"/>
        <v>0</v>
      </c>
      <c r="YM97" s="1544">
        <f t="shared" si="10"/>
        <v>0</v>
      </c>
      <c r="YN97" s="1544">
        <f t="shared" si="10"/>
        <v>0</v>
      </c>
      <c r="YO97" s="1544">
        <f t="shared" si="10"/>
        <v>0</v>
      </c>
      <c r="YP97" s="1544">
        <f t="shared" si="10"/>
        <v>0</v>
      </c>
      <c r="YQ97" s="1544">
        <f t="shared" si="10"/>
        <v>0</v>
      </c>
      <c r="YR97" s="1544">
        <f t="shared" si="10"/>
        <v>0</v>
      </c>
      <c r="YS97" s="1544">
        <f t="shared" si="10"/>
        <v>0</v>
      </c>
      <c r="YT97" s="1544">
        <f t="shared" si="10"/>
        <v>0</v>
      </c>
      <c r="YU97" s="1544">
        <f t="shared" si="10"/>
        <v>0</v>
      </c>
      <c r="YV97" s="1544">
        <f t="shared" si="10"/>
        <v>0</v>
      </c>
      <c r="YW97" s="1544">
        <f t="shared" si="10"/>
        <v>0</v>
      </c>
      <c r="YX97" s="1544">
        <f t="shared" si="10"/>
        <v>0</v>
      </c>
      <c r="YY97" s="1544">
        <f t="shared" si="10"/>
        <v>0</v>
      </c>
      <c r="YZ97" s="1544">
        <f t="shared" si="10"/>
        <v>0</v>
      </c>
      <c r="ZA97" s="1544">
        <f t="shared" si="10"/>
        <v>0</v>
      </c>
      <c r="ZB97" s="1544">
        <f t="shared" si="10"/>
        <v>0</v>
      </c>
      <c r="ZC97" s="1544">
        <f t="shared" si="10"/>
        <v>0</v>
      </c>
      <c r="ZD97" s="1544">
        <f t="shared" si="10"/>
        <v>0</v>
      </c>
      <c r="ZE97" s="1544">
        <f t="shared" si="10"/>
        <v>0</v>
      </c>
      <c r="ZF97" s="1544">
        <f t="shared" si="10"/>
        <v>0</v>
      </c>
      <c r="ZG97" s="1544">
        <f t="shared" si="10"/>
        <v>0</v>
      </c>
      <c r="ZH97" s="1544">
        <f t="shared" si="10"/>
        <v>0</v>
      </c>
      <c r="ZI97" s="1544">
        <f t="shared" si="10"/>
        <v>0</v>
      </c>
      <c r="ZJ97" s="1544">
        <f t="shared" si="10"/>
        <v>0</v>
      </c>
      <c r="ZK97" s="1544">
        <f t="shared" si="10"/>
        <v>0</v>
      </c>
      <c r="ZL97" s="1544">
        <f t="shared" si="10"/>
        <v>0</v>
      </c>
      <c r="ZM97" s="1544">
        <f t="shared" si="10"/>
        <v>0</v>
      </c>
      <c r="ZN97" s="1544">
        <f t="shared" si="10"/>
        <v>0</v>
      </c>
      <c r="ZO97" s="1544">
        <f t="shared" si="10"/>
        <v>0</v>
      </c>
      <c r="ZP97" s="1544">
        <f t="shared" si="10"/>
        <v>0</v>
      </c>
      <c r="ZQ97" s="1544">
        <f t="shared" si="10"/>
        <v>0</v>
      </c>
      <c r="ZR97" s="1544">
        <f t="shared" si="10"/>
        <v>0</v>
      </c>
      <c r="ZS97" s="1544">
        <f t="shared" si="10"/>
        <v>0</v>
      </c>
      <c r="ZT97" s="1544">
        <f t="shared" si="10"/>
        <v>0</v>
      </c>
      <c r="ZU97" s="1544">
        <f t="shared" si="10"/>
        <v>0</v>
      </c>
      <c r="ZV97" s="1544">
        <f t="shared" si="10"/>
        <v>0</v>
      </c>
      <c r="ZW97" s="1544">
        <f t="shared" si="10"/>
        <v>0</v>
      </c>
      <c r="ZX97" s="1544">
        <f t="shared" si="10"/>
        <v>0</v>
      </c>
      <c r="ZY97" s="1544">
        <f t="shared" si="10"/>
        <v>0</v>
      </c>
      <c r="ZZ97" s="1544">
        <f t="shared" si="10"/>
        <v>0</v>
      </c>
      <c r="AAA97" s="1544">
        <f t="shared" si="10"/>
        <v>0</v>
      </c>
      <c r="AAB97" s="1544">
        <f t="shared" si="10"/>
        <v>0</v>
      </c>
      <c r="AAC97" s="1544">
        <f t="shared" si="10"/>
        <v>0</v>
      </c>
      <c r="AAD97" s="1544">
        <f t="shared" si="10"/>
        <v>0</v>
      </c>
      <c r="AAE97" s="1544">
        <f t="shared" si="10"/>
        <v>0</v>
      </c>
      <c r="AAF97" s="1544">
        <f t="shared" ref="AAF97:ACQ97" si="11">SUM(AAF23,AAF27,AAF33,AAF38,AAF41,AAF44,AAF47,AAF50,AAF56,AAF62,AAF64,AAF70,AAF76,AAF78,AAF82)*(1-$E$91)*0.095</f>
        <v>0</v>
      </c>
      <c r="AAG97" s="1544">
        <f t="shared" si="11"/>
        <v>0</v>
      </c>
      <c r="AAH97" s="1544">
        <f t="shared" si="11"/>
        <v>0</v>
      </c>
      <c r="AAI97" s="1544">
        <f t="shared" si="11"/>
        <v>0</v>
      </c>
      <c r="AAJ97" s="1544">
        <f t="shared" si="11"/>
        <v>0</v>
      </c>
      <c r="AAK97" s="1544">
        <f t="shared" si="11"/>
        <v>0</v>
      </c>
      <c r="AAL97" s="1544">
        <f t="shared" si="11"/>
        <v>0</v>
      </c>
      <c r="AAM97" s="1544">
        <f t="shared" si="11"/>
        <v>0</v>
      </c>
      <c r="AAN97" s="1544">
        <f t="shared" si="11"/>
        <v>0</v>
      </c>
      <c r="AAO97" s="1544">
        <f t="shared" si="11"/>
        <v>0</v>
      </c>
      <c r="AAP97" s="1544">
        <f t="shared" si="11"/>
        <v>0</v>
      </c>
      <c r="AAQ97" s="1544">
        <f t="shared" si="11"/>
        <v>0</v>
      </c>
      <c r="AAR97" s="1544">
        <f t="shared" si="11"/>
        <v>0</v>
      </c>
      <c r="AAS97" s="1544">
        <f t="shared" si="11"/>
        <v>0</v>
      </c>
      <c r="AAT97" s="1544">
        <f t="shared" si="11"/>
        <v>0</v>
      </c>
      <c r="AAU97" s="1544">
        <f t="shared" si="11"/>
        <v>0</v>
      </c>
      <c r="AAV97" s="1544">
        <f t="shared" si="11"/>
        <v>0</v>
      </c>
      <c r="AAW97" s="1544">
        <f t="shared" si="11"/>
        <v>0</v>
      </c>
      <c r="AAX97" s="1544">
        <f t="shared" si="11"/>
        <v>0</v>
      </c>
      <c r="AAY97" s="1544">
        <f t="shared" si="11"/>
        <v>0</v>
      </c>
      <c r="AAZ97" s="1544">
        <f t="shared" si="11"/>
        <v>0</v>
      </c>
      <c r="ABA97" s="1544">
        <f t="shared" si="11"/>
        <v>0</v>
      </c>
      <c r="ABB97" s="1544">
        <f t="shared" si="11"/>
        <v>0</v>
      </c>
      <c r="ABC97" s="1544">
        <f t="shared" si="11"/>
        <v>0</v>
      </c>
      <c r="ABD97" s="1544">
        <f t="shared" si="11"/>
        <v>0</v>
      </c>
      <c r="ABE97" s="1544">
        <f t="shared" si="11"/>
        <v>0</v>
      </c>
      <c r="ABF97" s="1544">
        <f t="shared" si="11"/>
        <v>0</v>
      </c>
      <c r="ABG97" s="1544">
        <f t="shared" si="11"/>
        <v>0</v>
      </c>
      <c r="ABH97" s="1544">
        <f t="shared" si="11"/>
        <v>0</v>
      </c>
      <c r="ABI97" s="1544">
        <f t="shared" si="11"/>
        <v>0</v>
      </c>
      <c r="ABJ97" s="1544">
        <f t="shared" si="11"/>
        <v>0</v>
      </c>
      <c r="ABK97" s="1544">
        <f t="shared" si="11"/>
        <v>0</v>
      </c>
      <c r="ABL97" s="1544">
        <f t="shared" si="11"/>
        <v>0</v>
      </c>
      <c r="ABM97" s="1544">
        <f t="shared" si="11"/>
        <v>0</v>
      </c>
      <c r="ABN97" s="1544">
        <f t="shared" si="11"/>
        <v>0</v>
      </c>
      <c r="ABO97" s="1544">
        <f t="shared" si="11"/>
        <v>0</v>
      </c>
      <c r="ABP97" s="1544">
        <f t="shared" si="11"/>
        <v>0</v>
      </c>
      <c r="ABQ97" s="1544">
        <f t="shared" si="11"/>
        <v>0</v>
      </c>
      <c r="ABR97" s="1544">
        <f t="shared" si="11"/>
        <v>0</v>
      </c>
      <c r="ABS97" s="1544">
        <f t="shared" si="11"/>
        <v>0</v>
      </c>
      <c r="ABT97" s="1544">
        <f t="shared" si="11"/>
        <v>0</v>
      </c>
      <c r="ABU97" s="1544">
        <f t="shared" si="11"/>
        <v>0</v>
      </c>
      <c r="ABV97" s="1544">
        <f t="shared" si="11"/>
        <v>0</v>
      </c>
      <c r="ABW97" s="1544">
        <f t="shared" si="11"/>
        <v>0</v>
      </c>
      <c r="ABX97" s="1544">
        <f t="shared" si="11"/>
        <v>0</v>
      </c>
      <c r="ABY97" s="1544">
        <f t="shared" si="11"/>
        <v>0</v>
      </c>
      <c r="ABZ97" s="1544">
        <f t="shared" si="11"/>
        <v>0</v>
      </c>
      <c r="ACA97" s="1544">
        <f t="shared" si="11"/>
        <v>0</v>
      </c>
      <c r="ACB97" s="1544">
        <f t="shared" si="11"/>
        <v>0</v>
      </c>
      <c r="ACC97" s="1544">
        <f t="shared" si="11"/>
        <v>0</v>
      </c>
      <c r="ACD97" s="1544">
        <f t="shared" si="11"/>
        <v>0</v>
      </c>
      <c r="ACE97" s="1544">
        <f t="shared" si="11"/>
        <v>0</v>
      </c>
      <c r="ACF97" s="1544">
        <f t="shared" si="11"/>
        <v>0</v>
      </c>
      <c r="ACG97" s="1544">
        <f t="shared" si="11"/>
        <v>0</v>
      </c>
      <c r="ACH97" s="1544">
        <f t="shared" si="11"/>
        <v>0</v>
      </c>
      <c r="ACI97" s="1544">
        <f t="shared" si="11"/>
        <v>0</v>
      </c>
      <c r="ACJ97" s="1544">
        <f t="shared" si="11"/>
        <v>0</v>
      </c>
      <c r="ACK97" s="1544">
        <f t="shared" si="11"/>
        <v>0</v>
      </c>
      <c r="ACL97" s="1544">
        <f t="shared" si="11"/>
        <v>0</v>
      </c>
      <c r="ACM97" s="1544">
        <f t="shared" si="11"/>
        <v>0</v>
      </c>
      <c r="ACN97" s="1544">
        <f t="shared" si="11"/>
        <v>0</v>
      </c>
      <c r="ACO97" s="1544">
        <f t="shared" si="11"/>
        <v>0</v>
      </c>
      <c r="ACP97" s="1544">
        <f t="shared" si="11"/>
        <v>0</v>
      </c>
      <c r="ACQ97" s="1544">
        <f t="shared" si="11"/>
        <v>0</v>
      </c>
      <c r="ACR97" s="1544">
        <f t="shared" ref="ACR97:AFC97" si="12">SUM(ACR23,ACR27,ACR33,ACR38,ACR41,ACR44,ACR47,ACR50,ACR56,ACR62,ACR64,ACR70,ACR76,ACR78,ACR82)*(1-$E$91)*0.095</f>
        <v>0</v>
      </c>
      <c r="ACS97" s="1544">
        <f t="shared" si="12"/>
        <v>0</v>
      </c>
      <c r="ACT97" s="1544">
        <f t="shared" si="12"/>
        <v>0</v>
      </c>
      <c r="ACU97" s="1544">
        <f t="shared" si="12"/>
        <v>0</v>
      </c>
      <c r="ACV97" s="1544">
        <f t="shared" si="12"/>
        <v>0</v>
      </c>
      <c r="ACW97" s="1544">
        <f t="shared" si="12"/>
        <v>0</v>
      </c>
      <c r="ACX97" s="1544">
        <f t="shared" si="12"/>
        <v>0</v>
      </c>
      <c r="ACY97" s="1544">
        <f t="shared" si="12"/>
        <v>0</v>
      </c>
      <c r="ACZ97" s="1544">
        <f t="shared" si="12"/>
        <v>0</v>
      </c>
      <c r="ADA97" s="1544">
        <f t="shared" si="12"/>
        <v>0</v>
      </c>
      <c r="ADB97" s="1544">
        <f t="shared" si="12"/>
        <v>0</v>
      </c>
      <c r="ADC97" s="1544">
        <f t="shared" si="12"/>
        <v>0</v>
      </c>
      <c r="ADD97" s="1544">
        <f t="shared" si="12"/>
        <v>0</v>
      </c>
      <c r="ADE97" s="1544">
        <f t="shared" si="12"/>
        <v>0</v>
      </c>
      <c r="ADF97" s="1544">
        <f t="shared" si="12"/>
        <v>0</v>
      </c>
      <c r="ADG97" s="1544">
        <f t="shared" si="12"/>
        <v>0</v>
      </c>
      <c r="ADH97" s="1544">
        <f t="shared" si="12"/>
        <v>0</v>
      </c>
      <c r="ADI97" s="1544">
        <f t="shared" si="12"/>
        <v>0</v>
      </c>
      <c r="ADJ97" s="1544">
        <f t="shared" si="12"/>
        <v>0</v>
      </c>
      <c r="ADK97" s="1544">
        <f t="shared" si="12"/>
        <v>0</v>
      </c>
      <c r="ADL97" s="1544">
        <f t="shared" si="12"/>
        <v>0</v>
      </c>
      <c r="ADM97" s="1544">
        <f t="shared" si="12"/>
        <v>0</v>
      </c>
      <c r="ADN97" s="1544">
        <f t="shared" si="12"/>
        <v>0</v>
      </c>
      <c r="ADO97" s="1544">
        <f t="shared" si="12"/>
        <v>0</v>
      </c>
      <c r="ADP97" s="1544">
        <f t="shared" si="12"/>
        <v>0</v>
      </c>
      <c r="ADQ97" s="1544">
        <f t="shared" si="12"/>
        <v>0</v>
      </c>
      <c r="ADR97" s="1544">
        <f t="shared" si="12"/>
        <v>0</v>
      </c>
      <c r="ADS97" s="1544">
        <f t="shared" si="12"/>
        <v>0</v>
      </c>
      <c r="ADT97" s="1544">
        <f t="shared" si="12"/>
        <v>0</v>
      </c>
      <c r="ADU97" s="1544">
        <f t="shared" si="12"/>
        <v>0</v>
      </c>
      <c r="ADV97" s="1544">
        <f t="shared" si="12"/>
        <v>0</v>
      </c>
      <c r="ADW97" s="1544">
        <f t="shared" si="12"/>
        <v>0</v>
      </c>
      <c r="ADX97" s="1544">
        <f t="shared" si="12"/>
        <v>0</v>
      </c>
      <c r="ADY97" s="1544">
        <f t="shared" si="12"/>
        <v>0</v>
      </c>
      <c r="ADZ97" s="1544">
        <f t="shared" si="12"/>
        <v>0</v>
      </c>
      <c r="AEA97" s="1544">
        <f t="shared" si="12"/>
        <v>0</v>
      </c>
      <c r="AEB97" s="1544">
        <f t="shared" si="12"/>
        <v>0</v>
      </c>
      <c r="AEC97" s="1544">
        <f t="shared" si="12"/>
        <v>0</v>
      </c>
      <c r="AED97" s="1544">
        <f t="shared" si="12"/>
        <v>0</v>
      </c>
      <c r="AEE97" s="1544">
        <f t="shared" si="12"/>
        <v>0</v>
      </c>
      <c r="AEF97" s="1544">
        <f t="shared" si="12"/>
        <v>0</v>
      </c>
      <c r="AEG97" s="1544">
        <f t="shared" si="12"/>
        <v>0</v>
      </c>
      <c r="AEH97" s="1544">
        <f t="shared" si="12"/>
        <v>0</v>
      </c>
      <c r="AEI97" s="1544">
        <f t="shared" si="12"/>
        <v>0</v>
      </c>
      <c r="AEJ97" s="1544">
        <f t="shared" si="12"/>
        <v>0</v>
      </c>
      <c r="AEK97" s="1544">
        <f t="shared" si="12"/>
        <v>0</v>
      </c>
      <c r="AEL97" s="1544">
        <f t="shared" si="12"/>
        <v>0</v>
      </c>
      <c r="AEM97" s="1544">
        <f t="shared" si="12"/>
        <v>0</v>
      </c>
      <c r="AEN97" s="1544">
        <f t="shared" si="12"/>
        <v>0</v>
      </c>
      <c r="AEO97" s="1544">
        <f t="shared" si="12"/>
        <v>0</v>
      </c>
      <c r="AEP97" s="1544">
        <f t="shared" si="12"/>
        <v>0</v>
      </c>
      <c r="AEQ97" s="1544">
        <f t="shared" si="12"/>
        <v>0</v>
      </c>
      <c r="AER97" s="1544">
        <f t="shared" si="12"/>
        <v>0</v>
      </c>
      <c r="AES97" s="1544">
        <f t="shared" si="12"/>
        <v>0</v>
      </c>
      <c r="AET97" s="1544">
        <f t="shared" si="12"/>
        <v>0</v>
      </c>
      <c r="AEU97" s="1544">
        <f t="shared" si="12"/>
        <v>0</v>
      </c>
      <c r="AEV97" s="1544">
        <f t="shared" si="12"/>
        <v>0</v>
      </c>
      <c r="AEW97" s="1544">
        <f t="shared" si="12"/>
        <v>0</v>
      </c>
      <c r="AEX97" s="1544">
        <f t="shared" si="12"/>
        <v>0</v>
      </c>
      <c r="AEY97" s="1544">
        <f t="shared" si="12"/>
        <v>0</v>
      </c>
      <c r="AEZ97" s="1544">
        <f t="shared" si="12"/>
        <v>0</v>
      </c>
      <c r="AFA97" s="1544">
        <f t="shared" si="12"/>
        <v>0</v>
      </c>
      <c r="AFB97" s="1544">
        <f t="shared" si="12"/>
        <v>0</v>
      </c>
      <c r="AFC97" s="1544">
        <f t="shared" si="12"/>
        <v>0</v>
      </c>
      <c r="AFD97" s="1544">
        <f t="shared" ref="AFD97:AHO97" si="13">SUM(AFD23,AFD27,AFD33,AFD38,AFD41,AFD44,AFD47,AFD50,AFD56,AFD62,AFD64,AFD70,AFD76,AFD78,AFD82)*(1-$E$91)*0.095</f>
        <v>0</v>
      </c>
      <c r="AFE97" s="1544">
        <f t="shared" si="13"/>
        <v>0</v>
      </c>
      <c r="AFF97" s="1544">
        <f t="shared" si="13"/>
        <v>0</v>
      </c>
      <c r="AFG97" s="1544">
        <f t="shared" si="13"/>
        <v>0</v>
      </c>
      <c r="AFH97" s="1544">
        <f t="shared" si="13"/>
        <v>0</v>
      </c>
      <c r="AFI97" s="1544">
        <f t="shared" si="13"/>
        <v>0</v>
      </c>
      <c r="AFJ97" s="1544">
        <f t="shared" si="13"/>
        <v>0</v>
      </c>
      <c r="AFK97" s="1544">
        <f t="shared" si="13"/>
        <v>0</v>
      </c>
      <c r="AFL97" s="1544">
        <f t="shared" si="13"/>
        <v>0</v>
      </c>
      <c r="AFM97" s="1544">
        <f t="shared" si="13"/>
        <v>0</v>
      </c>
      <c r="AFN97" s="1544">
        <f t="shared" si="13"/>
        <v>0</v>
      </c>
      <c r="AFO97" s="1544">
        <f t="shared" si="13"/>
        <v>0</v>
      </c>
      <c r="AFP97" s="1544">
        <f t="shared" si="13"/>
        <v>0</v>
      </c>
      <c r="AFQ97" s="1544">
        <f t="shared" si="13"/>
        <v>0</v>
      </c>
      <c r="AFR97" s="1544">
        <f t="shared" si="13"/>
        <v>0</v>
      </c>
      <c r="AFS97" s="1544">
        <f t="shared" si="13"/>
        <v>0</v>
      </c>
      <c r="AFT97" s="1544">
        <f t="shared" si="13"/>
        <v>0</v>
      </c>
      <c r="AFU97" s="1544">
        <f t="shared" si="13"/>
        <v>0</v>
      </c>
      <c r="AFV97" s="1544">
        <f t="shared" si="13"/>
        <v>0</v>
      </c>
      <c r="AFW97" s="1544">
        <f t="shared" si="13"/>
        <v>0</v>
      </c>
      <c r="AFX97" s="1544">
        <f t="shared" si="13"/>
        <v>0</v>
      </c>
      <c r="AFY97" s="1544">
        <f t="shared" si="13"/>
        <v>0</v>
      </c>
      <c r="AFZ97" s="1544">
        <f t="shared" si="13"/>
        <v>0</v>
      </c>
      <c r="AGA97" s="1544">
        <f t="shared" si="13"/>
        <v>0</v>
      </c>
      <c r="AGB97" s="1544">
        <f t="shared" si="13"/>
        <v>0</v>
      </c>
      <c r="AGC97" s="1544">
        <f t="shared" si="13"/>
        <v>0</v>
      </c>
      <c r="AGD97" s="1544">
        <f t="shared" si="13"/>
        <v>0</v>
      </c>
      <c r="AGE97" s="1544">
        <f t="shared" si="13"/>
        <v>0</v>
      </c>
      <c r="AGF97" s="1544">
        <f t="shared" si="13"/>
        <v>0</v>
      </c>
      <c r="AGG97" s="1544">
        <f t="shared" si="13"/>
        <v>0</v>
      </c>
      <c r="AGH97" s="1544">
        <f t="shared" si="13"/>
        <v>0</v>
      </c>
      <c r="AGI97" s="1544">
        <f t="shared" si="13"/>
        <v>0</v>
      </c>
      <c r="AGJ97" s="1544">
        <f t="shared" si="13"/>
        <v>0</v>
      </c>
      <c r="AGK97" s="1544">
        <f t="shared" si="13"/>
        <v>0</v>
      </c>
      <c r="AGL97" s="1544">
        <f t="shared" si="13"/>
        <v>0</v>
      </c>
      <c r="AGM97" s="1544">
        <f t="shared" si="13"/>
        <v>0</v>
      </c>
      <c r="AGN97" s="1544">
        <f t="shared" si="13"/>
        <v>0</v>
      </c>
      <c r="AGO97" s="1544">
        <f t="shared" si="13"/>
        <v>0</v>
      </c>
      <c r="AGP97" s="1544">
        <f t="shared" si="13"/>
        <v>0</v>
      </c>
      <c r="AGQ97" s="1544">
        <f t="shared" si="13"/>
        <v>0</v>
      </c>
      <c r="AGR97" s="1544">
        <f t="shared" si="13"/>
        <v>0</v>
      </c>
      <c r="AGS97" s="1544">
        <f t="shared" si="13"/>
        <v>0</v>
      </c>
      <c r="AGT97" s="1544">
        <f t="shared" si="13"/>
        <v>0</v>
      </c>
      <c r="AGU97" s="1544">
        <f t="shared" si="13"/>
        <v>0</v>
      </c>
      <c r="AGV97" s="1544">
        <f t="shared" si="13"/>
        <v>0</v>
      </c>
      <c r="AGW97" s="1544">
        <f t="shared" si="13"/>
        <v>0</v>
      </c>
      <c r="AGX97" s="1544">
        <f t="shared" si="13"/>
        <v>0</v>
      </c>
      <c r="AGY97" s="1544">
        <f t="shared" si="13"/>
        <v>0</v>
      </c>
      <c r="AGZ97" s="1544">
        <f t="shared" si="13"/>
        <v>0</v>
      </c>
      <c r="AHA97" s="1544">
        <f t="shared" si="13"/>
        <v>0</v>
      </c>
      <c r="AHB97" s="1544">
        <f t="shared" si="13"/>
        <v>0</v>
      </c>
      <c r="AHC97" s="1544">
        <f t="shared" si="13"/>
        <v>0</v>
      </c>
      <c r="AHD97" s="1544">
        <f t="shared" si="13"/>
        <v>0</v>
      </c>
      <c r="AHE97" s="1544">
        <f t="shared" si="13"/>
        <v>0</v>
      </c>
      <c r="AHF97" s="1544">
        <f t="shared" si="13"/>
        <v>0</v>
      </c>
      <c r="AHG97" s="1544">
        <f t="shared" si="13"/>
        <v>0</v>
      </c>
      <c r="AHH97" s="1544">
        <f t="shared" si="13"/>
        <v>0</v>
      </c>
      <c r="AHI97" s="1544">
        <f t="shared" si="13"/>
        <v>0</v>
      </c>
      <c r="AHJ97" s="1544">
        <f t="shared" si="13"/>
        <v>0</v>
      </c>
      <c r="AHK97" s="1544">
        <f t="shared" si="13"/>
        <v>0</v>
      </c>
      <c r="AHL97" s="1544">
        <f t="shared" si="13"/>
        <v>0</v>
      </c>
      <c r="AHM97" s="1544">
        <f t="shared" si="13"/>
        <v>0</v>
      </c>
      <c r="AHN97" s="1544">
        <f t="shared" si="13"/>
        <v>0</v>
      </c>
      <c r="AHO97" s="1544">
        <f t="shared" si="13"/>
        <v>0</v>
      </c>
      <c r="AHP97" s="1544">
        <f t="shared" ref="AHP97:AKA97" si="14">SUM(AHP23,AHP27,AHP33,AHP38,AHP41,AHP44,AHP47,AHP50,AHP56,AHP62,AHP64,AHP70,AHP76,AHP78,AHP82)*(1-$E$91)*0.095</f>
        <v>0</v>
      </c>
      <c r="AHQ97" s="1544">
        <f t="shared" si="14"/>
        <v>0</v>
      </c>
      <c r="AHR97" s="1544">
        <f t="shared" si="14"/>
        <v>0</v>
      </c>
      <c r="AHS97" s="1544">
        <f t="shared" si="14"/>
        <v>0</v>
      </c>
      <c r="AHT97" s="1544">
        <f t="shared" si="14"/>
        <v>0</v>
      </c>
      <c r="AHU97" s="1544">
        <f t="shared" si="14"/>
        <v>0</v>
      </c>
      <c r="AHV97" s="1544">
        <f t="shared" si="14"/>
        <v>0</v>
      </c>
      <c r="AHW97" s="1544">
        <f t="shared" si="14"/>
        <v>0</v>
      </c>
      <c r="AHX97" s="1544">
        <f t="shared" si="14"/>
        <v>0</v>
      </c>
      <c r="AHY97" s="1544">
        <f t="shared" si="14"/>
        <v>0</v>
      </c>
      <c r="AHZ97" s="1544">
        <f t="shared" si="14"/>
        <v>0</v>
      </c>
      <c r="AIA97" s="1544">
        <f t="shared" si="14"/>
        <v>0</v>
      </c>
      <c r="AIB97" s="1544">
        <f t="shared" si="14"/>
        <v>0</v>
      </c>
      <c r="AIC97" s="1544">
        <f t="shared" si="14"/>
        <v>0</v>
      </c>
      <c r="AID97" s="1544">
        <f t="shared" si="14"/>
        <v>0</v>
      </c>
      <c r="AIE97" s="1544">
        <f t="shared" si="14"/>
        <v>0</v>
      </c>
      <c r="AIF97" s="1544">
        <f t="shared" si="14"/>
        <v>0</v>
      </c>
      <c r="AIG97" s="1544">
        <f t="shared" si="14"/>
        <v>0</v>
      </c>
      <c r="AIH97" s="1544">
        <f t="shared" si="14"/>
        <v>0</v>
      </c>
      <c r="AII97" s="1544">
        <f t="shared" si="14"/>
        <v>0</v>
      </c>
      <c r="AIJ97" s="1544">
        <f t="shared" si="14"/>
        <v>0</v>
      </c>
      <c r="AIK97" s="1544">
        <f t="shared" si="14"/>
        <v>0</v>
      </c>
      <c r="AIL97" s="1544">
        <f t="shared" si="14"/>
        <v>0</v>
      </c>
      <c r="AIM97" s="1544">
        <f t="shared" si="14"/>
        <v>0</v>
      </c>
      <c r="AIN97" s="1544">
        <f t="shared" si="14"/>
        <v>0</v>
      </c>
      <c r="AIO97" s="1544">
        <f t="shared" si="14"/>
        <v>0</v>
      </c>
      <c r="AIP97" s="1544">
        <f t="shared" si="14"/>
        <v>0</v>
      </c>
      <c r="AIQ97" s="1544">
        <f t="shared" si="14"/>
        <v>0</v>
      </c>
      <c r="AIR97" s="1544">
        <f t="shared" si="14"/>
        <v>0</v>
      </c>
      <c r="AIS97" s="1544">
        <f t="shared" si="14"/>
        <v>0</v>
      </c>
      <c r="AIT97" s="1544">
        <f t="shared" si="14"/>
        <v>0</v>
      </c>
      <c r="AIU97" s="1544">
        <f t="shared" si="14"/>
        <v>0</v>
      </c>
      <c r="AIV97" s="1544">
        <f t="shared" si="14"/>
        <v>0</v>
      </c>
      <c r="AIW97" s="1544">
        <f t="shared" si="14"/>
        <v>0</v>
      </c>
      <c r="AIX97" s="1544">
        <f t="shared" si="14"/>
        <v>0</v>
      </c>
      <c r="AIY97" s="1544">
        <f t="shared" si="14"/>
        <v>0</v>
      </c>
      <c r="AIZ97" s="1544">
        <f t="shared" si="14"/>
        <v>0</v>
      </c>
      <c r="AJA97" s="1544">
        <f t="shared" si="14"/>
        <v>0</v>
      </c>
      <c r="AJB97" s="1544">
        <f t="shared" si="14"/>
        <v>0</v>
      </c>
      <c r="AJC97" s="1544">
        <f t="shared" si="14"/>
        <v>0</v>
      </c>
      <c r="AJD97" s="1544">
        <f t="shared" si="14"/>
        <v>0</v>
      </c>
      <c r="AJE97" s="1544">
        <f t="shared" si="14"/>
        <v>0</v>
      </c>
      <c r="AJF97" s="1544">
        <f t="shared" si="14"/>
        <v>0</v>
      </c>
      <c r="AJG97" s="1544">
        <f t="shared" si="14"/>
        <v>0</v>
      </c>
      <c r="AJH97" s="1544">
        <f t="shared" si="14"/>
        <v>0</v>
      </c>
      <c r="AJI97" s="1544">
        <f t="shared" si="14"/>
        <v>0</v>
      </c>
      <c r="AJJ97" s="1544">
        <f t="shared" si="14"/>
        <v>0</v>
      </c>
      <c r="AJK97" s="1544">
        <f t="shared" si="14"/>
        <v>0</v>
      </c>
      <c r="AJL97" s="1544">
        <f t="shared" si="14"/>
        <v>0</v>
      </c>
      <c r="AJM97" s="1544">
        <f t="shared" si="14"/>
        <v>0</v>
      </c>
      <c r="AJN97" s="1544">
        <f t="shared" si="14"/>
        <v>0</v>
      </c>
      <c r="AJO97" s="1544">
        <f t="shared" si="14"/>
        <v>0</v>
      </c>
      <c r="AJP97" s="1544">
        <f t="shared" si="14"/>
        <v>0</v>
      </c>
      <c r="AJQ97" s="1544">
        <f t="shared" si="14"/>
        <v>0</v>
      </c>
      <c r="AJR97" s="1544">
        <f t="shared" si="14"/>
        <v>0</v>
      </c>
      <c r="AJS97" s="1544">
        <f t="shared" si="14"/>
        <v>0</v>
      </c>
      <c r="AJT97" s="1544">
        <f t="shared" si="14"/>
        <v>0</v>
      </c>
      <c r="AJU97" s="1544">
        <f t="shared" si="14"/>
        <v>0</v>
      </c>
      <c r="AJV97" s="1544">
        <f t="shared" si="14"/>
        <v>0</v>
      </c>
      <c r="AJW97" s="1544">
        <f t="shared" si="14"/>
        <v>0</v>
      </c>
      <c r="AJX97" s="1544">
        <f t="shared" si="14"/>
        <v>0</v>
      </c>
      <c r="AJY97" s="1544">
        <f t="shared" si="14"/>
        <v>0</v>
      </c>
      <c r="AJZ97" s="1544">
        <f t="shared" si="14"/>
        <v>0</v>
      </c>
      <c r="AKA97" s="1544">
        <f t="shared" si="14"/>
        <v>0</v>
      </c>
      <c r="AKB97" s="1544">
        <f t="shared" ref="AKB97:AMM97" si="15">SUM(AKB23,AKB27,AKB33,AKB38,AKB41,AKB44,AKB47,AKB50,AKB56,AKB62,AKB64,AKB70,AKB76,AKB78,AKB82)*(1-$E$91)*0.095</f>
        <v>0</v>
      </c>
      <c r="AKC97" s="1544">
        <f t="shared" si="15"/>
        <v>0</v>
      </c>
      <c r="AKD97" s="1544">
        <f t="shared" si="15"/>
        <v>0</v>
      </c>
      <c r="AKE97" s="1544">
        <f t="shared" si="15"/>
        <v>0</v>
      </c>
      <c r="AKF97" s="1544">
        <f t="shared" si="15"/>
        <v>0</v>
      </c>
      <c r="AKG97" s="1544">
        <f t="shared" si="15"/>
        <v>0</v>
      </c>
      <c r="AKH97" s="1544">
        <f t="shared" si="15"/>
        <v>0</v>
      </c>
      <c r="AKI97" s="1544">
        <f t="shared" si="15"/>
        <v>0</v>
      </c>
      <c r="AKJ97" s="1544">
        <f t="shared" si="15"/>
        <v>0</v>
      </c>
      <c r="AKK97" s="1544">
        <f t="shared" si="15"/>
        <v>0</v>
      </c>
      <c r="AKL97" s="1544">
        <f t="shared" si="15"/>
        <v>0</v>
      </c>
      <c r="AKM97" s="1544">
        <f t="shared" si="15"/>
        <v>0</v>
      </c>
      <c r="AKN97" s="1544">
        <f t="shared" si="15"/>
        <v>0</v>
      </c>
      <c r="AKO97" s="1544">
        <f t="shared" si="15"/>
        <v>0</v>
      </c>
      <c r="AKP97" s="1544">
        <f t="shared" si="15"/>
        <v>0</v>
      </c>
      <c r="AKQ97" s="1544">
        <f t="shared" si="15"/>
        <v>0</v>
      </c>
      <c r="AKR97" s="1544">
        <f t="shared" si="15"/>
        <v>0</v>
      </c>
      <c r="AKS97" s="1544">
        <f t="shared" si="15"/>
        <v>0</v>
      </c>
      <c r="AKT97" s="1544">
        <f t="shared" si="15"/>
        <v>0</v>
      </c>
      <c r="AKU97" s="1544">
        <f t="shared" si="15"/>
        <v>0</v>
      </c>
      <c r="AKV97" s="1544">
        <f t="shared" si="15"/>
        <v>0</v>
      </c>
      <c r="AKW97" s="1544">
        <f t="shared" si="15"/>
        <v>0</v>
      </c>
      <c r="AKX97" s="1544">
        <f t="shared" si="15"/>
        <v>0</v>
      </c>
      <c r="AKY97" s="1544">
        <f t="shared" si="15"/>
        <v>0</v>
      </c>
      <c r="AKZ97" s="1544">
        <f t="shared" si="15"/>
        <v>0</v>
      </c>
      <c r="ALA97" s="1544">
        <f t="shared" si="15"/>
        <v>0</v>
      </c>
      <c r="ALB97" s="1544">
        <f t="shared" si="15"/>
        <v>0</v>
      </c>
      <c r="ALC97" s="1544">
        <f t="shared" si="15"/>
        <v>0</v>
      </c>
      <c r="ALD97" s="1544">
        <f t="shared" si="15"/>
        <v>0</v>
      </c>
      <c r="ALE97" s="1544">
        <f t="shared" si="15"/>
        <v>0</v>
      </c>
      <c r="ALF97" s="1544">
        <f t="shared" si="15"/>
        <v>0</v>
      </c>
      <c r="ALG97" s="1544">
        <f t="shared" si="15"/>
        <v>0</v>
      </c>
      <c r="ALH97" s="1544">
        <f t="shared" si="15"/>
        <v>0</v>
      </c>
      <c r="ALI97" s="1544">
        <f t="shared" si="15"/>
        <v>0</v>
      </c>
      <c r="ALJ97" s="1544">
        <f t="shared" si="15"/>
        <v>0</v>
      </c>
      <c r="ALK97" s="1544">
        <f t="shared" si="15"/>
        <v>0</v>
      </c>
      <c r="ALL97" s="1544">
        <f t="shared" si="15"/>
        <v>0</v>
      </c>
      <c r="ALM97" s="1544">
        <f t="shared" si="15"/>
        <v>0</v>
      </c>
      <c r="ALN97" s="1544">
        <f t="shared" si="15"/>
        <v>0</v>
      </c>
      <c r="ALO97" s="1544">
        <f t="shared" si="15"/>
        <v>0</v>
      </c>
      <c r="ALP97" s="1544">
        <f t="shared" si="15"/>
        <v>0</v>
      </c>
      <c r="ALQ97" s="1544">
        <f t="shared" si="15"/>
        <v>0</v>
      </c>
      <c r="ALR97" s="1544">
        <f t="shared" si="15"/>
        <v>0</v>
      </c>
      <c r="ALS97" s="1544">
        <f t="shared" si="15"/>
        <v>0</v>
      </c>
      <c r="ALT97" s="1544">
        <f t="shared" si="15"/>
        <v>0</v>
      </c>
      <c r="ALU97" s="1544">
        <f t="shared" si="15"/>
        <v>0</v>
      </c>
      <c r="ALV97" s="1544">
        <f t="shared" si="15"/>
        <v>0</v>
      </c>
      <c r="ALW97" s="1544">
        <f t="shared" si="15"/>
        <v>0</v>
      </c>
      <c r="ALX97" s="1544">
        <f t="shared" si="15"/>
        <v>0</v>
      </c>
      <c r="ALY97" s="1544">
        <f t="shared" si="15"/>
        <v>0</v>
      </c>
      <c r="ALZ97" s="1544">
        <f t="shared" si="15"/>
        <v>0</v>
      </c>
      <c r="AMA97" s="1544">
        <f t="shared" si="15"/>
        <v>0</v>
      </c>
      <c r="AMB97" s="1544">
        <f t="shared" si="15"/>
        <v>0</v>
      </c>
      <c r="AMC97" s="1544">
        <f t="shared" si="15"/>
        <v>0</v>
      </c>
      <c r="AMD97" s="1544">
        <f t="shared" si="15"/>
        <v>0</v>
      </c>
      <c r="AME97" s="1544">
        <f t="shared" si="15"/>
        <v>0</v>
      </c>
      <c r="AMF97" s="1544">
        <f t="shared" si="15"/>
        <v>0</v>
      </c>
      <c r="AMG97" s="1544">
        <f t="shared" si="15"/>
        <v>0</v>
      </c>
      <c r="AMH97" s="1544">
        <f t="shared" si="15"/>
        <v>0</v>
      </c>
      <c r="AMI97" s="1544">
        <f t="shared" si="15"/>
        <v>0</v>
      </c>
      <c r="AMJ97" s="1544">
        <f t="shared" si="15"/>
        <v>0</v>
      </c>
      <c r="AMK97" s="1544">
        <f t="shared" si="15"/>
        <v>0</v>
      </c>
      <c r="AML97" s="1544">
        <f t="shared" si="15"/>
        <v>0</v>
      </c>
      <c r="AMM97" s="1544">
        <f t="shared" si="15"/>
        <v>0</v>
      </c>
      <c r="AMN97" s="1544">
        <f t="shared" ref="AMN97:AOY97" si="16">SUM(AMN23,AMN27,AMN33,AMN38,AMN41,AMN44,AMN47,AMN50,AMN56,AMN62,AMN64,AMN70,AMN76,AMN78,AMN82)*(1-$E$91)*0.095</f>
        <v>0</v>
      </c>
      <c r="AMO97" s="1544">
        <f t="shared" si="16"/>
        <v>0</v>
      </c>
      <c r="AMP97" s="1544">
        <f t="shared" si="16"/>
        <v>0</v>
      </c>
      <c r="AMQ97" s="1544">
        <f t="shared" si="16"/>
        <v>0</v>
      </c>
      <c r="AMR97" s="1544">
        <f t="shared" si="16"/>
        <v>0</v>
      </c>
      <c r="AMS97" s="1544">
        <f t="shared" si="16"/>
        <v>0</v>
      </c>
      <c r="AMT97" s="1544">
        <f t="shared" si="16"/>
        <v>0</v>
      </c>
      <c r="AMU97" s="1544">
        <f t="shared" si="16"/>
        <v>0</v>
      </c>
      <c r="AMV97" s="1544">
        <f t="shared" si="16"/>
        <v>0</v>
      </c>
      <c r="AMW97" s="1544">
        <f t="shared" si="16"/>
        <v>0</v>
      </c>
      <c r="AMX97" s="1544">
        <f t="shared" si="16"/>
        <v>0</v>
      </c>
      <c r="AMY97" s="1544">
        <f t="shared" si="16"/>
        <v>0</v>
      </c>
      <c r="AMZ97" s="1544">
        <f t="shared" si="16"/>
        <v>0</v>
      </c>
      <c r="ANA97" s="1544">
        <f t="shared" si="16"/>
        <v>0</v>
      </c>
      <c r="ANB97" s="1544">
        <f t="shared" si="16"/>
        <v>0</v>
      </c>
      <c r="ANC97" s="1544">
        <f t="shared" si="16"/>
        <v>0</v>
      </c>
      <c r="AND97" s="1544">
        <f t="shared" si="16"/>
        <v>0</v>
      </c>
      <c r="ANE97" s="1544">
        <f t="shared" si="16"/>
        <v>0</v>
      </c>
      <c r="ANF97" s="1544">
        <f t="shared" si="16"/>
        <v>0</v>
      </c>
      <c r="ANG97" s="1544">
        <f t="shared" si="16"/>
        <v>0</v>
      </c>
      <c r="ANH97" s="1544">
        <f t="shared" si="16"/>
        <v>0</v>
      </c>
      <c r="ANI97" s="1544">
        <f t="shared" si="16"/>
        <v>0</v>
      </c>
      <c r="ANJ97" s="1544">
        <f t="shared" si="16"/>
        <v>0</v>
      </c>
      <c r="ANK97" s="1544">
        <f t="shared" si="16"/>
        <v>0</v>
      </c>
      <c r="ANL97" s="1544">
        <f t="shared" si="16"/>
        <v>0</v>
      </c>
      <c r="ANM97" s="1544">
        <f t="shared" si="16"/>
        <v>0</v>
      </c>
      <c r="ANN97" s="1544">
        <f t="shared" si="16"/>
        <v>0</v>
      </c>
      <c r="ANO97" s="1544">
        <f t="shared" si="16"/>
        <v>0</v>
      </c>
      <c r="ANP97" s="1544">
        <f t="shared" si="16"/>
        <v>0</v>
      </c>
      <c r="ANQ97" s="1544">
        <f t="shared" si="16"/>
        <v>0</v>
      </c>
      <c r="ANR97" s="1544">
        <f t="shared" si="16"/>
        <v>0</v>
      </c>
      <c r="ANS97" s="1544">
        <f t="shared" si="16"/>
        <v>0</v>
      </c>
      <c r="ANT97" s="1544">
        <f t="shared" si="16"/>
        <v>0</v>
      </c>
      <c r="ANU97" s="1544">
        <f t="shared" si="16"/>
        <v>0</v>
      </c>
      <c r="ANV97" s="1544">
        <f t="shared" si="16"/>
        <v>0</v>
      </c>
      <c r="ANW97" s="1544">
        <f t="shared" si="16"/>
        <v>0</v>
      </c>
      <c r="ANX97" s="1544">
        <f t="shared" si="16"/>
        <v>0</v>
      </c>
      <c r="ANY97" s="1544">
        <f t="shared" si="16"/>
        <v>0</v>
      </c>
      <c r="ANZ97" s="1544">
        <f t="shared" si="16"/>
        <v>0</v>
      </c>
      <c r="AOA97" s="1544">
        <f t="shared" si="16"/>
        <v>0</v>
      </c>
      <c r="AOB97" s="1544">
        <f t="shared" si="16"/>
        <v>0</v>
      </c>
      <c r="AOC97" s="1544">
        <f t="shared" si="16"/>
        <v>0</v>
      </c>
      <c r="AOD97" s="1544">
        <f t="shared" si="16"/>
        <v>0</v>
      </c>
      <c r="AOE97" s="1544">
        <f t="shared" si="16"/>
        <v>0</v>
      </c>
      <c r="AOF97" s="1544">
        <f t="shared" si="16"/>
        <v>0</v>
      </c>
      <c r="AOG97" s="1544">
        <f t="shared" si="16"/>
        <v>0</v>
      </c>
      <c r="AOH97" s="1544">
        <f t="shared" si="16"/>
        <v>0</v>
      </c>
      <c r="AOI97" s="1544">
        <f t="shared" si="16"/>
        <v>0</v>
      </c>
      <c r="AOJ97" s="1544">
        <f t="shared" si="16"/>
        <v>0</v>
      </c>
      <c r="AOK97" s="1544">
        <f t="shared" si="16"/>
        <v>0</v>
      </c>
      <c r="AOL97" s="1544">
        <f t="shared" si="16"/>
        <v>0</v>
      </c>
      <c r="AOM97" s="1544">
        <f t="shared" si="16"/>
        <v>0</v>
      </c>
      <c r="AON97" s="1544">
        <f t="shared" si="16"/>
        <v>0</v>
      </c>
      <c r="AOO97" s="1544">
        <f t="shared" si="16"/>
        <v>0</v>
      </c>
      <c r="AOP97" s="1544">
        <f t="shared" si="16"/>
        <v>0</v>
      </c>
      <c r="AOQ97" s="1544">
        <f t="shared" si="16"/>
        <v>0</v>
      </c>
      <c r="AOR97" s="1544">
        <f t="shared" si="16"/>
        <v>0</v>
      </c>
      <c r="AOS97" s="1544">
        <f t="shared" si="16"/>
        <v>0</v>
      </c>
      <c r="AOT97" s="1544">
        <f t="shared" si="16"/>
        <v>0</v>
      </c>
      <c r="AOU97" s="1544">
        <f t="shared" si="16"/>
        <v>0</v>
      </c>
      <c r="AOV97" s="1544">
        <f t="shared" si="16"/>
        <v>0</v>
      </c>
      <c r="AOW97" s="1544">
        <f t="shared" si="16"/>
        <v>0</v>
      </c>
      <c r="AOX97" s="1544">
        <f t="shared" si="16"/>
        <v>0</v>
      </c>
      <c r="AOY97" s="1544">
        <f t="shared" si="16"/>
        <v>0</v>
      </c>
      <c r="AOZ97" s="1544">
        <f t="shared" ref="AOZ97:ARK97" si="17">SUM(AOZ23,AOZ27,AOZ33,AOZ38,AOZ41,AOZ44,AOZ47,AOZ50,AOZ56,AOZ62,AOZ64,AOZ70,AOZ76,AOZ78,AOZ82)*(1-$E$91)*0.095</f>
        <v>0</v>
      </c>
      <c r="APA97" s="1544">
        <f t="shared" si="17"/>
        <v>0</v>
      </c>
      <c r="APB97" s="1544">
        <f t="shared" si="17"/>
        <v>0</v>
      </c>
      <c r="APC97" s="1544">
        <f t="shared" si="17"/>
        <v>0</v>
      </c>
      <c r="APD97" s="1544">
        <f t="shared" si="17"/>
        <v>0</v>
      </c>
      <c r="APE97" s="1544">
        <f t="shared" si="17"/>
        <v>0</v>
      </c>
      <c r="APF97" s="1544">
        <f t="shared" si="17"/>
        <v>0</v>
      </c>
      <c r="APG97" s="1544">
        <f t="shared" si="17"/>
        <v>0</v>
      </c>
      <c r="APH97" s="1544">
        <f t="shared" si="17"/>
        <v>0</v>
      </c>
      <c r="API97" s="1544">
        <f t="shared" si="17"/>
        <v>0</v>
      </c>
      <c r="APJ97" s="1544">
        <f t="shared" si="17"/>
        <v>0</v>
      </c>
      <c r="APK97" s="1544">
        <f t="shared" si="17"/>
        <v>0</v>
      </c>
      <c r="APL97" s="1544">
        <f t="shared" si="17"/>
        <v>0</v>
      </c>
      <c r="APM97" s="1544">
        <f t="shared" si="17"/>
        <v>0</v>
      </c>
      <c r="APN97" s="1544">
        <f t="shared" si="17"/>
        <v>0</v>
      </c>
      <c r="APO97" s="1544">
        <f t="shared" si="17"/>
        <v>0</v>
      </c>
      <c r="APP97" s="1544">
        <f t="shared" si="17"/>
        <v>0</v>
      </c>
      <c r="APQ97" s="1544">
        <f t="shared" si="17"/>
        <v>0</v>
      </c>
      <c r="APR97" s="1544">
        <f t="shared" si="17"/>
        <v>0</v>
      </c>
      <c r="APS97" s="1544">
        <f t="shared" si="17"/>
        <v>0</v>
      </c>
      <c r="APT97" s="1544">
        <f t="shared" si="17"/>
        <v>0</v>
      </c>
      <c r="APU97" s="1544">
        <f t="shared" si="17"/>
        <v>0</v>
      </c>
      <c r="APV97" s="1544">
        <f t="shared" si="17"/>
        <v>0</v>
      </c>
      <c r="APW97" s="1544">
        <f t="shared" si="17"/>
        <v>0</v>
      </c>
      <c r="APX97" s="1544">
        <f t="shared" si="17"/>
        <v>0</v>
      </c>
      <c r="APY97" s="1544">
        <f t="shared" si="17"/>
        <v>0</v>
      </c>
      <c r="APZ97" s="1544">
        <f t="shared" si="17"/>
        <v>0</v>
      </c>
      <c r="AQA97" s="1544">
        <f t="shared" si="17"/>
        <v>0</v>
      </c>
      <c r="AQB97" s="1544">
        <f t="shared" si="17"/>
        <v>0</v>
      </c>
      <c r="AQC97" s="1544">
        <f t="shared" si="17"/>
        <v>0</v>
      </c>
      <c r="AQD97" s="1544">
        <f t="shared" si="17"/>
        <v>0</v>
      </c>
      <c r="AQE97" s="1544">
        <f t="shared" si="17"/>
        <v>0</v>
      </c>
      <c r="AQF97" s="1544">
        <f t="shared" si="17"/>
        <v>0</v>
      </c>
      <c r="AQG97" s="1544">
        <f t="shared" si="17"/>
        <v>0</v>
      </c>
      <c r="AQH97" s="1544">
        <f t="shared" si="17"/>
        <v>0</v>
      </c>
      <c r="AQI97" s="1544">
        <f t="shared" si="17"/>
        <v>0</v>
      </c>
      <c r="AQJ97" s="1544">
        <f t="shared" si="17"/>
        <v>0</v>
      </c>
      <c r="AQK97" s="1544">
        <f t="shared" si="17"/>
        <v>0</v>
      </c>
      <c r="AQL97" s="1544">
        <f t="shared" si="17"/>
        <v>0</v>
      </c>
      <c r="AQM97" s="1544">
        <f t="shared" si="17"/>
        <v>0</v>
      </c>
      <c r="AQN97" s="1544">
        <f t="shared" si="17"/>
        <v>0</v>
      </c>
      <c r="AQO97" s="1544">
        <f t="shared" si="17"/>
        <v>0</v>
      </c>
      <c r="AQP97" s="1544">
        <f t="shared" si="17"/>
        <v>0</v>
      </c>
      <c r="AQQ97" s="1544">
        <f t="shared" si="17"/>
        <v>0</v>
      </c>
      <c r="AQR97" s="1544">
        <f t="shared" si="17"/>
        <v>0</v>
      </c>
      <c r="AQS97" s="1544">
        <f t="shared" si="17"/>
        <v>0</v>
      </c>
      <c r="AQT97" s="1544">
        <f t="shared" si="17"/>
        <v>0</v>
      </c>
      <c r="AQU97" s="1544">
        <f t="shared" si="17"/>
        <v>0</v>
      </c>
      <c r="AQV97" s="1544">
        <f t="shared" si="17"/>
        <v>0</v>
      </c>
      <c r="AQW97" s="1544">
        <f t="shared" si="17"/>
        <v>0</v>
      </c>
      <c r="AQX97" s="1544">
        <f t="shared" si="17"/>
        <v>0</v>
      </c>
      <c r="AQY97" s="1544">
        <f t="shared" si="17"/>
        <v>0</v>
      </c>
      <c r="AQZ97" s="1544">
        <f t="shared" si="17"/>
        <v>0</v>
      </c>
      <c r="ARA97" s="1544">
        <f t="shared" si="17"/>
        <v>0</v>
      </c>
      <c r="ARB97" s="1544">
        <f t="shared" si="17"/>
        <v>0</v>
      </c>
      <c r="ARC97" s="1544">
        <f t="shared" si="17"/>
        <v>0</v>
      </c>
      <c r="ARD97" s="1544">
        <f t="shared" si="17"/>
        <v>0</v>
      </c>
      <c r="ARE97" s="1544">
        <f t="shared" si="17"/>
        <v>0</v>
      </c>
      <c r="ARF97" s="1544">
        <f t="shared" si="17"/>
        <v>0</v>
      </c>
      <c r="ARG97" s="1544">
        <f t="shared" si="17"/>
        <v>0</v>
      </c>
      <c r="ARH97" s="1544">
        <f t="shared" si="17"/>
        <v>0</v>
      </c>
      <c r="ARI97" s="1544">
        <f t="shared" si="17"/>
        <v>0</v>
      </c>
      <c r="ARJ97" s="1544">
        <f t="shared" si="17"/>
        <v>0</v>
      </c>
      <c r="ARK97" s="1544">
        <f t="shared" si="17"/>
        <v>0</v>
      </c>
      <c r="ARL97" s="1544">
        <f t="shared" ref="ARL97:ATW97" si="18">SUM(ARL23,ARL27,ARL33,ARL38,ARL41,ARL44,ARL47,ARL50,ARL56,ARL62,ARL64,ARL70,ARL76,ARL78,ARL82)*(1-$E$91)*0.095</f>
        <v>0</v>
      </c>
      <c r="ARM97" s="1544">
        <f t="shared" si="18"/>
        <v>0</v>
      </c>
      <c r="ARN97" s="1544">
        <f t="shared" si="18"/>
        <v>0</v>
      </c>
      <c r="ARO97" s="1544">
        <f t="shared" si="18"/>
        <v>0</v>
      </c>
      <c r="ARP97" s="1544">
        <f t="shared" si="18"/>
        <v>0</v>
      </c>
      <c r="ARQ97" s="1544">
        <f t="shared" si="18"/>
        <v>0</v>
      </c>
      <c r="ARR97" s="1544">
        <f t="shared" si="18"/>
        <v>0</v>
      </c>
      <c r="ARS97" s="1544">
        <f t="shared" si="18"/>
        <v>0</v>
      </c>
      <c r="ART97" s="1544">
        <f t="shared" si="18"/>
        <v>0</v>
      </c>
      <c r="ARU97" s="1544">
        <f t="shared" si="18"/>
        <v>0</v>
      </c>
      <c r="ARV97" s="1544">
        <f t="shared" si="18"/>
        <v>0</v>
      </c>
      <c r="ARW97" s="1544">
        <f t="shared" si="18"/>
        <v>0</v>
      </c>
      <c r="ARX97" s="1544">
        <f t="shared" si="18"/>
        <v>0</v>
      </c>
      <c r="ARY97" s="1544">
        <f t="shared" si="18"/>
        <v>0</v>
      </c>
      <c r="ARZ97" s="1544">
        <f t="shared" si="18"/>
        <v>0</v>
      </c>
      <c r="ASA97" s="1544">
        <f t="shared" si="18"/>
        <v>0</v>
      </c>
      <c r="ASB97" s="1544">
        <f t="shared" si="18"/>
        <v>0</v>
      </c>
      <c r="ASC97" s="1544">
        <f t="shared" si="18"/>
        <v>0</v>
      </c>
      <c r="ASD97" s="1544">
        <f t="shared" si="18"/>
        <v>0</v>
      </c>
      <c r="ASE97" s="1544">
        <f t="shared" si="18"/>
        <v>0</v>
      </c>
      <c r="ASF97" s="1544">
        <f t="shared" si="18"/>
        <v>0</v>
      </c>
      <c r="ASG97" s="1544">
        <f t="shared" si="18"/>
        <v>0</v>
      </c>
      <c r="ASH97" s="1544">
        <f t="shared" si="18"/>
        <v>0</v>
      </c>
      <c r="ASI97" s="1544">
        <f t="shared" si="18"/>
        <v>0</v>
      </c>
      <c r="ASJ97" s="1544">
        <f t="shared" si="18"/>
        <v>0</v>
      </c>
      <c r="ASK97" s="1544">
        <f t="shared" si="18"/>
        <v>0</v>
      </c>
      <c r="ASL97" s="1544">
        <f t="shared" si="18"/>
        <v>0</v>
      </c>
      <c r="ASM97" s="1544">
        <f t="shared" si="18"/>
        <v>0</v>
      </c>
      <c r="ASN97" s="1544">
        <f t="shared" si="18"/>
        <v>0</v>
      </c>
      <c r="ASO97" s="1544">
        <f t="shared" si="18"/>
        <v>0</v>
      </c>
      <c r="ASP97" s="1544">
        <f t="shared" si="18"/>
        <v>0</v>
      </c>
      <c r="ASQ97" s="1544">
        <f t="shared" si="18"/>
        <v>0</v>
      </c>
      <c r="ASR97" s="1544">
        <f t="shared" si="18"/>
        <v>0</v>
      </c>
      <c r="ASS97" s="1544">
        <f t="shared" si="18"/>
        <v>0</v>
      </c>
      <c r="AST97" s="1544">
        <f t="shared" si="18"/>
        <v>0</v>
      </c>
      <c r="ASU97" s="1544">
        <f t="shared" si="18"/>
        <v>0</v>
      </c>
      <c r="ASV97" s="1544">
        <f t="shared" si="18"/>
        <v>0</v>
      </c>
      <c r="ASW97" s="1544">
        <f t="shared" si="18"/>
        <v>0</v>
      </c>
      <c r="ASX97" s="1544">
        <f t="shared" si="18"/>
        <v>0</v>
      </c>
      <c r="ASY97" s="1544">
        <f t="shared" si="18"/>
        <v>0</v>
      </c>
      <c r="ASZ97" s="1544">
        <f t="shared" si="18"/>
        <v>0</v>
      </c>
      <c r="ATA97" s="1544">
        <f t="shared" si="18"/>
        <v>0</v>
      </c>
      <c r="ATB97" s="1544">
        <f t="shared" si="18"/>
        <v>0</v>
      </c>
      <c r="ATC97" s="1544">
        <f t="shared" si="18"/>
        <v>0</v>
      </c>
      <c r="ATD97" s="1544">
        <f t="shared" si="18"/>
        <v>0</v>
      </c>
      <c r="ATE97" s="1544">
        <f t="shared" si="18"/>
        <v>0</v>
      </c>
      <c r="ATF97" s="1544">
        <f t="shared" si="18"/>
        <v>0</v>
      </c>
      <c r="ATG97" s="1544">
        <f t="shared" si="18"/>
        <v>0</v>
      </c>
      <c r="ATH97" s="1544">
        <f t="shared" si="18"/>
        <v>0</v>
      </c>
      <c r="ATI97" s="1544">
        <f t="shared" si="18"/>
        <v>0</v>
      </c>
      <c r="ATJ97" s="1544">
        <f t="shared" si="18"/>
        <v>0</v>
      </c>
      <c r="ATK97" s="1544">
        <f t="shared" si="18"/>
        <v>0</v>
      </c>
      <c r="ATL97" s="1544">
        <f t="shared" si="18"/>
        <v>0</v>
      </c>
      <c r="ATM97" s="1544">
        <f t="shared" si="18"/>
        <v>0</v>
      </c>
      <c r="ATN97" s="1544">
        <f t="shared" si="18"/>
        <v>0</v>
      </c>
      <c r="ATO97" s="1544">
        <f t="shared" si="18"/>
        <v>0</v>
      </c>
      <c r="ATP97" s="1544">
        <f t="shared" si="18"/>
        <v>0</v>
      </c>
      <c r="ATQ97" s="1544">
        <f t="shared" si="18"/>
        <v>0</v>
      </c>
      <c r="ATR97" s="1544">
        <f t="shared" si="18"/>
        <v>0</v>
      </c>
      <c r="ATS97" s="1544">
        <f t="shared" si="18"/>
        <v>0</v>
      </c>
      <c r="ATT97" s="1544">
        <f t="shared" si="18"/>
        <v>0</v>
      </c>
      <c r="ATU97" s="1544">
        <f t="shared" si="18"/>
        <v>0</v>
      </c>
      <c r="ATV97" s="1544">
        <f t="shared" si="18"/>
        <v>0</v>
      </c>
      <c r="ATW97" s="1544">
        <f t="shared" si="18"/>
        <v>0</v>
      </c>
      <c r="ATX97" s="1544">
        <f t="shared" ref="ATX97:AWI97" si="19">SUM(ATX23,ATX27,ATX33,ATX38,ATX41,ATX44,ATX47,ATX50,ATX56,ATX62,ATX64,ATX70,ATX76,ATX78,ATX82)*(1-$E$91)*0.095</f>
        <v>0</v>
      </c>
      <c r="ATY97" s="1544">
        <f t="shared" si="19"/>
        <v>0</v>
      </c>
      <c r="ATZ97" s="1544">
        <f t="shared" si="19"/>
        <v>0</v>
      </c>
      <c r="AUA97" s="1544">
        <f t="shared" si="19"/>
        <v>0</v>
      </c>
      <c r="AUB97" s="1544">
        <f t="shared" si="19"/>
        <v>0</v>
      </c>
      <c r="AUC97" s="1544">
        <f t="shared" si="19"/>
        <v>0</v>
      </c>
      <c r="AUD97" s="1544">
        <f t="shared" si="19"/>
        <v>0</v>
      </c>
      <c r="AUE97" s="1544">
        <f t="shared" si="19"/>
        <v>0</v>
      </c>
      <c r="AUF97" s="1544">
        <f t="shared" si="19"/>
        <v>0</v>
      </c>
      <c r="AUG97" s="1544">
        <f t="shared" si="19"/>
        <v>0</v>
      </c>
      <c r="AUH97" s="1544">
        <f t="shared" si="19"/>
        <v>0</v>
      </c>
      <c r="AUI97" s="1544">
        <f t="shared" si="19"/>
        <v>0</v>
      </c>
      <c r="AUJ97" s="1544">
        <f t="shared" si="19"/>
        <v>0</v>
      </c>
      <c r="AUK97" s="1544">
        <f t="shared" si="19"/>
        <v>0</v>
      </c>
      <c r="AUL97" s="1544">
        <f t="shared" si="19"/>
        <v>0</v>
      </c>
      <c r="AUM97" s="1544">
        <f t="shared" si="19"/>
        <v>0</v>
      </c>
      <c r="AUN97" s="1544">
        <f t="shared" si="19"/>
        <v>0</v>
      </c>
      <c r="AUO97" s="1544">
        <f t="shared" si="19"/>
        <v>0</v>
      </c>
      <c r="AUP97" s="1544">
        <f t="shared" si="19"/>
        <v>0</v>
      </c>
      <c r="AUQ97" s="1544">
        <f t="shared" si="19"/>
        <v>0</v>
      </c>
      <c r="AUR97" s="1544">
        <f t="shared" si="19"/>
        <v>0</v>
      </c>
      <c r="AUS97" s="1544">
        <f t="shared" si="19"/>
        <v>0</v>
      </c>
      <c r="AUT97" s="1544">
        <f t="shared" si="19"/>
        <v>0</v>
      </c>
      <c r="AUU97" s="1544">
        <f t="shared" si="19"/>
        <v>0</v>
      </c>
      <c r="AUV97" s="1544">
        <f t="shared" si="19"/>
        <v>0</v>
      </c>
      <c r="AUW97" s="1544">
        <f t="shared" si="19"/>
        <v>0</v>
      </c>
      <c r="AUX97" s="1544">
        <f t="shared" si="19"/>
        <v>0</v>
      </c>
      <c r="AUY97" s="1544">
        <f t="shared" si="19"/>
        <v>0</v>
      </c>
      <c r="AUZ97" s="1544">
        <f t="shared" si="19"/>
        <v>0</v>
      </c>
      <c r="AVA97" s="1544">
        <f t="shared" si="19"/>
        <v>0</v>
      </c>
      <c r="AVB97" s="1544">
        <f t="shared" si="19"/>
        <v>0</v>
      </c>
      <c r="AVC97" s="1544">
        <f t="shared" si="19"/>
        <v>0</v>
      </c>
      <c r="AVD97" s="1544">
        <f t="shared" si="19"/>
        <v>0</v>
      </c>
      <c r="AVE97" s="1544">
        <f t="shared" si="19"/>
        <v>0</v>
      </c>
      <c r="AVF97" s="1544">
        <f t="shared" si="19"/>
        <v>0</v>
      </c>
      <c r="AVG97" s="1544">
        <f t="shared" si="19"/>
        <v>0</v>
      </c>
      <c r="AVH97" s="1544">
        <f t="shared" si="19"/>
        <v>0</v>
      </c>
      <c r="AVI97" s="1544">
        <f t="shared" si="19"/>
        <v>0</v>
      </c>
      <c r="AVJ97" s="1544">
        <f t="shared" si="19"/>
        <v>0</v>
      </c>
      <c r="AVK97" s="1544">
        <f t="shared" si="19"/>
        <v>0</v>
      </c>
      <c r="AVL97" s="1544">
        <f t="shared" si="19"/>
        <v>0</v>
      </c>
      <c r="AVM97" s="1544">
        <f t="shared" si="19"/>
        <v>0</v>
      </c>
      <c r="AVN97" s="1544">
        <f t="shared" si="19"/>
        <v>0</v>
      </c>
      <c r="AVO97" s="1544">
        <f t="shared" si="19"/>
        <v>0</v>
      </c>
      <c r="AVP97" s="1544">
        <f t="shared" si="19"/>
        <v>0</v>
      </c>
      <c r="AVQ97" s="1544">
        <f t="shared" si="19"/>
        <v>0</v>
      </c>
      <c r="AVR97" s="1544">
        <f t="shared" si="19"/>
        <v>0</v>
      </c>
      <c r="AVS97" s="1544">
        <f t="shared" si="19"/>
        <v>0</v>
      </c>
      <c r="AVT97" s="1544">
        <f t="shared" si="19"/>
        <v>0</v>
      </c>
      <c r="AVU97" s="1544">
        <f t="shared" si="19"/>
        <v>0</v>
      </c>
      <c r="AVV97" s="1544">
        <f t="shared" si="19"/>
        <v>0</v>
      </c>
      <c r="AVW97" s="1544">
        <f t="shared" si="19"/>
        <v>0</v>
      </c>
      <c r="AVX97" s="1544">
        <f t="shared" si="19"/>
        <v>0</v>
      </c>
      <c r="AVY97" s="1544">
        <f t="shared" si="19"/>
        <v>0</v>
      </c>
      <c r="AVZ97" s="1544">
        <f t="shared" si="19"/>
        <v>0</v>
      </c>
      <c r="AWA97" s="1544">
        <f t="shared" si="19"/>
        <v>0</v>
      </c>
      <c r="AWB97" s="1544">
        <f t="shared" si="19"/>
        <v>0</v>
      </c>
      <c r="AWC97" s="1544">
        <f t="shared" si="19"/>
        <v>0</v>
      </c>
      <c r="AWD97" s="1544">
        <f t="shared" si="19"/>
        <v>0</v>
      </c>
      <c r="AWE97" s="1544">
        <f t="shared" si="19"/>
        <v>0</v>
      </c>
      <c r="AWF97" s="1544">
        <f t="shared" si="19"/>
        <v>0</v>
      </c>
      <c r="AWG97" s="1544">
        <f t="shared" si="19"/>
        <v>0</v>
      </c>
      <c r="AWH97" s="1544">
        <f t="shared" si="19"/>
        <v>0</v>
      </c>
      <c r="AWI97" s="1544">
        <f t="shared" si="19"/>
        <v>0</v>
      </c>
      <c r="AWJ97" s="1544">
        <f t="shared" ref="AWJ97:AYU97" si="20">SUM(AWJ23,AWJ27,AWJ33,AWJ38,AWJ41,AWJ44,AWJ47,AWJ50,AWJ56,AWJ62,AWJ64,AWJ70,AWJ76,AWJ78,AWJ82)*(1-$E$91)*0.095</f>
        <v>0</v>
      </c>
      <c r="AWK97" s="1544">
        <f t="shared" si="20"/>
        <v>0</v>
      </c>
      <c r="AWL97" s="1544">
        <f t="shared" si="20"/>
        <v>0</v>
      </c>
      <c r="AWM97" s="1544">
        <f t="shared" si="20"/>
        <v>0</v>
      </c>
      <c r="AWN97" s="1544">
        <f t="shared" si="20"/>
        <v>0</v>
      </c>
      <c r="AWO97" s="1544">
        <f t="shared" si="20"/>
        <v>0</v>
      </c>
      <c r="AWP97" s="1544">
        <f t="shared" si="20"/>
        <v>0</v>
      </c>
      <c r="AWQ97" s="1544">
        <f t="shared" si="20"/>
        <v>0</v>
      </c>
      <c r="AWR97" s="1544">
        <f t="shared" si="20"/>
        <v>0</v>
      </c>
      <c r="AWS97" s="1544">
        <f t="shared" si="20"/>
        <v>0</v>
      </c>
      <c r="AWT97" s="1544">
        <f t="shared" si="20"/>
        <v>0</v>
      </c>
      <c r="AWU97" s="1544">
        <f t="shared" si="20"/>
        <v>0</v>
      </c>
      <c r="AWV97" s="1544">
        <f t="shared" si="20"/>
        <v>0</v>
      </c>
      <c r="AWW97" s="1544">
        <f t="shared" si="20"/>
        <v>0</v>
      </c>
      <c r="AWX97" s="1544">
        <f t="shared" si="20"/>
        <v>0</v>
      </c>
      <c r="AWY97" s="1544">
        <f t="shared" si="20"/>
        <v>0</v>
      </c>
      <c r="AWZ97" s="1544">
        <f t="shared" si="20"/>
        <v>0</v>
      </c>
      <c r="AXA97" s="1544">
        <f t="shared" si="20"/>
        <v>0</v>
      </c>
      <c r="AXB97" s="1544">
        <f t="shared" si="20"/>
        <v>0</v>
      </c>
      <c r="AXC97" s="1544">
        <f t="shared" si="20"/>
        <v>0</v>
      </c>
      <c r="AXD97" s="1544">
        <f t="shared" si="20"/>
        <v>0</v>
      </c>
      <c r="AXE97" s="1544">
        <f t="shared" si="20"/>
        <v>0</v>
      </c>
      <c r="AXF97" s="1544">
        <f t="shared" si="20"/>
        <v>0</v>
      </c>
      <c r="AXG97" s="1544">
        <f t="shared" si="20"/>
        <v>0</v>
      </c>
      <c r="AXH97" s="1544">
        <f t="shared" si="20"/>
        <v>0</v>
      </c>
      <c r="AXI97" s="1544">
        <f t="shared" si="20"/>
        <v>0</v>
      </c>
      <c r="AXJ97" s="1544">
        <f t="shared" si="20"/>
        <v>0</v>
      </c>
      <c r="AXK97" s="1544">
        <f t="shared" si="20"/>
        <v>0</v>
      </c>
      <c r="AXL97" s="1544">
        <f t="shared" si="20"/>
        <v>0</v>
      </c>
      <c r="AXM97" s="1544">
        <f t="shared" si="20"/>
        <v>0</v>
      </c>
      <c r="AXN97" s="1544">
        <f t="shared" si="20"/>
        <v>0</v>
      </c>
      <c r="AXO97" s="1544">
        <f t="shared" si="20"/>
        <v>0</v>
      </c>
      <c r="AXP97" s="1544">
        <f t="shared" si="20"/>
        <v>0</v>
      </c>
      <c r="AXQ97" s="1544">
        <f t="shared" si="20"/>
        <v>0</v>
      </c>
      <c r="AXR97" s="1544">
        <f t="shared" si="20"/>
        <v>0</v>
      </c>
      <c r="AXS97" s="1544">
        <f t="shared" si="20"/>
        <v>0</v>
      </c>
      <c r="AXT97" s="1544">
        <f t="shared" si="20"/>
        <v>0</v>
      </c>
      <c r="AXU97" s="1544">
        <f t="shared" si="20"/>
        <v>0</v>
      </c>
      <c r="AXV97" s="1544">
        <f t="shared" si="20"/>
        <v>0</v>
      </c>
      <c r="AXW97" s="1544">
        <f t="shared" si="20"/>
        <v>0</v>
      </c>
      <c r="AXX97" s="1544">
        <f t="shared" si="20"/>
        <v>0</v>
      </c>
      <c r="AXY97" s="1544">
        <f t="shared" si="20"/>
        <v>0</v>
      </c>
      <c r="AXZ97" s="1544">
        <f t="shared" si="20"/>
        <v>0</v>
      </c>
      <c r="AYA97" s="1544">
        <f t="shared" si="20"/>
        <v>0</v>
      </c>
      <c r="AYB97" s="1544">
        <f t="shared" si="20"/>
        <v>0</v>
      </c>
      <c r="AYC97" s="1544">
        <f t="shared" si="20"/>
        <v>0</v>
      </c>
      <c r="AYD97" s="1544">
        <f t="shared" si="20"/>
        <v>0</v>
      </c>
      <c r="AYE97" s="1544">
        <f t="shared" si="20"/>
        <v>0</v>
      </c>
      <c r="AYF97" s="1544">
        <f t="shared" si="20"/>
        <v>0</v>
      </c>
      <c r="AYG97" s="1544">
        <f t="shared" si="20"/>
        <v>0</v>
      </c>
      <c r="AYH97" s="1544">
        <f t="shared" si="20"/>
        <v>0</v>
      </c>
      <c r="AYI97" s="1544">
        <f t="shared" si="20"/>
        <v>0</v>
      </c>
      <c r="AYJ97" s="1544">
        <f t="shared" si="20"/>
        <v>0</v>
      </c>
      <c r="AYK97" s="1544">
        <f t="shared" si="20"/>
        <v>0</v>
      </c>
      <c r="AYL97" s="1544">
        <f t="shared" si="20"/>
        <v>0</v>
      </c>
      <c r="AYM97" s="1544">
        <f t="shared" si="20"/>
        <v>0</v>
      </c>
      <c r="AYN97" s="1544">
        <f t="shared" si="20"/>
        <v>0</v>
      </c>
      <c r="AYO97" s="1544">
        <f t="shared" si="20"/>
        <v>0</v>
      </c>
      <c r="AYP97" s="1544">
        <f t="shared" si="20"/>
        <v>0</v>
      </c>
      <c r="AYQ97" s="1544">
        <f t="shared" si="20"/>
        <v>0</v>
      </c>
      <c r="AYR97" s="1544">
        <f t="shared" si="20"/>
        <v>0</v>
      </c>
      <c r="AYS97" s="1544">
        <f t="shared" si="20"/>
        <v>0</v>
      </c>
      <c r="AYT97" s="1544">
        <f t="shared" si="20"/>
        <v>0</v>
      </c>
      <c r="AYU97" s="1544">
        <f t="shared" si="20"/>
        <v>0</v>
      </c>
      <c r="AYV97" s="1544">
        <f t="shared" ref="AYV97:BBG97" si="21">SUM(AYV23,AYV27,AYV33,AYV38,AYV41,AYV44,AYV47,AYV50,AYV56,AYV62,AYV64,AYV70,AYV76,AYV78,AYV82)*(1-$E$91)*0.095</f>
        <v>0</v>
      </c>
      <c r="AYW97" s="1544">
        <f t="shared" si="21"/>
        <v>0</v>
      </c>
      <c r="AYX97" s="1544">
        <f t="shared" si="21"/>
        <v>0</v>
      </c>
      <c r="AYY97" s="1544">
        <f t="shared" si="21"/>
        <v>0</v>
      </c>
      <c r="AYZ97" s="1544">
        <f t="shared" si="21"/>
        <v>0</v>
      </c>
      <c r="AZA97" s="1544">
        <f t="shared" si="21"/>
        <v>0</v>
      </c>
      <c r="AZB97" s="1544">
        <f t="shared" si="21"/>
        <v>0</v>
      </c>
      <c r="AZC97" s="1544">
        <f t="shared" si="21"/>
        <v>0</v>
      </c>
      <c r="AZD97" s="1544">
        <f t="shared" si="21"/>
        <v>0</v>
      </c>
      <c r="AZE97" s="1544">
        <f t="shared" si="21"/>
        <v>0</v>
      </c>
      <c r="AZF97" s="1544">
        <f t="shared" si="21"/>
        <v>0</v>
      </c>
      <c r="AZG97" s="1544">
        <f t="shared" si="21"/>
        <v>0</v>
      </c>
      <c r="AZH97" s="1544">
        <f t="shared" si="21"/>
        <v>0</v>
      </c>
      <c r="AZI97" s="1544">
        <f t="shared" si="21"/>
        <v>0</v>
      </c>
      <c r="AZJ97" s="1544">
        <f t="shared" si="21"/>
        <v>0</v>
      </c>
      <c r="AZK97" s="1544">
        <f t="shared" si="21"/>
        <v>0</v>
      </c>
      <c r="AZL97" s="1544">
        <f t="shared" si="21"/>
        <v>0</v>
      </c>
      <c r="AZM97" s="1544">
        <f t="shared" si="21"/>
        <v>0</v>
      </c>
      <c r="AZN97" s="1544">
        <f t="shared" si="21"/>
        <v>0</v>
      </c>
      <c r="AZO97" s="1544">
        <f t="shared" si="21"/>
        <v>0</v>
      </c>
      <c r="AZP97" s="1544">
        <f t="shared" si="21"/>
        <v>0</v>
      </c>
      <c r="AZQ97" s="1544">
        <f t="shared" si="21"/>
        <v>0</v>
      </c>
      <c r="AZR97" s="1544">
        <f t="shared" si="21"/>
        <v>0</v>
      </c>
      <c r="AZS97" s="1544">
        <f t="shared" si="21"/>
        <v>0</v>
      </c>
      <c r="AZT97" s="1544">
        <f t="shared" si="21"/>
        <v>0</v>
      </c>
      <c r="AZU97" s="1544">
        <f t="shared" si="21"/>
        <v>0</v>
      </c>
      <c r="AZV97" s="1544">
        <f t="shared" si="21"/>
        <v>0</v>
      </c>
      <c r="AZW97" s="1544">
        <f t="shared" si="21"/>
        <v>0</v>
      </c>
      <c r="AZX97" s="1544">
        <f t="shared" si="21"/>
        <v>0</v>
      </c>
      <c r="AZY97" s="1544">
        <f t="shared" si="21"/>
        <v>0</v>
      </c>
      <c r="AZZ97" s="1544">
        <f t="shared" si="21"/>
        <v>0</v>
      </c>
      <c r="BAA97" s="1544">
        <f t="shared" si="21"/>
        <v>0</v>
      </c>
      <c r="BAB97" s="1544">
        <f t="shared" si="21"/>
        <v>0</v>
      </c>
      <c r="BAC97" s="1544">
        <f t="shared" si="21"/>
        <v>0</v>
      </c>
      <c r="BAD97" s="1544">
        <f t="shared" si="21"/>
        <v>0</v>
      </c>
      <c r="BAE97" s="1544">
        <f t="shared" si="21"/>
        <v>0</v>
      </c>
      <c r="BAF97" s="1544">
        <f t="shared" si="21"/>
        <v>0</v>
      </c>
      <c r="BAG97" s="1544">
        <f t="shared" si="21"/>
        <v>0</v>
      </c>
      <c r="BAH97" s="1544">
        <f t="shared" si="21"/>
        <v>0</v>
      </c>
      <c r="BAI97" s="1544">
        <f t="shared" si="21"/>
        <v>0</v>
      </c>
      <c r="BAJ97" s="1544">
        <f t="shared" si="21"/>
        <v>0</v>
      </c>
      <c r="BAK97" s="1544">
        <f t="shared" si="21"/>
        <v>0</v>
      </c>
      <c r="BAL97" s="1544">
        <f t="shared" si="21"/>
        <v>0</v>
      </c>
      <c r="BAM97" s="1544">
        <f t="shared" si="21"/>
        <v>0</v>
      </c>
      <c r="BAN97" s="1544">
        <f t="shared" si="21"/>
        <v>0</v>
      </c>
      <c r="BAO97" s="1544">
        <f t="shared" si="21"/>
        <v>0</v>
      </c>
      <c r="BAP97" s="1544">
        <f t="shared" si="21"/>
        <v>0</v>
      </c>
      <c r="BAQ97" s="1544">
        <f t="shared" si="21"/>
        <v>0</v>
      </c>
      <c r="BAR97" s="1544">
        <f t="shared" si="21"/>
        <v>0</v>
      </c>
      <c r="BAS97" s="1544">
        <f t="shared" si="21"/>
        <v>0</v>
      </c>
      <c r="BAT97" s="1544">
        <f t="shared" si="21"/>
        <v>0</v>
      </c>
      <c r="BAU97" s="1544">
        <f t="shared" si="21"/>
        <v>0</v>
      </c>
      <c r="BAV97" s="1544">
        <f t="shared" si="21"/>
        <v>0</v>
      </c>
      <c r="BAW97" s="1544">
        <f t="shared" si="21"/>
        <v>0</v>
      </c>
      <c r="BAX97" s="1544">
        <f t="shared" si="21"/>
        <v>0</v>
      </c>
      <c r="BAY97" s="1544">
        <f t="shared" si="21"/>
        <v>0</v>
      </c>
      <c r="BAZ97" s="1544">
        <f t="shared" si="21"/>
        <v>0</v>
      </c>
      <c r="BBA97" s="1544">
        <f t="shared" si="21"/>
        <v>0</v>
      </c>
      <c r="BBB97" s="1544">
        <f t="shared" si="21"/>
        <v>0</v>
      </c>
      <c r="BBC97" s="1544">
        <f t="shared" si="21"/>
        <v>0</v>
      </c>
      <c r="BBD97" s="1544">
        <f t="shared" si="21"/>
        <v>0</v>
      </c>
      <c r="BBE97" s="1544">
        <f t="shared" si="21"/>
        <v>0</v>
      </c>
      <c r="BBF97" s="1544">
        <f t="shared" si="21"/>
        <v>0</v>
      </c>
      <c r="BBG97" s="1544">
        <f t="shared" si="21"/>
        <v>0</v>
      </c>
      <c r="BBH97" s="1544">
        <f t="shared" ref="BBH97:BDS97" si="22">SUM(BBH23,BBH27,BBH33,BBH38,BBH41,BBH44,BBH47,BBH50,BBH56,BBH62,BBH64,BBH70,BBH76,BBH78,BBH82)*(1-$E$91)*0.095</f>
        <v>0</v>
      </c>
      <c r="BBI97" s="1544">
        <f t="shared" si="22"/>
        <v>0</v>
      </c>
      <c r="BBJ97" s="1544">
        <f t="shared" si="22"/>
        <v>0</v>
      </c>
      <c r="BBK97" s="1544">
        <f t="shared" si="22"/>
        <v>0</v>
      </c>
      <c r="BBL97" s="1544">
        <f t="shared" si="22"/>
        <v>0</v>
      </c>
      <c r="BBM97" s="1544">
        <f t="shared" si="22"/>
        <v>0</v>
      </c>
      <c r="BBN97" s="1544">
        <f t="shared" si="22"/>
        <v>0</v>
      </c>
      <c r="BBO97" s="1544">
        <f t="shared" si="22"/>
        <v>0</v>
      </c>
      <c r="BBP97" s="1544">
        <f t="shared" si="22"/>
        <v>0</v>
      </c>
      <c r="BBQ97" s="1544">
        <f t="shared" si="22"/>
        <v>0</v>
      </c>
      <c r="BBR97" s="1544">
        <f t="shared" si="22"/>
        <v>0</v>
      </c>
      <c r="BBS97" s="1544">
        <f t="shared" si="22"/>
        <v>0</v>
      </c>
      <c r="BBT97" s="1544">
        <f t="shared" si="22"/>
        <v>0</v>
      </c>
      <c r="BBU97" s="1544">
        <f t="shared" si="22"/>
        <v>0</v>
      </c>
      <c r="BBV97" s="1544">
        <f t="shared" si="22"/>
        <v>0</v>
      </c>
      <c r="BBW97" s="1544">
        <f t="shared" si="22"/>
        <v>0</v>
      </c>
      <c r="BBX97" s="1544">
        <f t="shared" si="22"/>
        <v>0</v>
      </c>
      <c r="BBY97" s="1544">
        <f t="shared" si="22"/>
        <v>0</v>
      </c>
      <c r="BBZ97" s="1544">
        <f t="shared" si="22"/>
        <v>0</v>
      </c>
      <c r="BCA97" s="1544">
        <f t="shared" si="22"/>
        <v>0</v>
      </c>
      <c r="BCB97" s="1544">
        <f t="shared" si="22"/>
        <v>0</v>
      </c>
      <c r="BCC97" s="1544">
        <f t="shared" si="22"/>
        <v>0</v>
      </c>
      <c r="BCD97" s="1544">
        <f t="shared" si="22"/>
        <v>0</v>
      </c>
      <c r="BCE97" s="1544">
        <f t="shared" si="22"/>
        <v>0</v>
      </c>
      <c r="BCF97" s="1544">
        <f t="shared" si="22"/>
        <v>0</v>
      </c>
      <c r="BCG97" s="1544">
        <f t="shared" si="22"/>
        <v>0</v>
      </c>
      <c r="BCH97" s="1544">
        <f t="shared" si="22"/>
        <v>0</v>
      </c>
      <c r="BCI97" s="1544">
        <f t="shared" si="22"/>
        <v>0</v>
      </c>
      <c r="BCJ97" s="1544">
        <f t="shared" si="22"/>
        <v>0</v>
      </c>
      <c r="BCK97" s="1544">
        <f t="shared" si="22"/>
        <v>0</v>
      </c>
      <c r="BCL97" s="1544">
        <f t="shared" si="22"/>
        <v>0</v>
      </c>
      <c r="BCM97" s="1544">
        <f t="shared" si="22"/>
        <v>0</v>
      </c>
      <c r="BCN97" s="1544">
        <f t="shared" si="22"/>
        <v>0</v>
      </c>
      <c r="BCO97" s="1544">
        <f t="shared" si="22"/>
        <v>0</v>
      </c>
      <c r="BCP97" s="1544">
        <f t="shared" si="22"/>
        <v>0</v>
      </c>
      <c r="BCQ97" s="1544">
        <f t="shared" si="22"/>
        <v>0</v>
      </c>
      <c r="BCR97" s="1544">
        <f t="shared" si="22"/>
        <v>0</v>
      </c>
      <c r="BCS97" s="1544">
        <f t="shared" si="22"/>
        <v>0</v>
      </c>
      <c r="BCT97" s="1544">
        <f t="shared" si="22"/>
        <v>0</v>
      </c>
      <c r="BCU97" s="1544">
        <f t="shared" si="22"/>
        <v>0</v>
      </c>
      <c r="BCV97" s="1544">
        <f t="shared" si="22"/>
        <v>0</v>
      </c>
      <c r="BCW97" s="1544">
        <f t="shared" si="22"/>
        <v>0</v>
      </c>
      <c r="BCX97" s="1544">
        <f t="shared" si="22"/>
        <v>0</v>
      </c>
      <c r="BCY97" s="1544">
        <f t="shared" si="22"/>
        <v>0</v>
      </c>
      <c r="BCZ97" s="1544">
        <f t="shared" si="22"/>
        <v>0</v>
      </c>
      <c r="BDA97" s="1544">
        <f t="shared" si="22"/>
        <v>0</v>
      </c>
      <c r="BDB97" s="1544">
        <f t="shared" si="22"/>
        <v>0</v>
      </c>
      <c r="BDC97" s="1544">
        <f t="shared" si="22"/>
        <v>0</v>
      </c>
      <c r="BDD97" s="1544">
        <f t="shared" si="22"/>
        <v>0</v>
      </c>
      <c r="BDE97" s="1544">
        <f t="shared" si="22"/>
        <v>0</v>
      </c>
      <c r="BDF97" s="1544">
        <f t="shared" si="22"/>
        <v>0</v>
      </c>
      <c r="BDG97" s="1544">
        <f t="shared" si="22"/>
        <v>0</v>
      </c>
      <c r="BDH97" s="1544">
        <f t="shared" si="22"/>
        <v>0</v>
      </c>
      <c r="BDI97" s="1544">
        <f t="shared" si="22"/>
        <v>0</v>
      </c>
      <c r="BDJ97" s="1544">
        <f t="shared" si="22"/>
        <v>0</v>
      </c>
      <c r="BDK97" s="1544">
        <f t="shared" si="22"/>
        <v>0</v>
      </c>
      <c r="BDL97" s="1544">
        <f t="shared" si="22"/>
        <v>0</v>
      </c>
      <c r="BDM97" s="1544">
        <f t="shared" si="22"/>
        <v>0</v>
      </c>
      <c r="BDN97" s="1544">
        <f t="shared" si="22"/>
        <v>0</v>
      </c>
      <c r="BDO97" s="1544">
        <f t="shared" si="22"/>
        <v>0</v>
      </c>
      <c r="BDP97" s="1544">
        <f t="shared" si="22"/>
        <v>0</v>
      </c>
      <c r="BDQ97" s="1544">
        <f t="shared" si="22"/>
        <v>0</v>
      </c>
      <c r="BDR97" s="1544">
        <f t="shared" si="22"/>
        <v>0</v>
      </c>
      <c r="BDS97" s="1544">
        <f t="shared" si="22"/>
        <v>0</v>
      </c>
      <c r="BDT97" s="1544">
        <f t="shared" ref="BDT97:BGE97" si="23">SUM(BDT23,BDT27,BDT33,BDT38,BDT41,BDT44,BDT47,BDT50,BDT56,BDT62,BDT64,BDT70,BDT76,BDT78,BDT82)*(1-$E$91)*0.095</f>
        <v>0</v>
      </c>
      <c r="BDU97" s="1544">
        <f t="shared" si="23"/>
        <v>0</v>
      </c>
      <c r="BDV97" s="1544">
        <f t="shared" si="23"/>
        <v>0</v>
      </c>
      <c r="BDW97" s="1544">
        <f t="shared" si="23"/>
        <v>0</v>
      </c>
      <c r="BDX97" s="1544">
        <f t="shared" si="23"/>
        <v>0</v>
      </c>
      <c r="BDY97" s="1544">
        <f t="shared" si="23"/>
        <v>0</v>
      </c>
      <c r="BDZ97" s="1544">
        <f t="shared" si="23"/>
        <v>0</v>
      </c>
      <c r="BEA97" s="1544">
        <f t="shared" si="23"/>
        <v>0</v>
      </c>
      <c r="BEB97" s="1544">
        <f t="shared" si="23"/>
        <v>0</v>
      </c>
      <c r="BEC97" s="1544">
        <f t="shared" si="23"/>
        <v>0</v>
      </c>
      <c r="BED97" s="1544">
        <f t="shared" si="23"/>
        <v>0</v>
      </c>
      <c r="BEE97" s="1544">
        <f t="shared" si="23"/>
        <v>0</v>
      </c>
      <c r="BEF97" s="1544">
        <f t="shared" si="23"/>
        <v>0</v>
      </c>
      <c r="BEG97" s="1544">
        <f t="shared" si="23"/>
        <v>0</v>
      </c>
      <c r="BEH97" s="1544">
        <f t="shared" si="23"/>
        <v>0</v>
      </c>
      <c r="BEI97" s="1544">
        <f t="shared" si="23"/>
        <v>0</v>
      </c>
      <c r="BEJ97" s="1544">
        <f t="shared" si="23"/>
        <v>0</v>
      </c>
      <c r="BEK97" s="1544">
        <f t="shared" si="23"/>
        <v>0</v>
      </c>
      <c r="BEL97" s="1544">
        <f t="shared" si="23"/>
        <v>0</v>
      </c>
      <c r="BEM97" s="1544">
        <f t="shared" si="23"/>
        <v>0</v>
      </c>
      <c r="BEN97" s="1544">
        <f t="shared" si="23"/>
        <v>0</v>
      </c>
      <c r="BEO97" s="1544">
        <f t="shared" si="23"/>
        <v>0</v>
      </c>
      <c r="BEP97" s="1544">
        <f t="shared" si="23"/>
        <v>0</v>
      </c>
      <c r="BEQ97" s="1544">
        <f t="shared" si="23"/>
        <v>0</v>
      </c>
      <c r="BER97" s="1544">
        <f t="shared" si="23"/>
        <v>0</v>
      </c>
      <c r="BES97" s="1544">
        <f t="shared" si="23"/>
        <v>0</v>
      </c>
      <c r="BET97" s="1544">
        <f t="shared" si="23"/>
        <v>0</v>
      </c>
      <c r="BEU97" s="1544">
        <f t="shared" si="23"/>
        <v>0</v>
      </c>
      <c r="BEV97" s="1544">
        <f t="shared" si="23"/>
        <v>0</v>
      </c>
      <c r="BEW97" s="1544">
        <f t="shared" si="23"/>
        <v>0</v>
      </c>
      <c r="BEX97" s="1544">
        <f t="shared" si="23"/>
        <v>0</v>
      </c>
      <c r="BEY97" s="1544">
        <f t="shared" si="23"/>
        <v>0</v>
      </c>
      <c r="BEZ97" s="1544">
        <f t="shared" si="23"/>
        <v>0</v>
      </c>
      <c r="BFA97" s="1544">
        <f t="shared" si="23"/>
        <v>0</v>
      </c>
      <c r="BFB97" s="1544">
        <f t="shared" si="23"/>
        <v>0</v>
      </c>
      <c r="BFC97" s="1544">
        <f t="shared" si="23"/>
        <v>0</v>
      </c>
      <c r="BFD97" s="1544">
        <f t="shared" si="23"/>
        <v>0</v>
      </c>
      <c r="BFE97" s="1544">
        <f t="shared" si="23"/>
        <v>0</v>
      </c>
      <c r="BFF97" s="1544">
        <f t="shared" si="23"/>
        <v>0</v>
      </c>
      <c r="BFG97" s="1544">
        <f t="shared" si="23"/>
        <v>0</v>
      </c>
      <c r="BFH97" s="1544">
        <f t="shared" si="23"/>
        <v>0</v>
      </c>
      <c r="BFI97" s="1544">
        <f t="shared" si="23"/>
        <v>0</v>
      </c>
      <c r="BFJ97" s="1544">
        <f t="shared" si="23"/>
        <v>0</v>
      </c>
      <c r="BFK97" s="1544">
        <f t="shared" si="23"/>
        <v>0</v>
      </c>
      <c r="BFL97" s="1544">
        <f t="shared" si="23"/>
        <v>0</v>
      </c>
      <c r="BFM97" s="1544">
        <f t="shared" si="23"/>
        <v>0</v>
      </c>
      <c r="BFN97" s="1544">
        <f t="shared" si="23"/>
        <v>0</v>
      </c>
      <c r="BFO97" s="1544">
        <f t="shared" si="23"/>
        <v>0</v>
      </c>
      <c r="BFP97" s="1544">
        <f t="shared" si="23"/>
        <v>0</v>
      </c>
      <c r="BFQ97" s="1544">
        <f t="shared" si="23"/>
        <v>0</v>
      </c>
      <c r="BFR97" s="1544">
        <f t="shared" si="23"/>
        <v>0</v>
      </c>
      <c r="BFS97" s="1544">
        <f t="shared" si="23"/>
        <v>0</v>
      </c>
      <c r="BFT97" s="1544">
        <f t="shared" si="23"/>
        <v>0</v>
      </c>
      <c r="BFU97" s="1544">
        <f t="shared" si="23"/>
        <v>0</v>
      </c>
      <c r="BFV97" s="1544">
        <f t="shared" si="23"/>
        <v>0</v>
      </c>
      <c r="BFW97" s="1544">
        <f t="shared" si="23"/>
        <v>0</v>
      </c>
      <c r="BFX97" s="1544">
        <f t="shared" si="23"/>
        <v>0</v>
      </c>
      <c r="BFY97" s="1544">
        <f t="shared" si="23"/>
        <v>0</v>
      </c>
      <c r="BFZ97" s="1544">
        <f t="shared" si="23"/>
        <v>0</v>
      </c>
      <c r="BGA97" s="1544">
        <f t="shared" si="23"/>
        <v>0</v>
      </c>
      <c r="BGB97" s="1544">
        <f t="shared" si="23"/>
        <v>0</v>
      </c>
      <c r="BGC97" s="1544">
        <f t="shared" si="23"/>
        <v>0</v>
      </c>
      <c r="BGD97" s="1544">
        <f t="shared" si="23"/>
        <v>0</v>
      </c>
      <c r="BGE97" s="1544">
        <f t="shared" si="23"/>
        <v>0</v>
      </c>
      <c r="BGF97" s="1544">
        <f t="shared" ref="BGF97:BIQ97" si="24">SUM(BGF23,BGF27,BGF33,BGF38,BGF41,BGF44,BGF47,BGF50,BGF56,BGF62,BGF64,BGF70,BGF76,BGF78,BGF82)*(1-$E$91)*0.095</f>
        <v>0</v>
      </c>
      <c r="BGG97" s="1544">
        <f t="shared" si="24"/>
        <v>0</v>
      </c>
      <c r="BGH97" s="1544">
        <f t="shared" si="24"/>
        <v>0</v>
      </c>
      <c r="BGI97" s="1544">
        <f t="shared" si="24"/>
        <v>0</v>
      </c>
      <c r="BGJ97" s="1544">
        <f t="shared" si="24"/>
        <v>0</v>
      </c>
      <c r="BGK97" s="1544">
        <f t="shared" si="24"/>
        <v>0</v>
      </c>
      <c r="BGL97" s="1544">
        <f t="shared" si="24"/>
        <v>0</v>
      </c>
      <c r="BGM97" s="1544">
        <f t="shared" si="24"/>
        <v>0</v>
      </c>
      <c r="BGN97" s="1544">
        <f t="shared" si="24"/>
        <v>0</v>
      </c>
      <c r="BGO97" s="1544">
        <f t="shared" si="24"/>
        <v>0</v>
      </c>
      <c r="BGP97" s="1544">
        <f t="shared" si="24"/>
        <v>0</v>
      </c>
      <c r="BGQ97" s="1544">
        <f t="shared" si="24"/>
        <v>0</v>
      </c>
      <c r="BGR97" s="1544">
        <f t="shared" si="24"/>
        <v>0</v>
      </c>
      <c r="BGS97" s="1544">
        <f t="shared" si="24"/>
        <v>0</v>
      </c>
      <c r="BGT97" s="1544">
        <f t="shared" si="24"/>
        <v>0</v>
      </c>
      <c r="BGU97" s="1544">
        <f t="shared" si="24"/>
        <v>0</v>
      </c>
      <c r="BGV97" s="1544">
        <f t="shared" si="24"/>
        <v>0</v>
      </c>
      <c r="BGW97" s="1544">
        <f t="shared" si="24"/>
        <v>0</v>
      </c>
      <c r="BGX97" s="1544">
        <f t="shared" si="24"/>
        <v>0</v>
      </c>
      <c r="BGY97" s="1544">
        <f t="shared" si="24"/>
        <v>0</v>
      </c>
      <c r="BGZ97" s="1544">
        <f t="shared" si="24"/>
        <v>0</v>
      </c>
      <c r="BHA97" s="1544">
        <f t="shared" si="24"/>
        <v>0</v>
      </c>
      <c r="BHB97" s="1544">
        <f t="shared" si="24"/>
        <v>0</v>
      </c>
      <c r="BHC97" s="1544">
        <f t="shared" si="24"/>
        <v>0</v>
      </c>
      <c r="BHD97" s="1544">
        <f t="shared" si="24"/>
        <v>0</v>
      </c>
      <c r="BHE97" s="1544">
        <f t="shared" si="24"/>
        <v>0</v>
      </c>
      <c r="BHF97" s="1544">
        <f t="shared" si="24"/>
        <v>0</v>
      </c>
      <c r="BHG97" s="1544">
        <f t="shared" si="24"/>
        <v>0</v>
      </c>
      <c r="BHH97" s="1544">
        <f t="shared" si="24"/>
        <v>0</v>
      </c>
      <c r="BHI97" s="1544">
        <f t="shared" si="24"/>
        <v>0</v>
      </c>
      <c r="BHJ97" s="1544">
        <f t="shared" si="24"/>
        <v>0</v>
      </c>
      <c r="BHK97" s="1544">
        <f t="shared" si="24"/>
        <v>0</v>
      </c>
      <c r="BHL97" s="1544">
        <f t="shared" si="24"/>
        <v>0</v>
      </c>
      <c r="BHM97" s="1544">
        <f t="shared" si="24"/>
        <v>0</v>
      </c>
      <c r="BHN97" s="1544">
        <f t="shared" si="24"/>
        <v>0</v>
      </c>
      <c r="BHO97" s="1544">
        <f t="shared" si="24"/>
        <v>0</v>
      </c>
      <c r="BHP97" s="1544">
        <f t="shared" si="24"/>
        <v>0</v>
      </c>
      <c r="BHQ97" s="1544">
        <f t="shared" si="24"/>
        <v>0</v>
      </c>
      <c r="BHR97" s="1544">
        <f t="shared" si="24"/>
        <v>0</v>
      </c>
      <c r="BHS97" s="1544">
        <f t="shared" si="24"/>
        <v>0</v>
      </c>
      <c r="BHT97" s="1544">
        <f t="shared" si="24"/>
        <v>0</v>
      </c>
      <c r="BHU97" s="1544">
        <f t="shared" si="24"/>
        <v>0</v>
      </c>
      <c r="BHV97" s="1544">
        <f t="shared" si="24"/>
        <v>0</v>
      </c>
      <c r="BHW97" s="1544">
        <f t="shared" si="24"/>
        <v>0</v>
      </c>
      <c r="BHX97" s="1544">
        <f t="shared" si="24"/>
        <v>0</v>
      </c>
      <c r="BHY97" s="1544">
        <f t="shared" si="24"/>
        <v>0</v>
      </c>
      <c r="BHZ97" s="1544">
        <f t="shared" si="24"/>
        <v>0</v>
      </c>
      <c r="BIA97" s="1544">
        <f t="shared" si="24"/>
        <v>0</v>
      </c>
      <c r="BIB97" s="1544">
        <f t="shared" si="24"/>
        <v>0</v>
      </c>
      <c r="BIC97" s="1544">
        <f t="shared" si="24"/>
        <v>0</v>
      </c>
      <c r="BID97" s="1544">
        <f t="shared" si="24"/>
        <v>0</v>
      </c>
      <c r="BIE97" s="1544">
        <f t="shared" si="24"/>
        <v>0</v>
      </c>
      <c r="BIF97" s="1544">
        <f t="shared" si="24"/>
        <v>0</v>
      </c>
      <c r="BIG97" s="1544">
        <f t="shared" si="24"/>
        <v>0</v>
      </c>
      <c r="BIH97" s="1544">
        <f t="shared" si="24"/>
        <v>0</v>
      </c>
      <c r="BII97" s="1544">
        <f t="shared" si="24"/>
        <v>0</v>
      </c>
      <c r="BIJ97" s="1544">
        <f t="shared" si="24"/>
        <v>0</v>
      </c>
      <c r="BIK97" s="1544">
        <f t="shared" si="24"/>
        <v>0</v>
      </c>
      <c r="BIL97" s="1544">
        <f t="shared" si="24"/>
        <v>0</v>
      </c>
      <c r="BIM97" s="1544">
        <f t="shared" si="24"/>
        <v>0</v>
      </c>
      <c r="BIN97" s="1544">
        <f t="shared" si="24"/>
        <v>0</v>
      </c>
      <c r="BIO97" s="1544">
        <f t="shared" si="24"/>
        <v>0</v>
      </c>
      <c r="BIP97" s="1544">
        <f t="shared" si="24"/>
        <v>0</v>
      </c>
      <c r="BIQ97" s="1544">
        <f t="shared" si="24"/>
        <v>0</v>
      </c>
      <c r="BIR97" s="1544">
        <f t="shared" ref="BIR97:BLC97" si="25">SUM(BIR23,BIR27,BIR33,BIR38,BIR41,BIR44,BIR47,BIR50,BIR56,BIR62,BIR64,BIR70,BIR76,BIR78,BIR82)*(1-$E$91)*0.095</f>
        <v>0</v>
      </c>
      <c r="BIS97" s="1544">
        <f t="shared" si="25"/>
        <v>0</v>
      </c>
      <c r="BIT97" s="1544">
        <f t="shared" si="25"/>
        <v>0</v>
      </c>
      <c r="BIU97" s="1544">
        <f t="shared" si="25"/>
        <v>0</v>
      </c>
      <c r="BIV97" s="1544">
        <f t="shared" si="25"/>
        <v>0</v>
      </c>
      <c r="BIW97" s="1544">
        <f t="shared" si="25"/>
        <v>0</v>
      </c>
      <c r="BIX97" s="1544">
        <f t="shared" si="25"/>
        <v>0</v>
      </c>
      <c r="BIY97" s="1544">
        <f t="shared" si="25"/>
        <v>0</v>
      </c>
      <c r="BIZ97" s="1544">
        <f t="shared" si="25"/>
        <v>0</v>
      </c>
      <c r="BJA97" s="1544">
        <f t="shared" si="25"/>
        <v>0</v>
      </c>
      <c r="BJB97" s="1544">
        <f t="shared" si="25"/>
        <v>0</v>
      </c>
      <c r="BJC97" s="1544">
        <f t="shared" si="25"/>
        <v>0</v>
      </c>
      <c r="BJD97" s="1544">
        <f t="shared" si="25"/>
        <v>0</v>
      </c>
      <c r="BJE97" s="1544">
        <f t="shared" si="25"/>
        <v>0</v>
      </c>
      <c r="BJF97" s="1544">
        <f t="shared" si="25"/>
        <v>0</v>
      </c>
      <c r="BJG97" s="1544">
        <f t="shared" si="25"/>
        <v>0</v>
      </c>
      <c r="BJH97" s="1544">
        <f t="shared" si="25"/>
        <v>0</v>
      </c>
      <c r="BJI97" s="1544">
        <f t="shared" si="25"/>
        <v>0</v>
      </c>
      <c r="BJJ97" s="1544">
        <f t="shared" si="25"/>
        <v>0</v>
      </c>
      <c r="BJK97" s="1544">
        <f t="shared" si="25"/>
        <v>0</v>
      </c>
      <c r="BJL97" s="1544">
        <f t="shared" si="25"/>
        <v>0</v>
      </c>
      <c r="BJM97" s="1544">
        <f t="shared" si="25"/>
        <v>0</v>
      </c>
      <c r="BJN97" s="1544">
        <f t="shared" si="25"/>
        <v>0</v>
      </c>
      <c r="BJO97" s="1544">
        <f t="shared" si="25"/>
        <v>0</v>
      </c>
      <c r="BJP97" s="1544">
        <f t="shared" si="25"/>
        <v>0</v>
      </c>
      <c r="BJQ97" s="1544">
        <f t="shared" si="25"/>
        <v>0</v>
      </c>
      <c r="BJR97" s="1544">
        <f t="shared" si="25"/>
        <v>0</v>
      </c>
      <c r="BJS97" s="1544">
        <f t="shared" si="25"/>
        <v>0</v>
      </c>
      <c r="BJT97" s="1544">
        <f t="shared" si="25"/>
        <v>0</v>
      </c>
      <c r="BJU97" s="1544">
        <f t="shared" si="25"/>
        <v>0</v>
      </c>
      <c r="BJV97" s="1544">
        <f t="shared" si="25"/>
        <v>0</v>
      </c>
      <c r="BJW97" s="1544">
        <f t="shared" si="25"/>
        <v>0</v>
      </c>
      <c r="BJX97" s="1544">
        <f t="shared" si="25"/>
        <v>0</v>
      </c>
      <c r="BJY97" s="1544">
        <f t="shared" si="25"/>
        <v>0</v>
      </c>
      <c r="BJZ97" s="1544">
        <f t="shared" si="25"/>
        <v>0</v>
      </c>
      <c r="BKA97" s="1544">
        <f t="shared" si="25"/>
        <v>0</v>
      </c>
      <c r="BKB97" s="1544">
        <f t="shared" si="25"/>
        <v>0</v>
      </c>
      <c r="BKC97" s="1544">
        <f t="shared" si="25"/>
        <v>0</v>
      </c>
      <c r="BKD97" s="1544">
        <f t="shared" si="25"/>
        <v>0</v>
      </c>
      <c r="BKE97" s="1544">
        <f t="shared" si="25"/>
        <v>0</v>
      </c>
      <c r="BKF97" s="1544">
        <f t="shared" si="25"/>
        <v>0</v>
      </c>
      <c r="BKG97" s="1544">
        <f t="shared" si="25"/>
        <v>0</v>
      </c>
      <c r="BKH97" s="1544">
        <f t="shared" si="25"/>
        <v>0</v>
      </c>
      <c r="BKI97" s="1544">
        <f t="shared" si="25"/>
        <v>0</v>
      </c>
      <c r="BKJ97" s="1544">
        <f t="shared" si="25"/>
        <v>0</v>
      </c>
      <c r="BKK97" s="1544">
        <f t="shared" si="25"/>
        <v>0</v>
      </c>
      <c r="BKL97" s="1544">
        <f t="shared" si="25"/>
        <v>0</v>
      </c>
      <c r="BKM97" s="1544">
        <f t="shared" si="25"/>
        <v>0</v>
      </c>
      <c r="BKN97" s="1544">
        <f t="shared" si="25"/>
        <v>0</v>
      </c>
      <c r="BKO97" s="1544">
        <f t="shared" si="25"/>
        <v>0</v>
      </c>
      <c r="BKP97" s="1544">
        <f t="shared" si="25"/>
        <v>0</v>
      </c>
      <c r="BKQ97" s="1544">
        <f t="shared" si="25"/>
        <v>0</v>
      </c>
      <c r="BKR97" s="1544">
        <f t="shared" si="25"/>
        <v>0</v>
      </c>
      <c r="BKS97" s="1544">
        <f t="shared" si="25"/>
        <v>0</v>
      </c>
      <c r="BKT97" s="1544">
        <f t="shared" si="25"/>
        <v>0</v>
      </c>
      <c r="BKU97" s="1544">
        <f t="shared" si="25"/>
        <v>0</v>
      </c>
      <c r="BKV97" s="1544">
        <f t="shared" si="25"/>
        <v>0</v>
      </c>
      <c r="BKW97" s="1544">
        <f t="shared" si="25"/>
        <v>0</v>
      </c>
      <c r="BKX97" s="1544">
        <f t="shared" si="25"/>
        <v>0</v>
      </c>
      <c r="BKY97" s="1544">
        <f t="shared" si="25"/>
        <v>0</v>
      </c>
      <c r="BKZ97" s="1544">
        <f t="shared" si="25"/>
        <v>0</v>
      </c>
      <c r="BLA97" s="1544">
        <f t="shared" si="25"/>
        <v>0</v>
      </c>
      <c r="BLB97" s="1544">
        <f t="shared" si="25"/>
        <v>0</v>
      </c>
      <c r="BLC97" s="1544">
        <f t="shared" si="25"/>
        <v>0</v>
      </c>
      <c r="BLD97" s="1544">
        <f t="shared" ref="BLD97:BNO97" si="26">SUM(BLD23,BLD27,BLD33,BLD38,BLD41,BLD44,BLD47,BLD50,BLD56,BLD62,BLD64,BLD70,BLD76,BLD78,BLD82)*(1-$E$91)*0.095</f>
        <v>0</v>
      </c>
      <c r="BLE97" s="1544">
        <f t="shared" si="26"/>
        <v>0</v>
      </c>
      <c r="BLF97" s="1544">
        <f t="shared" si="26"/>
        <v>0</v>
      </c>
      <c r="BLG97" s="1544">
        <f t="shared" si="26"/>
        <v>0</v>
      </c>
      <c r="BLH97" s="1544">
        <f t="shared" si="26"/>
        <v>0</v>
      </c>
      <c r="BLI97" s="1544">
        <f t="shared" si="26"/>
        <v>0</v>
      </c>
      <c r="BLJ97" s="1544">
        <f t="shared" si="26"/>
        <v>0</v>
      </c>
      <c r="BLK97" s="1544">
        <f t="shared" si="26"/>
        <v>0</v>
      </c>
      <c r="BLL97" s="1544">
        <f t="shared" si="26"/>
        <v>0</v>
      </c>
      <c r="BLM97" s="1544">
        <f t="shared" si="26"/>
        <v>0</v>
      </c>
      <c r="BLN97" s="1544">
        <f t="shared" si="26"/>
        <v>0</v>
      </c>
      <c r="BLO97" s="1544">
        <f t="shared" si="26"/>
        <v>0</v>
      </c>
      <c r="BLP97" s="1544">
        <f t="shared" si="26"/>
        <v>0</v>
      </c>
      <c r="BLQ97" s="1544">
        <f t="shared" si="26"/>
        <v>0</v>
      </c>
      <c r="BLR97" s="1544">
        <f t="shared" si="26"/>
        <v>0</v>
      </c>
      <c r="BLS97" s="1544">
        <f t="shared" si="26"/>
        <v>0</v>
      </c>
      <c r="BLT97" s="1544">
        <f t="shared" si="26"/>
        <v>0</v>
      </c>
      <c r="BLU97" s="1544">
        <f t="shared" si="26"/>
        <v>0</v>
      </c>
      <c r="BLV97" s="1544">
        <f t="shared" si="26"/>
        <v>0</v>
      </c>
      <c r="BLW97" s="1544">
        <f t="shared" si="26"/>
        <v>0</v>
      </c>
      <c r="BLX97" s="1544">
        <f t="shared" si="26"/>
        <v>0</v>
      </c>
      <c r="BLY97" s="1544">
        <f t="shared" si="26"/>
        <v>0</v>
      </c>
      <c r="BLZ97" s="1544">
        <f t="shared" si="26"/>
        <v>0</v>
      </c>
      <c r="BMA97" s="1544">
        <f t="shared" si="26"/>
        <v>0</v>
      </c>
      <c r="BMB97" s="1544">
        <f t="shared" si="26"/>
        <v>0</v>
      </c>
      <c r="BMC97" s="1544">
        <f t="shared" si="26"/>
        <v>0</v>
      </c>
      <c r="BMD97" s="1544">
        <f t="shared" si="26"/>
        <v>0</v>
      </c>
      <c r="BME97" s="1544">
        <f t="shared" si="26"/>
        <v>0</v>
      </c>
      <c r="BMF97" s="1544">
        <f t="shared" si="26"/>
        <v>0</v>
      </c>
      <c r="BMG97" s="1544">
        <f t="shared" si="26"/>
        <v>0</v>
      </c>
      <c r="BMH97" s="1544">
        <f t="shared" si="26"/>
        <v>0</v>
      </c>
      <c r="BMI97" s="1544">
        <f t="shared" si="26"/>
        <v>0</v>
      </c>
      <c r="BMJ97" s="1544">
        <f t="shared" si="26"/>
        <v>0</v>
      </c>
      <c r="BMK97" s="1544">
        <f t="shared" si="26"/>
        <v>0</v>
      </c>
      <c r="BML97" s="1544">
        <f t="shared" si="26"/>
        <v>0</v>
      </c>
      <c r="BMM97" s="1544">
        <f t="shared" si="26"/>
        <v>0</v>
      </c>
      <c r="BMN97" s="1544">
        <f t="shared" si="26"/>
        <v>0</v>
      </c>
      <c r="BMO97" s="1544">
        <f t="shared" si="26"/>
        <v>0</v>
      </c>
      <c r="BMP97" s="1544">
        <f t="shared" si="26"/>
        <v>0</v>
      </c>
      <c r="BMQ97" s="1544">
        <f t="shared" si="26"/>
        <v>0</v>
      </c>
      <c r="BMR97" s="1544">
        <f t="shared" si="26"/>
        <v>0</v>
      </c>
      <c r="BMS97" s="1544">
        <f t="shared" si="26"/>
        <v>0</v>
      </c>
      <c r="BMT97" s="1544">
        <f t="shared" si="26"/>
        <v>0</v>
      </c>
      <c r="BMU97" s="1544">
        <f t="shared" si="26"/>
        <v>0</v>
      </c>
      <c r="BMV97" s="1544">
        <f t="shared" si="26"/>
        <v>0</v>
      </c>
      <c r="BMW97" s="1544">
        <f t="shared" si="26"/>
        <v>0</v>
      </c>
      <c r="BMX97" s="1544">
        <f t="shared" si="26"/>
        <v>0</v>
      </c>
      <c r="BMY97" s="1544">
        <f t="shared" si="26"/>
        <v>0</v>
      </c>
      <c r="BMZ97" s="1544">
        <f t="shared" si="26"/>
        <v>0</v>
      </c>
      <c r="BNA97" s="1544">
        <f t="shared" si="26"/>
        <v>0</v>
      </c>
      <c r="BNB97" s="1544">
        <f t="shared" si="26"/>
        <v>0</v>
      </c>
      <c r="BNC97" s="1544">
        <f t="shared" si="26"/>
        <v>0</v>
      </c>
      <c r="BND97" s="1544">
        <f t="shared" si="26"/>
        <v>0</v>
      </c>
      <c r="BNE97" s="1544">
        <f t="shared" si="26"/>
        <v>0</v>
      </c>
      <c r="BNF97" s="1544">
        <f t="shared" si="26"/>
        <v>0</v>
      </c>
      <c r="BNG97" s="1544">
        <f t="shared" si="26"/>
        <v>0</v>
      </c>
      <c r="BNH97" s="1544">
        <f t="shared" si="26"/>
        <v>0</v>
      </c>
      <c r="BNI97" s="1544">
        <f t="shared" si="26"/>
        <v>0</v>
      </c>
      <c r="BNJ97" s="1544">
        <f t="shared" si="26"/>
        <v>0</v>
      </c>
      <c r="BNK97" s="1544">
        <f t="shared" si="26"/>
        <v>0</v>
      </c>
      <c r="BNL97" s="1544">
        <f t="shared" si="26"/>
        <v>0</v>
      </c>
      <c r="BNM97" s="1544">
        <f t="shared" si="26"/>
        <v>0</v>
      </c>
      <c r="BNN97" s="1544">
        <f t="shared" si="26"/>
        <v>0</v>
      </c>
      <c r="BNO97" s="1544">
        <f t="shared" si="26"/>
        <v>0</v>
      </c>
      <c r="BNP97" s="1544">
        <f t="shared" ref="BNP97:BQA97" si="27">SUM(BNP23,BNP27,BNP33,BNP38,BNP41,BNP44,BNP47,BNP50,BNP56,BNP62,BNP64,BNP70,BNP76,BNP78,BNP82)*(1-$E$91)*0.095</f>
        <v>0</v>
      </c>
      <c r="BNQ97" s="1544">
        <f t="shared" si="27"/>
        <v>0</v>
      </c>
      <c r="BNR97" s="1544">
        <f t="shared" si="27"/>
        <v>0</v>
      </c>
      <c r="BNS97" s="1544">
        <f t="shared" si="27"/>
        <v>0</v>
      </c>
      <c r="BNT97" s="1544">
        <f t="shared" si="27"/>
        <v>0</v>
      </c>
      <c r="BNU97" s="1544">
        <f t="shared" si="27"/>
        <v>0</v>
      </c>
      <c r="BNV97" s="1544">
        <f t="shared" si="27"/>
        <v>0</v>
      </c>
      <c r="BNW97" s="1544">
        <f t="shared" si="27"/>
        <v>0</v>
      </c>
      <c r="BNX97" s="1544">
        <f t="shared" si="27"/>
        <v>0</v>
      </c>
      <c r="BNY97" s="1544">
        <f t="shared" si="27"/>
        <v>0</v>
      </c>
      <c r="BNZ97" s="1544">
        <f t="shared" si="27"/>
        <v>0</v>
      </c>
      <c r="BOA97" s="1544">
        <f t="shared" si="27"/>
        <v>0</v>
      </c>
      <c r="BOB97" s="1544">
        <f t="shared" si="27"/>
        <v>0</v>
      </c>
      <c r="BOC97" s="1544">
        <f t="shared" si="27"/>
        <v>0</v>
      </c>
      <c r="BOD97" s="1544">
        <f t="shared" si="27"/>
        <v>0</v>
      </c>
      <c r="BOE97" s="1544">
        <f t="shared" si="27"/>
        <v>0</v>
      </c>
      <c r="BOF97" s="1544">
        <f t="shared" si="27"/>
        <v>0</v>
      </c>
      <c r="BOG97" s="1544">
        <f t="shared" si="27"/>
        <v>0</v>
      </c>
      <c r="BOH97" s="1544">
        <f t="shared" si="27"/>
        <v>0</v>
      </c>
      <c r="BOI97" s="1544">
        <f t="shared" si="27"/>
        <v>0</v>
      </c>
      <c r="BOJ97" s="1544">
        <f t="shared" si="27"/>
        <v>0</v>
      </c>
      <c r="BOK97" s="1544">
        <f t="shared" si="27"/>
        <v>0</v>
      </c>
      <c r="BOL97" s="1544">
        <f t="shared" si="27"/>
        <v>0</v>
      </c>
      <c r="BOM97" s="1544">
        <f t="shared" si="27"/>
        <v>0</v>
      </c>
      <c r="BON97" s="1544">
        <f t="shared" si="27"/>
        <v>0</v>
      </c>
      <c r="BOO97" s="1544">
        <f t="shared" si="27"/>
        <v>0</v>
      </c>
      <c r="BOP97" s="1544">
        <f t="shared" si="27"/>
        <v>0</v>
      </c>
      <c r="BOQ97" s="1544">
        <f t="shared" si="27"/>
        <v>0</v>
      </c>
      <c r="BOR97" s="1544">
        <f t="shared" si="27"/>
        <v>0</v>
      </c>
      <c r="BOS97" s="1544">
        <f t="shared" si="27"/>
        <v>0</v>
      </c>
      <c r="BOT97" s="1544">
        <f t="shared" si="27"/>
        <v>0</v>
      </c>
      <c r="BOU97" s="1544">
        <f t="shared" si="27"/>
        <v>0</v>
      </c>
      <c r="BOV97" s="1544">
        <f t="shared" si="27"/>
        <v>0</v>
      </c>
      <c r="BOW97" s="1544">
        <f t="shared" si="27"/>
        <v>0</v>
      </c>
      <c r="BOX97" s="1544">
        <f t="shared" si="27"/>
        <v>0</v>
      </c>
      <c r="BOY97" s="1544">
        <f t="shared" si="27"/>
        <v>0</v>
      </c>
      <c r="BOZ97" s="1544">
        <f t="shared" si="27"/>
        <v>0</v>
      </c>
      <c r="BPA97" s="1544">
        <f t="shared" si="27"/>
        <v>0</v>
      </c>
      <c r="BPB97" s="1544">
        <f t="shared" si="27"/>
        <v>0</v>
      </c>
      <c r="BPC97" s="1544">
        <f t="shared" si="27"/>
        <v>0</v>
      </c>
      <c r="BPD97" s="1544">
        <f t="shared" si="27"/>
        <v>0</v>
      </c>
      <c r="BPE97" s="1544">
        <f t="shared" si="27"/>
        <v>0</v>
      </c>
      <c r="BPF97" s="1544">
        <f t="shared" si="27"/>
        <v>0</v>
      </c>
      <c r="BPG97" s="1544">
        <f t="shared" si="27"/>
        <v>0</v>
      </c>
      <c r="BPH97" s="1544">
        <f t="shared" si="27"/>
        <v>0</v>
      </c>
      <c r="BPI97" s="1544">
        <f t="shared" si="27"/>
        <v>0</v>
      </c>
      <c r="BPJ97" s="1544">
        <f t="shared" si="27"/>
        <v>0</v>
      </c>
      <c r="BPK97" s="1544">
        <f t="shared" si="27"/>
        <v>0</v>
      </c>
      <c r="BPL97" s="1544">
        <f t="shared" si="27"/>
        <v>0</v>
      </c>
      <c r="BPM97" s="1544">
        <f t="shared" si="27"/>
        <v>0</v>
      </c>
      <c r="BPN97" s="1544">
        <f t="shared" si="27"/>
        <v>0</v>
      </c>
      <c r="BPO97" s="1544">
        <f t="shared" si="27"/>
        <v>0</v>
      </c>
      <c r="BPP97" s="1544">
        <f t="shared" si="27"/>
        <v>0</v>
      </c>
      <c r="BPQ97" s="1544">
        <f t="shared" si="27"/>
        <v>0</v>
      </c>
      <c r="BPR97" s="1544">
        <f t="shared" si="27"/>
        <v>0</v>
      </c>
      <c r="BPS97" s="1544">
        <f t="shared" si="27"/>
        <v>0</v>
      </c>
      <c r="BPT97" s="1544">
        <f t="shared" si="27"/>
        <v>0</v>
      </c>
      <c r="BPU97" s="1544">
        <f t="shared" si="27"/>
        <v>0</v>
      </c>
      <c r="BPV97" s="1544">
        <f t="shared" si="27"/>
        <v>0</v>
      </c>
      <c r="BPW97" s="1544">
        <f t="shared" si="27"/>
        <v>0</v>
      </c>
      <c r="BPX97" s="1544">
        <f t="shared" si="27"/>
        <v>0</v>
      </c>
      <c r="BPY97" s="1544">
        <f t="shared" si="27"/>
        <v>0</v>
      </c>
      <c r="BPZ97" s="1544">
        <f t="shared" si="27"/>
        <v>0</v>
      </c>
      <c r="BQA97" s="1544">
        <f t="shared" si="27"/>
        <v>0</v>
      </c>
      <c r="BQB97" s="1544">
        <f t="shared" ref="BQB97:BSM97" si="28">SUM(BQB23,BQB27,BQB33,BQB38,BQB41,BQB44,BQB47,BQB50,BQB56,BQB62,BQB64,BQB70,BQB76,BQB78,BQB82)*(1-$E$91)*0.095</f>
        <v>0</v>
      </c>
      <c r="BQC97" s="1544">
        <f t="shared" si="28"/>
        <v>0</v>
      </c>
      <c r="BQD97" s="1544">
        <f t="shared" si="28"/>
        <v>0</v>
      </c>
      <c r="BQE97" s="1544">
        <f t="shared" si="28"/>
        <v>0</v>
      </c>
      <c r="BQF97" s="1544">
        <f t="shared" si="28"/>
        <v>0</v>
      </c>
      <c r="BQG97" s="1544">
        <f t="shared" si="28"/>
        <v>0</v>
      </c>
      <c r="BQH97" s="1544">
        <f t="shared" si="28"/>
        <v>0</v>
      </c>
      <c r="BQI97" s="1544">
        <f t="shared" si="28"/>
        <v>0</v>
      </c>
      <c r="BQJ97" s="1544">
        <f t="shared" si="28"/>
        <v>0</v>
      </c>
      <c r="BQK97" s="1544">
        <f t="shared" si="28"/>
        <v>0</v>
      </c>
      <c r="BQL97" s="1544">
        <f t="shared" si="28"/>
        <v>0</v>
      </c>
      <c r="BQM97" s="1544">
        <f t="shared" si="28"/>
        <v>0</v>
      </c>
      <c r="BQN97" s="1544">
        <f t="shared" si="28"/>
        <v>0</v>
      </c>
      <c r="BQO97" s="1544">
        <f t="shared" si="28"/>
        <v>0</v>
      </c>
      <c r="BQP97" s="1544">
        <f t="shared" si="28"/>
        <v>0</v>
      </c>
      <c r="BQQ97" s="1544">
        <f t="shared" si="28"/>
        <v>0</v>
      </c>
      <c r="BQR97" s="1544">
        <f t="shared" si="28"/>
        <v>0</v>
      </c>
      <c r="BQS97" s="1544">
        <f t="shared" si="28"/>
        <v>0</v>
      </c>
      <c r="BQT97" s="1544">
        <f t="shared" si="28"/>
        <v>0</v>
      </c>
      <c r="BQU97" s="1544">
        <f t="shared" si="28"/>
        <v>0</v>
      </c>
      <c r="BQV97" s="1544">
        <f t="shared" si="28"/>
        <v>0</v>
      </c>
      <c r="BQW97" s="1544">
        <f t="shared" si="28"/>
        <v>0</v>
      </c>
      <c r="BQX97" s="1544">
        <f t="shared" si="28"/>
        <v>0</v>
      </c>
      <c r="BQY97" s="1544">
        <f t="shared" si="28"/>
        <v>0</v>
      </c>
      <c r="BQZ97" s="1544">
        <f t="shared" si="28"/>
        <v>0</v>
      </c>
      <c r="BRA97" s="1544">
        <f t="shared" si="28"/>
        <v>0</v>
      </c>
      <c r="BRB97" s="1544">
        <f t="shared" si="28"/>
        <v>0</v>
      </c>
      <c r="BRC97" s="1544">
        <f t="shared" si="28"/>
        <v>0</v>
      </c>
      <c r="BRD97" s="1544">
        <f t="shared" si="28"/>
        <v>0</v>
      </c>
      <c r="BRE97" s="1544">
        <f t="shared" si="28"/>
        <v>0</v>
      </c>
      <c r="BRF97" s="1544">
        <f t="shared" si="28"/>
        <v>0</v>
      </c>
      <c r="BRG97" s="1544">
        <f t="shared" si="28"/>
        <v>0</v>
      </c>
      <c r="BRH97" s="1544">
        <f t="shared" si="28"/>
        <v>0</v>
      </c>
      <c r="BRI97" s="1544">
        <f t="shared" si="28"/>
        <v>0</v>
      </c>
      <c r="BRJ97" s="1544">
        <f t="shared" si="28"/>
        <v>0</v>
      </c>
      <c r="BRK97" s="1544">
        <f t="shared" si="28"/>
        <v>0</v>
      </c>
      <c r="BRL97" s="1544">
        <f t="shared" si="28"/>
        <v>0</v>
      </c>
      <c r="BRM97" s="1544">
        <f t="shared" si="28"/>
        <v>0</v>
      </c>
      <c r="BRN97" s="1544">
        <f t="shared" si="28"/>
        <v>0</v>
      </c>
      <c r="BRO97" s="1544">
        <f t="shared" si="28"/>
        <v>0</v>
      </c>
      <c r="BRP97" s="1544">
        <f t="shared" si="28"/>
        <v>0</v>
      </c>
      <c r="BRQ97" s="1544">
        <f t="shared" si="28"/>
        <v>0</v>
      </c>
      <c r="BRR97" s="1544">
        <f t="shared" si="28"/>
        <v>0</v>
      </c>
      <c r="BRS97" s="1544">
        <f t="shared" si="28"/>
        <v>0</v>
      </c>
      <c r="BRT97" s="1544">
        <f t="shared" si="28"/>
        <v>0</v>
      </c>
      <c r="BRU97" s="1544">
        <f t="shared" si="28"/>
        <v>0</v>
      </c>
      <c r="BRV97" s="1544">
        <f t="shared" si="28"/>
        <v>0</v>
      </c>
      <c r="BRW97" s="1544">
        <f t="shared" si="28"/>
        <v>0</v>
      </c>
      <c r="BRX97" s="1544">
        <f t="shared" si="28"/>
        <v>0</v>
      </c>
      <c r="BRY97" s="1544">
        <f t="shared" si="28"/>
        <v>0</v>
      </c>
      <c r="BRZ97" s="1544">
        <f t="shared" si="28"/>
        <v>0</v>
      </c>
      <c r="BSA97" s="1544">
        <f t="shared" si="28"/>
        <v>0</v>
      </c>
      <c r="BSB97" s="1544">
        <f t="shared" si="28"/>
        <v>0</v>
      </c>
      <c r="BSC97" s="1544">
        <f t="shared" si="28"/>
        <v>0</v>
      </c>
      <c r="BSD97" s="1544">
        <f t="shared" si="28"/>
        <v>0</v>
      </c>
      <c r="BSE97" s="1544">
        <f t="shared" si="28"/>
        <v>0</v>
      </c>
      <c r="BSF97" s="1544">
        <f t="shared" si="28"/>
        <v>0</v>
      </c>
      <c r="BSG97" s="1544">
        <f t="shared" si="28"/>
        <v>0</v>
      </c>
      <c r="BSH97" s="1544">
        <f t="shared" si="28"/>
        <v>0</v>
      </c>
      <c r="BSI97" s="1544">
        <f t="shared" si="28"/>
        <v>0</v>
      </c>
      <c r="BSJ97" s="1544">
        <f t="shared" si="28"/>
        <v>0</v>
      </c>
      <c r="BSK97" s="1544">
        <f t="shared" si="28"/>
        <v>0</v>
      </c>
      <c r="BSL97" s="1544">
        <f t="shared" si="28"/>
        <v>0</v>
      </c>
      <c r="BSM97" s="1544">
        <f t="shared" si="28"/>
        <v>0</v>
      </c>
      <c r="BSN97" s="1544">
        <f t="shared" ref="BSN97:BUY97" si="29">SUM(BSN23,BSN27,BSN33,BSN38,BSN41,BSN44,BSN47,BSN50,BSN56,BSN62,BSN64,BSN70,BSN76,BSN78,BSN82)*(1-$E$91)*0.095</f>
        <v>0</v>
      </c>
      <c r="BSO97" s="1544">
        <f t="shared" si="29"/>
        <v>0</v>
      </c>
      <c r="BSP97" s="1544">
        <f t="shared" si="29"/>
        <v>0</v>
      </c>
      <c r="BSQ97" s="1544">
        <f t="shared" si="29"/>
        <v>0</v>
      </c>
      <c r="BSR97" s="1544">
        <f t="shared" si="29"/>
        <v>0</v>
      </c>
      <c r="BSS97" s="1544">
        <f t="shared" si="29"/>
        <v>0</v>
      </c>
      <c r="BST97" s="1544">
        <f t="shared" si="29"/>
        <v>0</v>
      </c>
      <c r="BSU97" s="1544">
        <f t="shared" si="29"/>
        <v>0</v>
      </c>
      <c r="BSV97" s="1544">
        <f t="shared" si="29"/>
        <v>0</v>
      </c>
      <c r="BSW97" s="1544">
        <f t="shared" si="29"/>
        <v>0</v>
      </c>
      <c r="BSX97" s="1544">
        <f t="shared" si="29"/>
        <v>0</v>
      </c>
      <c r="BSY97" s="1544">
        <f t="shared" si="29"/>
        <v>0</v>
      </c>
      <c r="BSZ97" s="1544">
        <f t="shared" si="29"/>
        <v>0</v>
      </c>
      <c r="BTA97" s="1544">
        <f t="shared" si="29"/>
        <v>0</v>
      </c>
      <c r="BTB97" s="1544">
        <f t="shared" si="29"/>
        <v>0</v>
      </c>
      <c r="BTC97" s="1544">
        <f t="shared" si="29"/>
        <v>0</v>
      </c>
      <c r="BTD97" s="1544">
        <f t="shared" si="29"/>
        <v>0</v>
      </c>
      <c r="BTE97" s="1544">
        <f t="shared" si="29"/>
        <v>0</v>
      </c>
      <c r="BTF97" s="1544">
        <f t="shared" si="29"/>
        <v>0</v>
      </c>
      <c r="BTG97" s="1544">
        <f t="shared" si="29"/>
        <v>0</v>
      </c>
      <c r="BTH97" s="1544">
        <f t="shared" si="29"/>
        <v>0</v>
      </c>
      <c r="BTI97" s="1544">
        <f t="shared" si="29"/>
        <v>0</v>
      </c>
      <c r="BTJ97" s="1544">
        <f t="shared" si="29"/>
        <v>0</v>
      </c>
      <c r="BTK97" s="1544">
        <f t="shared" si="29"/>
        <v>0</v>
      </c>
      <c r="BTL97" s="1544">
        <f t="shared" si="29"/>
        <v>0</v>
      </c>
      <c r="BTM97" s="1544">
        <f t="shared" si="29"/>
        <v>0</v>
      </c>
      <c r="BTN97" s="1544">
        <f t="shared" si="29"/>
        <v>0</v>
      </c>
      <c r="BTO97" s="1544">
        <f t="shared" si="29"/>
        <v>0</v>
      </c>
      <c r="BTP97" s="1544">
        <f t="shared" si="29"/>
        <v>0</v>
      </c>
      <c r="BTQ97" s="1544">
        <f t="shared" si="29"/>
        <v>0</v>
      </c>
      <c r="BTR97" s="1544">
        <f t="shared" si="29"/>
        <v>0</v>
      </c>
      <c r="BTS97" s="1544">
        <f t="shared" si="29"/>
        <v>0</v>
      </c>
      <c r="BTT97" s="1544">
        <f t="shared" si="29"/>
        <v>0</v>
      </c>
      <c r="BTU97" s="1544">
        <f t="shared" si="29"/>
        <v>0</v>
      </c>
      <c r="BTV97" s="1544">
        <f t="shared" si="29"/>
        <v>0</v>
      </c>
      <c r="BTW97" s="1544">
        <f t="shared" si="29"/>
        <v>0</v>
      </c>
      <c r="BTX97" s="1544">
        <f t="shared" si="29"/>
        <v>0</v>
      </c>
      <c r="BTY97" s="1544">
        <f t="shared" si="29"/>
        <v>0</v>
      </c>
      <c r="BTZ97" s="1544">
        <f t="shared" si="29"/>
        <v>0</v>
      </c>
      <c r="BUA97" s="1544">
        <f t="shared" si="29"/>
        <v>0</v>
      </c>
      <c r="BUB97" s="1544">
        <f t="shared" si="29"/>
        <v>0</v>
      </c>
      <c r="BUC97" s="1544">
        <f t="shared" si="29"/>
        <v>0</v>
      </c>
      <c r="BUD97" s="1544">
        <f t="shared" si="29"/>
        <v>0</v>
      </c>
      <c r="BUE97" s="1544">
        <f t="shared" si="29"/>
        <v>0</v>
      </c>
      <c r="BUF97" s="1544">
        <f t="shared" si="29"/>
        <v>0</v>
      </c>
      <c r="BUG97" s="1544">
        <f t="shared" si="29"/>
        <v>0</v>
      </c>
      <c r="BUH97" s="1544">
        <f t="shared" si="29"/>
        <v>0</v>
      </c>
      <c r="BUI97" s="1544">
        <f t="shared" si="29"/>
        <v>0</v>
      </c>
      <c r="BUJ97" s="1544">
        <f t="shared" si="29"/>
        <v>0</v>
      </c>
      <c r="BUK97" s="1544">
        <f t="shared" si="29"/>
        <v>0</v>
      </c>
      <c r="BUL97" s="1544">
        <f t="shared" si="29"/>
        <v>0</v>
      </c>
      <c r="BUM97" s="1544">
        <f t="shared" si="29"/>
        <v>0</v>
      </c>
      <c r="BUN97" s="1544">
        <f t="shared" si="29"/>
        <v>0</v>
      </c>
      <c r="BUO97" s="1544">
        <f t="shared" si="29"/>
        <v>0</v>
      </c>
      <c r="BUP97" s="1544">
        <f t="shared" si="29"/>
        <v>0</v>
      </c>
      <c r="BUQ97" s="1544">
        <f t="shared" si="29"/>
        <v>0</v>
      </c>
      <c r="BUR97" s="1544">
        <f t="shared" si="29"/>
        <v>0</v>
      </c>
      <c r="BUS97" s="1544">
        <f t="shared" si="29"/>
        <v>0</v>
      </c>
      <c r="BUT97" s="1544">
        <f t="shared" si="29"/>
        <v>0</v>
      </c>
      <c r="BUU97" s="1544">
        <f t="shared" si="29"/>
        <v>0</v>
      </c>
      <c r="BUV97" s="1544">
        <f t="shared" si="29"/>
        <v>0</v>
      </c>
      <c r="BUW97" s="1544">
        <f t="shared" si="29"/>
        <v>0</v>
      </c>
      <c r="BUX97" s="1544">
        <f t="shared" si="29"/>
        <v>0</v>
      </c>
      <c r="BUY97" s="1544">
        <f t="shared" si="29"/>
        <v>0</v>
      </c>
      <c r="BUZ97" s="1544">
        <f t="shared" ref="BUZ97:BXK97" si="30">SUM(BUZ23,BUZ27,BUZ33,BUZ38,BUZ41,BUZ44,BUZ47,BUZ50,BUZ56,BUZ62,BUZ64,BUZ70,BUZ76,BUZ78,BUZ82)*(1-$E$91)*0.095</f>
        <v>0</v>
      </c>
      <c r="BVA97" s="1544">
        <f t="shared" si="30"/>
        <v>0</v>
      </c>
      <c r="BVB97" s="1544">
        <f t="shared" si="30"/>
        <v>0</v>
      </c>
      <c r="BVC97" s="1544">
        <f t="shared" si="30"/>
        <v>0</v>
      </c>
      <c r="BVD97" s="1544">
        <f t="shared" si="30"/>
        <v>0</v>
      </c>
      <c r="BVE97" s="1544">
        <f t="shared" si="30"/>
        <v>0</v>
      </c>
      <c r="BVF97" s="1544">
        <f t="shared" si="30"/>
        <v>0</v>
      </c>
      <c r="BVG97" s="1544">
        <f t="shared" si="30"/>
        <v>0</v>
      </c>
      <c r="BVH97" s="1544">
        <f t="shared" si="30"/>
        <v>0</v>
      </c>
      <c r="BVI97" s="1544">
        <f t="shared" si="30"/>
        <v>0</v>
      </c>
      <c r="BVJ97" s="1544">
        <f t="shared" si="30"/>
        <v>0</v>
      </c>
      <c r="BVK97" s="1544">
        <f t="shared" si="30"/>
        <v>0</v>
      </c>
      <c r="BVL97" s="1544">
        <f t="shared" si="30"/>
        <v>0</v>
      </c>
      <c r="BVM97" s="1544">
        <f t="shared" si="30"/>
        <v>0</v>
      </c>
      <c r="BVN97" s="1544">
        <f t="shared" si="30"/>
        <v>0</v>
      </c>
      <c r="BVO97" s="1544">
        <f t="shared" si="30"/>
        <v>0</v>
      </c>
      <c r="BVP97" s="1544">
        <f t="shared" si="30"/>
        <v>0</v>
      </c>
      <c r="BVQ97" s="1544">
        <f t="shared" si="30"/>
        <v>0</v>
      </c>
      <c r="BVR97" s="1544">
        <f t="shared" si="30"/>
        <v>0</v>
      </c>
      <c r="BVS97" s="1544">
        <f t="shared" si="30"/>
        <v>0</v>
      </c>
      <c r="BVT97" s="1544">
        <f t="shared" si="30"/>
        <v>0</v>
      </c>
      <c r="BVU97" s="1544">
        <f t="shared" si="30"/>
        <v>0</v>
      </c>
      <c r="BVV97" s="1544">
        <f t="shared" si="30"/>
        <v>0</v>
      </c>
      <c r="BVW97" s="1544">
        <f t="shared" si="30"/>
        <v>0</v>
      </c>
      <c r="BVX97" s="1544">
        <f t="shared" si="30"/>
        <v>0</v>
      </c>
      <c r="BVY97" s="1544">
        <f t="shared" si="30"/>
        <v>0</v>
      </c>
      <c r="BVZ97" s="1544">
        <f t="shared" si="30"/>
        <v>0</v>
      </c>
      <c r="BWA97" s="1544">
        <f t="shared" si="30"/>
        <v>0</v>
      </c>
      <c r="BWB97" s="1544">
        <f t="shared" si="30"/>
        <v>0</v>
      </c>
      <c r="BWC97" s="1544">
        <f t="shared" si="30"/>
        <v>0</v>
      </c>
      <c r="BWD97" s="1544">
        <f t="shared" si="30"/>
        <v>0</v>
      </c>
      <c r="BWE97" s="1544">
        <f t="shared" si="30"/>
        <v>0</v>
      </c>
      <c r="BWF97" s="1544">
        <f t="shared" si="30"/>
        <v>0</v>
      </c>
      <c r="BWG97" s="1544">
        <f t="shared" si="30"/>
        <v>0</v>
      </c>
      <c r="BWH97" s="1544">
        <f t="shared" si="30"/>
        <v>0</v>
      </c>
      <c r="BWI97" s="1544">
        <f t="shared" si="30"/>
        <v>0</v>
      </c>
      <c r="BWJ97" s="1544">
        <f t="shared" si="30"/>
        <v>0</v>
      </c>
      <c r="BWK97" s="1544">
        <f t="shared" si="30"/>
        <v>0</v>
      </c>
      <c r="BWL97" s="1544">
        <f t="shared" si="30"/>
        <v>0</v>
      </c>
      <c r="BWM97" s="1544">
        <f t="shared" si="30"/>
        <v>0</v>
      </c>
      <c r="BWN97" s="1544">
        <f t="shared" si="30"/>
        <v>0</v>
      </c>
      <c r="BWO97" s="1544">
        <f t="shared" si="30"/>
        <v>0</v>
      </c>
      <c r="BWP97" s="1544">
        <f t="shared" si="30"/>
        <v>0</v>
      </c>
      <c r="BWQ97" s="1544">
        <f t="shared" si="30"/>
        <v>0</v>
      </c>
      <c r="BWR97" s="1544">
        <f t="shared" si="30"/>
        <v>0</v>
      </c>
      <c r="BWS97" s="1544">
        <f t="shared" si="30"/>
        <v>0</v>
      </c>
      <c r="BWT97" s="1544">
        <f t="shared" si="30"/>
        <v>0</v>
      </c>
      <c r="BWU97" s="1544">
        <f t="shared" si="30"/>
        <v>0</v>
      </c>
      <c r="BWV97" s="1544">
        <f t="shared" si="30"/>
        <v>0</v>
      </c>
      <c r="BWW97" s="1544">
        <f t="shared" si="30"/>
        <v>0</v>
      </c>
      <c r="BWX97" s="1544">
        <f t="shared" si="30"/>
        <v>0</v>
      </c>
      <c r="BWY97" s="1544">
        <f t="shared" si="30"/>
        <v>0</v>
      </c>
      <c r="BWZ97" s="1544">
        <f t="shared" si="30"/>
        <v>0</v>
      </c>
      <c r="BXA97" s="1544">
        <f t="shared" si="30"/>
        <v>0</v>
      </c>
      <c r="BXB97" s="1544">
        <f t="shared" si="30"/>
        <v>0</v>
      </c>
      <c r="BXC97" s="1544">
        <f t="shared" si="30"/>
        <v>0</v>
      </c>
      <c r="BXD97" s="1544">
        <f t="shared" si="30"/>
        <v>0</v>
      </c>
      <c r="BXE97" s="1544">
        <f t="shared" si="30"/>
        <v>0</v>
      </c>
      <c r="BXF97" s="1544">
        <f t="shared" si="30"/>
        <v>0</v>
      </c>
      <c r="BXG97" s="1544">
        <f t="shared" si="30"/>
        <v>0</v>
      </c>
      <c r="BXH97" s="1544">
        <f t="shared" si="30"/>
        <v>0</v>
      </c>
      <c r="BXI97" s="1544">
        <f t="shared" si="30"/>
        <v>0</v>
      </c>
      <c r="BXJ97" s="1544">
        <f t="shared" si="30"/>
        <v>0</v>
      </c>
      <c r="BXK97" s="1544">
        <f t="shared" si="30"/>
        <v>0</v>
      </c>
      <c r="BXL97" s="1544">
        <f t="shared" ref="BXL97:BZW97" si="31">SUM(BXL23,BXL27,BXL33,BXL38,BXL41,BXL44,BXL47,BXL50,BXL56,BXL62,BXL64,BXL70,BXL76,BXL78,BXL82)*(1-$E$91)*0.095</f>
        <v>0</v>
      </c>
      <c r="BXM97" s="1544">
        <f t="shared" si="31"/>
        <v>0</v>
      </c>
      <c r="BXN97" s="1544">
        <f t="shared" si="31"/>
        <v>0</v>
      </c>
      <c r="BXO97" s="1544">
        <f t="shared" si="31"/>
        <v>0</v>
      </c>
      <c r="BXP97" s="1544">
        <f t="shared" si="31"/>
        <v>0</v>
      </c>
      <c r="BXQ97" s="1544">
        <f t="shared" si="31"/>
        <v>0</v>
      </c>
      <c r="BXR97" s="1544">
        <f t="shared" si="31"/>
        <v>0</v>
      </c>
      <c r="BXS97" s="1544">
        <f t="shared" si="31"/>
        <v>0</v>
      </c>
      <c r="BXT97" s="1544">
        <f t="shared" si="31"/>
        <v>0</v>
      </c>
      <c r="BXU97" s="1544">
        <f t="shared" si="31"/>
        <v>0</v>
      </c>
      <c r="BXV97" s="1544">
        <f t="shared" si="31"/>
        <v>0</v>
      </c>
      <c r="BXW97" s="1544">
        <f t="shared" si="31"/>
        <v>0</v>
      </c>
      <c r="BXX97" s="1544">
        <f t="shared" si="31"/>
        <v>0</v>
      </c>
      <c r="BXY97" s="1544">
        <f t="shared" si="31"/>
        <v>0</v>
      </c>
      <c r="BXZ97" s="1544">
        <f t="shared" si="31"/>
        <v>0</v>
      </c>
      <c r="BYA97" s="1544">
        <f t="shared" si="31"/>
        <v>0</v>
      </c>
      <c r="BYB97" s="1544">
        <f t="shared" si="31"/>
        <v>0</v>
      </c>
      <c r="BYC97" s="1544">
        <f t="shared" si="31"/>
        <v>0</v>
      </c>
      <c r="BYD97" s="1544">
        <f t="shared" si="31"/>
        <v>0</v>
      </c>
      <c r="BYE97" s="1544">
        <f t="shared" si="31"/>
        <v>0</v>
      </c>
      <c r="BYF97" s="1544">
        <f t="shared" si="31"/>
        <v>0</v>
      </c>
      <c r="BYG97" s="1544">
        <f t="shared" si="31"/>
        <v>0</v>
      </c>
      <c r="BYH97" s="1544">
        <f t="shared" si="31"/>
        <v>0</v>
      </c>
      <c r="BYI97" s="1544">
        <f t="shared" si="31"/>
        <v>0</v>
      </c>
      <c r="BYJ97" s="1544">
        <f t="shared" si="31"/>
        <v>0</v>
      </c>
      <c r="BYK97" s="1544">
        <f t="shared" si="31"/>
        <v>0</v>
      </c>
      <c r="BYL97" s="1544">
        <f t="shared" si="31"/>
        <v>0</v>
      </c>
      <c r="BYM97" s="1544">
        <f t="shared" si="31"/>
        <v>0</v>
      </c>
      <c r="BYN97" s="1544">
        <f t="shared" si="31"/>
        <v>0</v>
      </c>
      <c r="BYO97" s="1544">
        <f t="shared" si="31"/>
        <v>0</v>
      </c>
      <c r="BYP97" s="1544">
        <f t="shared" si="31"/>
        <v>0</v>
      </c>
      <c r="BYQ97" s="1544">
        <f t="shared" si="31"/>
        <v>0</v>
      </c>
      <c r="BYR97" s="1544">
        <f t="shared" si="31"/>
        <v>0</v>
      </c>
      <c r="BYS97" s="1544">
        <f t="shared" si="31"/>
        <v>0</v>
      </c>
      <c r="BYT97" s="1544">
        <f t="shared" si="31"/>
        <v>0</v>
      </c>
      <c r="BYU97" s="1544">
        <f t="shared" si="31"/>
        <v>0</v>
      </c>
      <c r="BYV97" s="1544">
        <f t="shared" si="31"/>
        <v>0</v>
      </c>
      <c r="BYW97" s="1544">
        <f t="shared" si="31"/>
        <v>0</v>
      </c>
      <c r="BYX97" s="1544">
        <f t="shared" si="31"/>
        <v>0</v>
      </c>
      <c r="BYY97" s="1544">
        <f t="shared" si="31"/>
        <v>0</v>
      </c>
      <c r="BYZ97" s="1544">
        <f t="shared" si="31"/>
        <v>0</v>
      </c>
      <c r="BZA97" s="1544">
        <f t="shared" si="31"/>
        <v>0</v>
      </c>
      <c r="BZB97" s="1544">
        <f t="shared" si="31"/>
        <v>0</v>
      </c>
      <c r="BZC97" s="1544">
        <f t="shared" si="31"/>
        <v>0</v>
      </c>
      <c r="BZD97" s="1544">
        <f t="shared" si="31"/>
        <v>0</v>
      </c>
      <c r="BZE97" s="1544">
        <f t="shared" si="31"/>
        <v>0</v>
      </c>
      <c r="BZF97" s="1544">
        <f t="shared" si="31"/>
        <v>0</v>
      </c>
      <c r="BZG97" s="1544">
        <f t="shared" si="31"/>
        <v>0</v>
      </c>
      <c r="BZH97" s="1544">
        <f t="shared" si="31"/>
        <v>0</v>
      </c>
      <c r="BZI97" s="1544">
        <f t="shared" si="31"/>
        <v>0</v>
      </c>
      <c r="BZJ97" s="1544">
        <f t="shared" si="31"/>
        <v>0</v>
      </c>
      <c r="BZK97" s="1544">
        <f t="shared" si="31"/>
        <v>0</v>
      </c>
      <c r="BZL97" s="1544">
        <f t="shared" si="31"/>
        <v>0</v>
      </c>
      <c r="BZM97" s="1544">
        <f t="shared" si="31"/>
        <v>0</v>
      </c>
      <c r="BZN97" s="1544">
        <f t="shared" si="31"/>
        <v>0</v>
      </c>
      <c r="BZO97" s="1544">
        <f t="shared" si="31"/>
        <v>0</v>
      </c>
      <c r="BZP97" s="1544">
        <f t="shared" si="31"/>
        <v>0</v>
      </c>
      <c r="BZQ97" s="1544">
        <f t="shared" si="31"/>
        <v>0</v>
      </c>
      <c r="BZR97" s="1544">
        <f t="shared" si="31"/>
        <v>0</v>
      </c>
      <c r="BZS97" s="1544">
        <f t="shared" si="31"/>
        <v>0</v>
      </c>
      <c r="BZT97" s="1544">
        <f t="shared" si="31"/>
        <v>0</v>
      </c>
      <c r="BZU97" s="1544">
        <f t="shared" si="31"/>
        <v>0</v>
      </c>
      <c r="BZV97" s="1544">
        <f t="shared" si="31"/>
        <v>0</v>
      </c>
      <c r="BZW97" s="1544">
        <f t="shared" si="31"/>
        <v>0</v>
      </c>
      <c r="BZX97" s="1544">
        <f t="shared" ref="BZX97:CCI97" si="32">SUM(BZX23,BZX27,BZX33,BZX38,BZX41,BZX44,BZX47,BZX50,BZX56,BZX62,BZX64,BZX70,BZX76,BZX78,BZX82)*(1-$E$91)*0.095</f>
        <v>0</v>
      </c>
      <c r="BZY97" s="1544">
        <f t="shared" si="32"/>
        <v>0</v>
      </c>
      <c r="BZZ97" s="1544">
        <f t="shared" si="32"/>
        <v>0</v>
      </c>
      <c r="CAA97" s="1544">
        <f t="shared" si="32"/>
        <v>0</v>
      </c>
      <c r="CAB97" s="1544">
        <f t="shared" si="32"/>
        <v>0</v>
      </c>
      <c r="CAC97" s="1544">
        <f t="shared" si="32"/>
        <v>0</v>
      </c>
      <c r="CAD97" s="1544">
        <f t="shared" si="32"/>
        <v>0</v>
      </c>
      <c r="CAE97" s="1544">
        <f t="shared" si="32"/>
        <v>0</v>
      </c>
      <c r="CAF97" s="1544">
        <f t="shared" si="32"/>
        <v>0</v>
      </c>
      <c r="CAG97" s="1544">
        <f t="shared" si="32"/>
        <v>0</v>
      </c>
      <c r="CAH97" s="1544">
        <f t="shared" si="32"/>
        <v>0</v>
      </c>
      <c r="CAI97" s="1544">
        <f t="shared" si="32"/>
        <v>0</v>
      </c>
      <c r="CAJ97" s="1544">
        <f t="shared" si="32"/>
        <v>0</v>
      </c>
      <c r="CAK97" s="1544">
        <f t="shared" si="32"/>
        <v>0</v>
      </c>
      <c r="CAL97" s="1544">
        <f t="shared" si="32"/>
        <v>0</v>
      </c>
      <c r="CAM97" s="1544">
        <f t="shared" si="32"/>
        <v>0</v>
      </c>
      <c r="CAN97" s="1544">
        <f t="shared" si="32"/>
        <v>0</v>
      </c>
      <c r="CAO97" s="1544">
        <f t="shared" si="32"/>
        <v>0</v>
      </c>
      <c r="CAP97" s="1544">
        <f t="shared" si="32"/>
        <v>0</v>
      </c>
      <c r="CAQ97" s="1544">
        <f t="shared" si="32"/>
        <v>0</v>
      </c>
      <c r="CAR97" s="1544">
        <f t="shared" si="32"/>
        <v>0</v>
      </c>
      <c r="CAS97" s="1544">
        <f t="shared" si="32"/>
        <v>0</v>
      </c>
      <c r="CAT97" s="1544">
        <f t="shared" si="32"/>
        <v>0</v>
      </c>
      <c r="CAU97" s="1544">
        <f t="shared" si="32"/>
        <v>0</v>
      </c>
      <c r="CAV97" s="1544">
        <f t="shared" si="32"/>
        <v>0</v>
      </c>
      <c r="CAW97" s="1544">
        <f t="shared" si="32"/>
        <v>0</v>
      </c>
      <c r="CAX97" s="1544">
        <f t="shared" si="32"/>
        <v>0</v>
      </c>
      <c r="CAY97" s="1544">
        <f t="shared" si="32"/>
        <v>0</v>
      </c>
      <c r="CAZ97" s="1544">
        <f t="shared" si="32"/>
        <v>0</v>
      </c>
      <c r="CBA97" s="1544">
        <f t="shared" si="32"/>
        <v>0</v>
      </c>
      <c r="CBB97" s="1544">
        <f t="shared" si="32"/>
        <v>0</v>
      </c>
      <c r="CBC97" s="1544">
        <f t="shared" si="32"/>
        <v>0</v>
      </c>
      <c r="CBD97" s="1544">
        <f t="shared" si="32"/>
        <v>0</v>
      </c>
      <c r="CBE97" s="1544">
        <f t="shared" si="32"/>
        <v>0</v>
      </c>
      <c r="CBF97" s="1544">
        <f t="shared" si="32"/>
        <v>0</v>
      </c>
      <c r="CBG97" s="1544">
        <f t="shared" si="32"/>
        <v>0</v>
      </c>
      <c r="CBH97" s="1544">
        <f t="shared" si="32"/>
        <v>0</v>
      </c>
      <c r="CBI97" s="1544">
        <f t="shared" si="32"/>
        <v>0</v>
      </c>
      <c r="CBJ97" s="1544">
        <f t="shared" si="32"/>
        <v>0</v>
      </c>
      <c r="CBK97" s="1544">
        <f t="shared" si="32"/>
        <v>0</v>
      </c>
      <c r="CBL97" s="1544">
        <f t="shared" si="32"/>
        <v>0</v>
      </c>
      <c r="CBM97" s="1544">
        <f t="shared" si="32"/>
        <v>0</v>
      </c>
      <c r="CBN97" s="1544">
        <f t="shared" si="32"/>
        <v>0</v>
      </c>
      <c r="CBO97" s="1544">
        <f t="shared" si="32"/>
        <v>0</v>
      </c>
      <c r="CBP97" s="1544">
        <f t="shared" si="32"/>
        <v>0</v>
      </c>
      <c r="CBQ97" s="1544">
        <f t="shared" si="32"/>
        <v>0</v>
      </c>
      <c r="CBR97" s="1544">
        <f t="shared" si="32"/>
        <v>0</v>
      </c>
      <c r="CBS97" s="1544">
        <f t="shared" si="32"/>
        <v>0</v>
      </c>
      <c r="CBT97" s="1544">
        <f t="shared" si="32"/>
        <v>0</v>
      </c>
      <c r="CBU97" s="1544">
        <f t="shared" si="32"/>
        <v>0</v>
      </c>
      <c r="CBV97" s="1544">
        <f t="shared" si="32"/>
        <v>0</v>
      </c>
      <c r="CBW97" s="1544">
        <f t="shared" si="32"/>
        <v>0</v>
      </c>
      <c r="CBX97" s="1544">
        <f t="shared" si="32"/>
        <v>0</v>
      </c>
      <c r="CBY97" s="1544">
        <f t="shared" si="32"/>
        <v>0</v>
      </c>
      <c r="CBZ97" s="1544">
        <f t="shared" si="32"/>
        <v>0</v>
      </c>
      <c r="CCA97" s="1544">
        <f t="shared" si="32"/>
        <v>0</v>
      </c>
      <c r="CCB97" s="1544">
        <f t="shared" si="32"/>
        <v>0</v>
      </c>
      <c r="CCC97" s="1544">
        <f t="shared" si="32"/>
        <v>0</v>
      </c>
      <c r="CCD97" s="1544">
        <f t="shared" si="32"/>
        <v>0</v>
      </c>
      <c r="CCE97" s="1544">
        <f t="shared" si="32"/>
        <v>0</v>
      </c>
      <c r="CCF97" s="1544">
        <f t="shared" si="32"/>
        <v>0</v>
      </c>
      <c r="CCG97" s="1544">
        <f t="shared" si="32"/>
        <v>0</v>
      </c>
      <c r="CCH97" s="1544">
        <f t="shared" si="32"/>
        <v>0</v>
      </c>
      <c r="CCI97" s="1544">
        <f t="shared" si="32"/>
        <v>0</v>
      </c>
      <c r="CCJ97" s="1544">
        <f t="shared" ref="CCJ97:CEU97" si="33">SUM(CCJ23,CCJ27,CCJ33,CCJ38,CCJ41,CCJ44,CCJ47,CCJ50,CCJ56,CCJ62,CCJ64,CCJ70,CCJ76,CCJ78,CCJ82)*(1-$E$91)*0.095</f>
        <v>0</v>
      </c>
      <c r="CCK97" s="1544">
        <f t="shared" si="33"/>
        <v>0</v>
      </c>
      <c r="CCL97" s="1544">
        <f t="shared" si="33"/>
        <v>0</v>
      </c>
      <c r="CCM97" s="1544">
        <f t="shared" si="33"/>
        <v>0</v>
      </c>
      <c r="CCN97" s="1544">
        <f t="shared" si="33"/>
        <v>0</v>
      </c>
      <c r="CCO97" s="1544">
        <f t="shared" si="33"/>
        <v>0</v>
      </c>
      <c r="CCP97" s="1544">
        <f t="shared" si="33"/>
        <v>0</v>
      </c>
      <c r="CCQ97" s="1544">
        <f t="shared" si="33"/>
        <v>0</v>
      </c>
      <c r="CCR97" s="1544">
        <f t="shared" si="33"/>
        <v>0</v>
      </c>
      <c r="CCS97" s="1544">
        <f t="shared" si="33"/>
        <v>0</v>
      </c>
      <c r="CCT97" s="1544">
        <f t="shared" si="33"/>
        <v>0</v>
      </c>
      <c r="CCU97" s="1544">
        <f t="shared" si="33"/>
        <v>0</v>
      </c>
      <c r="CCV97" s="1544">
        <f t="shared" si="33"/>
        <v>0</v>
      </c>
      <c r="CCW97" s="1544">
        <f t="shared" si="33"/>
        <v>0</v>
      </c>
      <c r="CCX97" s="1544">
        <f t="shared" si="33"/>
        <v>0</v>
      </c>
      <c r="CCY97" s="1544">
        <f t="shared" si="33"/>
        <v>0</v>
      </c>
      <c r="CCZ97" s="1544">
        <f t="shared" si="33"/>
        <v>0</v>
      </c>
      <c r="CDA97" s="1544">
        <f t="shared" si="33"/>
        <v>0</v>
      </c>
      <c r="CDB97" s="1544">
        <f t="shared" si="33"/>
        <v>0</v>
      </c>
      <c r="CDC97" s="1544">
        <f t="shared" si="33"/>
        <v>0</v>
      </c>
      <c r="CDD97" s="1544">
        <f t="shared" si="33"/>
        <v>0</v>
      </c>
      <c r="CDE97" s="1544">
        <f t="shared" si="33"/>
        <v>0</v>
      </c>
      <c r="CDF97" s="1544">
        <f t="shared" si="33"/>
        <v>0</v>
      </c>
      <c r="CDG97" s="1544">
        <f t="shared" si="33"/>
        <v>0</v>
      </c>
      <c r="CDH97" s="1544">
        <f t="shared" si="33"/>
        <v>0</v>
      </c>
      <c r="CDI97" s="1544">
        <f t="shared" si="33"/>
        <v>0</v>
      </c>
      <c r="CDJ97" s="1544">
        <f t="shared" si="33"/>
        <v>0</v>
      </c>
      <c r="CDK97" s="1544">
        <f t="shared" si="33"/>
        <v>0</v>
      </c>
      <c r="CDL97" s="1544">
        <f t="shared" si="33"/>
        <v>0</v>
      </c>
      <c r="CDM97" s="1544">
        <f t="shared" si="33"/>
        <v>0</v>
      </c>
      <c r="CDN97" s="1544">
        <f t="shared" si="33"/>
        <v>0</v>
      </c>
      <c r="CDO97" s="1544">
        <f t="shared" si="33"/>
        <v>0</v>
      </c>
      <c r="CDP97" s="1544">
        <f t="shared" si="33"/>
        <v>0</v>
      </c>
      <c r="CDQ97" s="1544">
        <f t="shared" si="33"/>
        <v>0</v>
      </c>
      <c r="CDR97" s="1544">
        <f t="shared" si="33"/>
        <v>0</v>
      </c>
      <c r="CDS97" s="1544">
        <f t="shared" si="33"/>
        <v>0</v>
      </c>
      <c r="CDT97" s="1544">
        <f t="shared" si="33"/>
        <v>0</v>
      </c>
      <c r="CDU97" s="1544">
        <f t="shared" si="33"/>
        <v>0</v>
      </c>
      <c r="CDV97" s="1544">
        <f t="shared" si="33"/>
        <v>0</v>
      </c>
      <c r="CDW97" s="1544">
        <f t="shared" si="33"/>
        <v>0</v>
      </c>
      <c r="CDX97" s="1544">
        <f t="shared" si="33"/>
        <v>0</v>
      </c>
      <c r="CDY97" s="1544">
        <f t="shared" si="33"/>
        <v>0</v>
      </c>
      <c r="CDZ97" s="1544">
        <f t="shared" si="33"/>
        <v>0</v>
      </c>
      <c r="CEA97" s="1544">
        <f t="shared" si="33"/>
        <v>0</v>
      </c>
      <c r="CEB97" s="1544">
        <f t="shared" si="33"/>
        <v>0</v>
      </c>
      <c r="CEC97" s="1544">
        <f t="shared" si="33"/>
        <v>0</v>
      </c>
      <c r="CED97" s="1544">
        <f t="shared" si="33"/>
        <v>0</v>
      </c>
      <c r="CEE97" s="1544">
        <f t="shared" si="33"/>
        <v>0</v>
      </c>
      <c r="CEF97" s="1544">
        <f t="shared" si="33"/>
        <v>0</v>
      </c>
      <c r="CEG97" s="1544">
        <f t="shared" si="33"/>
        <v>0</v>
      </c>
      <c r="CEH97" s="1544">
        <f t="shared" si="33"/>
        <v>0</v>
      </c>
      <c r="CEI97" s="1544">
        <f t="shared" si="33"/>
        <v>0</v>
      </c>
      <c r="CEJ97" s="1544">
        <f t="shared" si="33"/>
        <v>0</v>
      </c>
      <c r="CEK97" s="1544">
        <f t="shared" si="33"/>
        <v>0</v>
      </c>
      <c r="CEL97" s="1544">
        <f t="shared" si="33"/>
        <v>0</v>
      </c>
      <c r="CEM97" s="1544">
        <f t="shared" si="33"/>
        <v>0</v>
      </c>
      <c r="CEN97" s="1544">
        <f t="shared" si="33"/>
        <v>0</v>
      </c>
      <c r="CEO97" s="1544">
        <f t="shared" si="33"/>
        <v>0</v>
      </c>
      <c r="CEP97" s="1544">
        <f t="shared" si="33"/>
        <v>0</v>
      </c>
      <c r="CEQ97" s="1544">
        <f t="shared" si="33"/>
        <v>0</v>
      </c>
      <c r="CER97" s="1544">
        <f t="shared" si="33"/>
        <v>0</v>
      </c>
      <c r="CES97" s="1544">
        <f t="shared" si="33"/>
        <v>0</v>
      </c>
      <c r="CET97" s="1544">
        <f t="shared" si="33"/>
        <v>0</v>
      </c>
      <c r="CEU97" s="1544">
        <f t="shared" si="33"/>
        <v>0</v>
      </c>
      <c r="CEV97" s="1544">
        <f t="shared" ref="CEV97:CHG97" si="34">SUM(CEV23,CEV27,CEV33,CEV38,CEV41,CEV44,CEV47,CEV50,CEV56,CEV62,CEV64,CEV70,CEV76,CEV78,CEV82)*(1-$E$91)*0.095</f>
        <v>0</v>
      </c>
      <c r="CEW97" s="1544">
        <f t="shared" si="34"/>
        <v>0</v>
      </c>
      <c r="CEX97" s="1544">
        <f t="shared" si="34"/>
        <v>0</v>
      </c>
      <c r="CEY97" s="1544">
        <f t="shared" si="34"/>
        <v>0</v>
      </c>
      <c r="CEZ97" s="1544">
        <f t="shared" si="34"/>
        <v>0</v>
      </c>
      <c r="CFA97" s="1544">
        <f t="shared" si="34"/>
        <v>0</v>
      </c>
      <c r="CFB97" s="1544">
        <f t="shared" si="34"/>
        <v>0</v>
      </c>
      <c r="CFC97" s="1544">
        <f t="shared" si="34"/>
        <v>0</v>
      </c>
      <c r="CFD97" s="1544">
        <f t="shared" si="34"/>
        <v>0</v>
      </c>
      <c r="CFE97" s="1544">
        <f t="shared" si="34"/>
        <v>0</v>
      </c>
      <c r="CFF97" s="1544">
        <f t="shared" si="34"/>
        <v>0</v>
      </c>
      <c r="CFG97" s="1544">
        <f t="shared" si="34"/>
        <v>0</v>
      </c>
      <c r="CFH97" s="1544">
        <f t="shared" si="34"/>
        <v>0</v>
      </c>
      <c r="CFI97" s="1544">
        <f t="shared" si="34"/>
        <v>0</v>
      </c>
      <c r="CFJ97" s="1544">
        <f t="shared" si="34"/>
        <v>0</v>
      </c>
      <c r="CFK97" s="1544">
        <f t="shared" si="34"/>
        <v>0</v>
      </c>
      <c r="CFL97" s="1544">
        <f t="shared" si="34"/>
        <v>0</v>
      </c>
      <c r="CFM97" s="1544">
        <f t="shared" si="34"/>
        <v>0</v>
      </c>
      <c r="CFN97" s="1544">
        <f t="shared" si="34"/>
        <v>0</v>
      </c>
      <c r="CFO97" s="1544">
        <f t="shared" si="34"/>
        <v>0</v>
      </c>
      <c r="CFP97" s="1544">
        <f t="shared" si="34"/>
        <v>0</v>
      </c>
      <c r="CFQ97" s="1544">
        <f t="shared" si="34"/>
        <v>0</v>
      </c>
      <c r="CFR97" s="1544">
        <f t="shared" si="34"/>
        <v>0</v>
      </c>
      <c r="CFS97" s="1544">
        <f t="shared" si="34"/>
        <v>0</v>
      </c>
      <c r="CFT97" s="1544">
        <f t="shared" si="34"/>
        <v>0</v>
      </c>
      <c r="CFU97" s="1544">
        <f t="shared" si="34"/>
        <v>0</v>
      </c>
      <c r="CFV97" s="1544">
        <f t="shared" si="34"/>
        <v>0</v>
      </c>
      <c r="CFW97" s="1544">
        <f t="shared" si="34"/>
        <v>0</v>
      </c>
      <c r="CFX97" s="1544">
        <f t="shared" si="34"/>
        <v>0</v>
      </c>
      <c r="CFY97" s="1544">
        <f t="shared" si="34"/>
        <v>0</v>
      </c>
      <c r="CFZ97" s="1544">
        <f t="shared" si="34"/>
        <v>0</v>
      </c>
      <c r="CGA97" s="1544">
        <f t="shared" si="34"/>
        <v>0</v>
      </c>
      <c r="CGB97" s="1544">
        <f t="shared" si="34"/>
        <v>0</v>
      </c>
      <c r="CGC97" s="1544">
        <f t="shared" si="34"/>
        <v>0</v>
      </c>
      <c r="CGD97" s="1544">
        <f t="shared" si="34"/>
        <v>0</v>
      </c>
      <c r="CGE97" s="1544">
        <f t="shared" si="34"/>
        <v>0</v>
      </c>
      <c r="CGF97" s="1544">
        <f t="shared" si="34"/>
        <v>0</v>
      </c>
      <c r="CGG97" s="1544">
        <f t="shared" si="34"/>
        <v>0</v>
      </c>
      <c r="CGH97" s="1544">
        <f t="shared" si="34"/>
        <v>0</v>
      </c>
      <c r="CGI97" s="1544">
        <f t="shared" si="34"/>
        <v>0</v>
      </c>
      <c r="CGJ97" s="1544">
        <f t="shared" si="34"/>
        <v>0</v>
      </c>
      <c r="CGK97" s="1544">
        <f t="shared" si="34"/>
        <v>0</v>
      </c>
      <c r="CGL97" s="1544">
        <f t="shared" si="34"/>
        <v>0</v>
      </c>
      <c r="CGM97" s="1544">
        <f t="shared" si="34"/>
        <v>0</v>
      </c>
      <c r="CGN97" s="1544">
        <f t="shared" si="34"/>
        <v>0</v>
      </c>
      <c r="CGO97" s="1544">
        <f t="shared" si="34"/>
        <v>0</v>
      </c>
      <c r="CGP97" s="1544">
        <f t="shared" si="34"/>
        <v>0</v>
      </c>
      <c r="CGQ97" s="1544">
        <f t="shared" si="34"/>
        <v>0</v>
      </c>
      <c r="CGR97" s="1544">
        <f t="shared" si="34"/>
        <v>0</v>
      </c>
      <c r="CGS97" s="1544">
        <f t="shared" si="34"/>
        <v>0</v>
      </c>
      <c r="CGT97" s="1544">
        <f t="shared" si="34"/>
        <v>0</v>
      </c>
      <c r="CGU97" s="1544">
        <f t="shared" si="34"/>
        <v>0</v>
      </c>
      <c r="CGV97" s="1544">
        <f t="shared" si="34"/>
        <v>0</v>
      </c>
      <c r="CGW97" s="1544">
        <f t="shared" si="34"/>
        <v>0</v>
      </c>
      <c r="CGX97" s="1544">
        <f t="shared" si="34"/>
        <v>0</v>
      </c>
      <c r="CGY97" s="1544">
        <f t="shared" si="34"/>
        <v>0</v>
      </c>
      <c r="CGZ97" s="1544">
        <f t="shared" si="34"/>
        <v>0</v>
      </c>
      <c r="CHA97" s="1544">
        <f t="shared" si="34"/>
        <v>0</v>
      </c>
      <c r="CHB97" s="1544">
        <f t="shared" si="34"/>
        <v>0</v>
      </c>
      <c r="CHC97" s="1544">
        <f t="shared" si="34"/>
        <v>0</v>
      </c>
      <c r="CHD97" s="1544">
        <f t="shared" si="34"/>
        <v>0</v>
      </c>
      <c r="CHE97" s="1544">
        <f t="shared" si="34"/>
        <v>0</v>
      </c>
      <c r="CHF97" s="1544">
        <f t="shared" si="34"/>
        <v>0</v>
      </c>
      <c r="CHG97" s="1544">
        <f t="shared" si="34"/>
        <v>0</v>
      </c>
      <c r="CHH97" s="1544">
        <f t="shared" ref="CHH97:CJS97" si="35">SUM(CHH23,CHH27,CHH33,CHH38,CHH41,CHH44,CHH47,CHH50,CHH56,CHH62,CHH64,CHH70,CHH76,CHH78,CHH82)*(1-$E$91)*0.095</f>
        <v>0</v>
      </c>
      <c r="CHI97" s="1544">
        <f t="shared" si="35"/>
        <v>0</v>
      </c>
      <c r="CHJ97" s="1544">
        <f t="shared" si="35"/>
        <v>0</v>
      </c>
      <c r="CHK97" s="1544">
        <f t="shared" si="35"/>
        <v>0</v>
      </c>
      <c r="CHL97" s="1544">
        <f t="shared" si="35"/>
        <v>0</v>
      </c>
      <c r="CHM97" s="1544">
        <f t="shared" si="35"/>
        <v>0</v>
      </c>
      <c r="CHN97" s="1544">
        <f t="shared" si="35"/>
        <v>0</v>
      </c>
      <c r="CHO97" s="1544">
        <f t="shared" si="35"/>
        <v>0</v>
      </c>
      <c r="CHP97" s="1544">
        <f t="shared" si="35"/>
        <v>0</v>
      </c>
      <c r="CHQ97" s="1544">
        <f t="shared" si="35"/>
        <v>0</v>
      </c>
      <c r="CHR97" s="1544">
        <f t="shared" si="35"/>
        <v>0</v>
      </c>
      <c r="CHS97" s="1544">
        <f t="shared" si="35"/>
        <v>0</v>
      </c>
      <c r="CHT97" s="1544">
        <f t="shared" si="35"/>
        <v>0</v>
      </c>
      <c r="CHU97" s="1544">
        <f t="shared" si="35"/>
        <v>0</v>
      </c>
      <c r="CHV97" s="1544">
        <f t="shared" si="35"/>
        <v>0</v>
      </c>
      <c r="CHW97" s="1544">
        <f t="shared" si="35"/>
        <v>0</v>
      </c>
      <c r="CHX97" s="1544">
        <f t="shared" si="35"/>
        <v>0</v>
      </c>
      <c r="CHY97" s="1544">
        <f t="shared" si="35"/>
        <v>0</v>
      </c>
      <c r="CHZ97" s="1544">
        <f t="shared" si="35"/>
        <v>0</v>
      </c>
      <c r="CIA97" s="1544">
        <f t="shared" si="35"/>
        <v>0</v>
      </c>
      <c r="CIB97" s="1544">
        <f t="shared" si="35"/>
        <v>0</v>
      </c>
      <c r="CIC97" s="1544">
        <f t="shared" si="35"/>
        <v>0</v>
      </c>
      <c r="CID97" s="1544">
        <f t="shared" si="35"/>
        <v>0</v>
      </c>
      <c r="CIE97" s="1544">
        <f t="shared" si="35"/>
        <v>0</v>
      </c>
      <c r="CIF97" s="1544">
        <f t="shared" si="35"/>
        <v>0</v>
      </c>
      <c r="CIG97" s="1544">
        <f t="shared" si="35"/>
        <v>0</v>
      </c>
      <c r="CIH97" s="1544">
        <f t="shared" si="35"/>
        <v>0</v>
      </c>
      <c r="CII97" s="1544">
        <f t="shared" si="35"/>
        <v>0</v>
      </c>
      <c r="CIJ97" s="1544">
        <f t="shared" si="35"/>
        <v>0</v>
      </c>
      <c r="CIK97" s="1544">
        <f t="shared" si="35"/>
        <v>0</v>
      </c>
      <c r="CIL97" s="1544">
        <f t="shared" si="35"/>
        <v>0</v>
      </c>
      <c r="CIM97" s="1544">
        <f t="shared" si="35"/>
        <v>0</v>
      </c>
      <c r="CIN97" s="1544">
        <f t="shared" si="35"/>
        <v>0</v>
      </c>
      <c r="CIO97" s="1544">
        <f t="shared" si="35"/>
        <v>0</v>
      </c>
      <c r="CIP97" s="1544">
        <f t="shared" si="35"/>
        <v>0</v>
      </c>
      <c r="CIQ97" s="1544">
        <f t="shared" si="35"/>
        <v>0</v>
      </c>
      <c r="CIR97" s="1544">
        <f t="shared" si="35"/>
        <v>0</v>
      </c>
      <c r="CIS97" s="1544">
        <f t="shared" si="35"/>
        <v>0</v>
      </c>
      <c r="CIT97" s="1544">
        <f t="shared" si="35"/>
        <v>0</v>
      </c>
      <c r="CIU97" s="1544">
        <f t="shared" si="35"/>
        <v>0</v>
      </c>
      <c r="CIV97" s="1544">
        <f t="shared" si="35"/>
        <v>0</v>
      </c>
      <c r="CIW97" s="1544">
        <f t="shared" si="35"/>
        <v>0</v>
      </c>
      <c r="CIX97" s="1544">
        <f t="shared" si="35"/>
        <v>0</v>
      </c>
      <c r="CIY97" s="1544">
        <f t="shared" si="35"/>
        <v>0</v>
      </c>
      <c r="CIZ97" s="1544">
        <f t="shared" si="35"/>
        <v>0</v>
      </c>
      <c r="CJA97" s="1544">
        <f t="shared" si="35"/>
        <v>0</v>
      </c>
      <c r="CJB97" s="1544">
        <f t="shared" si="35"/>
        <v>0</v>
      </c>
      <c r="CJC97" s="1544">
        <f t="shared" si="35"/>
        <v>0</v>
      </c>
      <c r="CJD97" s="1544">
        <f t="shared" si="35"/>
        <v>0</v>
      </c>
      <c r="CJE97" s="1544">
        <f t="shared" si="35"/>
        <v>0</v>
      </c>
      <c r="CJF97" s="1544">
        <f t="shared" si="35"/>
        <v>0</v>
      </c>
      <c r="CJG97" s="1544">
        <f t="shared" si="35"/>
        <v>0</v>
      </c>
      <c r="CJH97" s="1544">
        <f t="shared" si="35"/>
        <v>0</v>
      </c>
      <c r="CJI97" s="1544">
        <f t="shared" si="35"/>
        <v>0</v>
      </c>
      <c r="CJJ97" s="1544">
        <f t="shared" si="35"/>
        <v>0</v>
      </c>
      <c r="CJK97" s="1544">
        <f t="shared" si="35"/>
        <v>0</v>
      </c>
      <c r="CJL97" s="1544">
        <f t="shared" si="35"/>
        <v>0</v>
      </c>
      <c r="CJM97" s="1544">
        <f t="shared" si="35"/>
        <v>0</v>
      </c>
      <c r="CJN97" s="1544">
        <f t="shared" si="35"/>
        <v>0</v>
      </c>
      <c r="CJO97" s="1544">
        <f t="shared" si="35"/>
        <v>0</v>
      </c>
      <c r="CJP97" s="1544">
        <f t="shared" si="35"/>
        <v>0</v>
      </c>
      <c r="CJQ97" s="1544">
        <f t="shared" si="35"/>
        <v>0</v>
      </c>
      <c r="CJR97" s="1544">
        <f t="shared" si="35"/>
        <v>0</v>
      </c>
      <c r="CJS97" s="1544">
        <f t="shared" si="35"/>
        <v>0</v>
      </c>
      <c r="CJT97" s="1544">
        <f t="shared" ref="CJT97:CME97" si="36">SUM(CJT23,CJT27,CJT33,CJT38,CJT41,CJT44,CJT47,CJT50,CJT56,CJT62,CJT64,CJT70,CJT76,CJT78,CJT82)*(1-$E$91)*0.095</f>
        <v>0</v>
      </c>
      <c r="CJU97" s="1544">
        <f t="shared" si="36"/>
        <v>0</v>
      </c>
      <c r="CJV97" s="1544">
        <f t="shared" si="36"/>
        <v>0</v>
      </c>
      <c r="CJW97" s="1544">
        <f t="shared" si="36"/>
        <v>0</v>
      </c>
      <c r="CJX97" s="1544">
        <f t="shared" si="36"/>
        <v>0</v>
      </c>
      <c r="CJY97" s="1544">
        <f t="shared" si="36"/>
        <v>0</v>
      </c>
      <c r="CJZ97" s="1544">
        <f t="shared" si="36"/>
        <v>0</v>
      </c>
      <c r="CKA97" s="1544">
        <f t="shared" si="36"/>
        <v>0</v>
      </c>
      <c r="CKB97" s="1544">
        <f t="shared" si="36"/>
        <v>0</v>
      </c>
      <c r="CKC97" s="1544">
        <f t="shared" si="36"/>
        <v>0</v>
      </c>
      <c r="CKD97" s="1544">
        <f t="shared" si="36"/>
        <v>0</v>
      </c>
      <c r="CKE97" s="1544">
        <f t="shared" si="36"/>
        <v>0</v>
      </c>
      <c r="CKF97" s="1544">
        <f t="shared" si="36"/>
        <v>0</v>
      </c>
      <c r="CKG97" s="1544">
        <f t="shared" si="36"/>
        <v>0</v>
      </c>
      <c r="CKH97" s="1544">
        <f t="shared" si="36"/>
        <v>0</v>
      </c>
      <c r="CKI97" s="1544">
        <f t="shared" si="36"/>
        <v>0</v>
      </c>
      <c r="CKJ97" s="1544">
        <f t="shared" si="36"/>
        <v>0</v>
      </c>
      <c r="CKK97" s="1544">
        <f t="shared" si="36"/>
        <v>0</v>
      </c>
      <c r="CKL97" s="1544">
        <f t="shared" si="36"/>
        <v>0</v>
      </c>
      <c r="CKM97" s="1544">
        <f t="shared" si="36"/>
        <v>0</v>
      </c>
      <c r="CKN97" s="1544">
        <f t="shared" si="36"/>
        <v>0</v>
      </c>
      <c r="CKO97" s="1544">
        <f t="shared" si="36"/>
        <v>0</v>
      </c>
      <c r="CKP97" s="1544">
        <f t="shared" si="36"/>
        <v>0</v>
      </c>
      <c r="CKQ97" s="1544">
        <f t="shared" si="36"/>
        <v>0</v>
      </c>
      <c r="CKR97" s="1544">
        <f t="shared" si="36"/>
        <v>0</v>
      </c>
      <c r="CKS97" s="1544">
        <f t="shared" si="36"/>
        <v>0</v>
      </c>
      <c r="CKT97" s="1544">
        <f t="shared" si="36"/>
        <v>0</v>
      </c>
      <c r="CKU97" s="1544">
        <f t="shared" si="36"/>
        <v>0</v>
      </c>
      <c r="CKV97" s="1544">
        <f t="shared" si="36"/>
        <v>0</v>
      </c>
      <c r="CKW97" s="1544">
        <f t="shared" si="36"/>
        <v>0</v>
      </c>
      <c r="CKX97" s="1544">
        <f t="shared" si="36"/>
        <v>0</v>
      </c>
      <c r="CKY97" s="1544">
        <f t="shared" si="36"/>
        <v>0</v>
      </c>
      <c r="CKZ97" s="1544">
        <f t="shared" si="36"/>
        <v>0</v>
      </c>
      <c r="CLA97" s="1544">
        <f t="shared" si="36"/>
        <v>0</v>
      </c>
      <c r="CLB97" s="1544">
        <f t="shared" si="36"/>
        <v>0</v>
      </c>
      <c r="CLC97" s="1544">
        <f t="shared" si="36"/>
        <v>0</v>
      </c>
      <c r="CLD97" s="1544">
        <f t="shared" si="36"/>
        <v>0</v>
      </c>
      <c r="CLE97" s="1544">
        <f t="shared" si="36"/>
        <v>0</v>
      </c>
      <c r="CLF97" s="1544">
        <f t="shared" si="36"/>
        <v>0</v>
      </c>
      <c r="CLG97" s="1544">
        <f t="shared" si="36"/>
        <v>0</v>
      </c>
      <c r="CLH97" s="1544">
        <f t="shared" si="36"/>
        <v>0</v>
      </c>
      <c r="CLI97" s="1544">
        <f t="shared" si="36"/>
        <v>0</v>
      </c>
      <c r="CLJ97" s="1544">
        <f t="shared" si="36"/>
        <v>0</v>
      </c>
      <c r="CLK97" s="1544">
        <f t="shared" si="36"/>
        <v>0</v>
      </c>
      <c r="CLL97" s="1544">
        <f t="shared" si="36"/>
        <v>0</v>
      </c>
      <c r="CLM97" s="1544">
        <f t="shared" si="36"/>
        <v>0</v>
      </c>
      <c r="CLN97" s="1544">
        <f t="shared" si="36"/>
        <v>0</v>
      </c>
      <c r="CLO97" s="1544">
        <f t="shared" si="36"/>
        <v>0</v>
      </c>
      <c r="CLP97" s="1544">
        <f t="shared" si="36"/>
        <v>0</v>
      </c>
      <c r="CLQ97" s="1544">
        <f t="shared" si="36"/>
        <v>0</v>
      </c>
      <c r="CLR97" s="1544">
        <f t="shared" si="36"/>
        <v>0</v>
      </c>
      <c r="CLS97" s="1544">
        <f t="shared" si="36"/>
        <v>0</v>
      </c>
      <c r="CLT97" s="1544">
        <f t="shared" si="36"/>
        <v>0</v>
      </c>
      <c r="CLU97" s="1544">
        <f t="shared" si="36"/>
        <v>0</v>
      </c>
      <c r="CLV97" s="1544">
        <f t="shared" si="36"/>
        <v>0</v>
      </c>
      <c r="CLW97" s="1544">
        <f t="shared" si="36"/>
        <v>0</v>
      </c>
      <c r="CLX97" s="1544">
        <f t="shared" si="36"/>
        <v>0</v>
      </c>
      <c r="CLY97" s="1544">
        <f t="shared" si="36"/>
        <v>0</v>
      </c>
      <c r="CLZ97" s="1544">
        <f t="shared" si="36"/>
        <v>0</v>
      </c>
      <c r="CMA97" s="1544">
        <f t="shared" si="36"/>
        <v>0</v>
      </c>
      <c r="CMB97" s="1544">
        <f t="shared" si="36"/>
        <v>0</v>
      </c>
      <c r="CMC97" s="1544">
        <f t="shared" si="36"/>
        <v>0</v>
      </c>
      <c r="CMD97" s="1544">
        <f t="shared" si="36"/>
        <v>0</v>
      </c>
      <c r="CME97" s="1544">
        <f t="shared" si="36"/>
        <v>0</v>
      </c>
      <c r="CMF97" s="1544">
        <f t="shared" ref="CMF97:COQ97" si="37">SUM(CMF23,CMF27,CMF33,CMF38,CMF41,CMF44,CMF47,CMF50,CMF56,CMF62,CMF64,CMF70,CMF76,CMF78,CMF82)*(1-$E$91)*0.095</f>
        <v>0</v>
      </c>
      <c r="CMG97" s="1544">
        <f t="shared" si="37"/>
        <v>0</v>
      </c>
      <c r="CMH97" s="1544">
        <f t="shared" si="37"/>
        <v>0</v>
      </c>
      <c r="CMI97" s="1544">
        <f t="shared" si="37"/>
        <v>0</v>
      </c>
      <c r="CMJ97" s="1544">
        <f t="shared" si="37"/>
        <v>0</v>
      </c>
      <c r="CMK97" s="1544">
        <f t="shared" si="37"/>
        <v>0</v>
      </c>
      <c r="CML97" s="1544">
        <f t="shared" si="37"/>
        <v>0</v>
      </c>
      <c r="CMM97" s="1544">
        <f t="shared" si="37"/>
        <v>0</v>
      </c>
      <c r="CMN97" s="1544">
        <f t="shared" si="37"/>
        <v>0</v>
      </c>
      <c r="CMO97" s="1544">
        <f t="shared" si="37"/>
        <v>0</v>
      </c>
      <c r="CMP97" s="1544">
        <f t="shared" si="37"/>
        <v>0</v>
      </c>
      <c r="CMQ97" s="1544">
        <f t="shared" si="37"/>
        <v>0</v>
      </c>
      <c r="CMR97" s="1544">
        <f t="shared" si="37"/>
        <v>0</v>
      </c>
      <c r="CMS97" s="1544">
        <f t="shared" si="37"/>
        <v>0</v>
      </c>
      <c r="CMT97" s="1544">
        <f t="shared" si="37"/>
        <v>0</v>
      </c>
      <c r="CMU97" s="1544">
        <f t="shared" si="37"/>
        <v>0</v>
      </c>
      <c r="CMV97" s="1544">
        <f t="shared" si="37"/>
        <v>0</v>
      </c>
      <c r="CMW97" s="1544">
        <f t="shared" si="37"/>
        <v>0</v>
      </c>
      <c r="CMX97" s="1544">
        <f t="shared" si="37"/>
        <v>0</v>
      </c>
      <c r="CMY97" s="1544">
        <f t="shared" si="37"/>
        <v>0</v>
      </c>
      <c r="CMZ97" s="1544">
        <f t="shared" si="37"/>
        <v>0</v>
      </c>
      <c r="CNA97" s="1544">
        <f t="shared" si="37"/>
        <v>0</v>
      </c>
      <c r="CNB97" s="1544">
        <f t="shared" si="37"/>
        <v>0</v>
      </c>
      <c r="CNC97" s="1544">
        <f t="shared" si="37"/>
        <v>0</v>
      </c>
      <c r="CND97" s="1544">
        <f t="shared" si="37"/>
        <v>0</v>
      </c>
      <c r="CNE97" s="1544">
        <f t="shared" si="37"/>
        <v>0</v>
      </c>
      <c r="CNF97" s="1544">
        <f t="shared" si="37"/>
        <v>0</v>
      </c>
      <c r="CNG97" s="1544">
        <f t="shared" si="37"/>
        <v>0</v>
      </c>
      <c r="CNH97" s="1544">
        <f t="shared" si="37"/>
        <v>0</v>
      </c>
      <c r="CNI97" s="1544">
        <f t="shared" si="37"/>
        <v>0</v>
      </c>
      <c r="CNJ97" s="1544">
        <f t="shared" si="37"/>
        <v>0</v>
      </c>
      <c r="CNK97" s="1544">
        <f t="shared" si="37"/>
        <v>0</v>
      </c>
      <c r="CNL97" s="1544">
        <f t="shared" si="37"/>
        <v>0</v>
      </c>
      <c r="CNM97" s="1544">
        <f t="shared" si="37"/>
        <v>0</v>
      </c>
      <c r="CNN97" s="1544">
        <f t="shared" si="37"/>
        <v>0</v>
      </c>
      <c r="CNO97" s="1544">
        <f t="shared" si="37"/>
        <v>0</v>
      </c>
      <c r="CNP97" s="1544">
        <f t="shared" si="37"/>
        <v>0</v>
      </c>
      <c r="CNQ97" s="1544">
        <f t="shared" si="37"/>
        <v>0</v>
      </c>
      <c r="CNR97" s="1544">
        <f t="shared" si="37"/>
        <v>0</v>
      </c>
      <c r="CNS97" s="1544">
        <f t="shared" si="37"/>
        <v>0</v>
      </c>
      <c r="CNT97" s="1544">
        <f t="shared" si="37"/>
        <v>0</v>
      </c>
      <c r="CNU97" s="1544">
        <f t="shared" si="37"/>
        <v>0</v>
      </c>
      <c r="CNV97" s="1544">
        <f t="shared" si="37"/>
        <v>0</v>
      </c>
      <c r="CNW97" s="1544">
        <f t="shared" si="37"/>
        <v>0</v>
      </c>
      <c r="CNX97" s="1544">
        <f t="shared" si="37"/>
        <v>0</v>
      </c>
      <c r="CNY97" s="1544">
        <f t="shared" si="37"/>
        <v>0</v>
      </c>
      <c r="CNZ97" s="1544">
        <f t="shared" si="37"/>
        <v>0</v>
      </c>
      <c r="COA97" s="1544">
        <f t="shared" si="37"/>
        <v>0</v>
      </c>
      <c r="COB97" s="1544">
        <f t="shared" si="37"/>
        <v>0</v>
      </c>
      <c r="COC97" s="1544">
        <f t="shared" si="37"/>
        <v>0</v>
      </c>
      <c r="COD97" s="1544">
        <f t="shared" si="37"/>
        <v>0</v>
      </c>
      <c r="COE97" s="1544">
        <f t="shared" si="37"/>
        <v>0</v>
      </c>
      <c r="COF97" s="1544">
        <f t="shared" si="37"/>
        <v>0</v>
      </c>
      <c r="COG97" s="1544">
        <f t="shared" si="37"/>
        <v>0</v>
      </c>
      <c r="COH97" s="1544">
        <f t="shared" si="37"/>
        <v>0</v>
      </c>
      <c r="COI97" s="1544">
        <f t="shared" si="37"/>
        <v>0</v>
      </c>
      <c r="COJ97" s="1544">
        <f t="shared" si="37"/>
        <v>0</v>
      </c>
      <c r="COK97" s="1544">
        <f t="shared" si="37"/>
        <v>0</v>
      </c>
      <c r="COL97" s="1544">
        <f t="shared" si="37"/>
        <v>0</v>
      </c>
      <c r="COM97" s="1544">
        <f t="shared" si="37"/>
        <v>0</v>
      </c>
      <c r="CON97" s="1544">
        <f t="shared" si="37"/>
        <v>0</v>
      </c>
      <c r="COO97" s="1544">
        <f t="shared" si="37"/>
        <v>0</v>
      </c>
      <c r="COP97" s="1544">
        <f t="shared" si="37"/>
        <v>0</v>
      </c>
      <c r="COQ97" s="1544">
        <f t="shared" si="37"/>
        <v>0</v>
      </c>
      <c r="COR97" s="1544">
        <f t="shared" ref="COR97:CRC97" si="38">SUM(COR23,COR27,COR33,COR38,COR41,COR44,COR47,COR50,COR56,COR62,COR64,COR70,COR76,COR78,COR82)*(1-$E$91)*0.095</f>
        <v>0</v>
      </c>
      <c r="COS97" s="1544">
        <f t="shared" si="38"/>
        <v>0</v>
      </c>
      <c r="COT97" s="1544">
        <f t="shared" si="38"/>
        <v>0</v>
      </c>
      <c r="COU97" s="1544">
        <f t="shared" si="38"/>
        <v>0</v>
      </c>
      <c r="COV97" s="1544">
        <f t="shared" si="38"/>
        <v>0</v>
      </c>
      <c r="COW97" s="1544">
        <f t="shared" si="38"/>
        <v>0</v>
      </c>
      <c r="COX97" s="1544">
        <f t="shared" si="38"/>
        <v>0</v>
      </c>
      <c r="COY97" s="1544">
        <f t="shared" si="38"/>
        <v>0</v>
      </c>
      <c r="COZ97" s="1544">
        <f t="shared" si="38"/>
        <v>0</v>
      </c>
      <c r="CPA97" s="1544">
        <f t="shared" si="38"/>
        <v>0</v>
      </c>
      <c r="CPB97" s="1544">
        <f t="shared" si="38"/>
        <v>0</v>
      </c>
      <c r="CPC97" s="1544">
        <f t="shared" si="38"/>
        <v>0</v>
      </c>
      <c r="CPD97" s="1544">
        <f t="shared" si="38"/>
        <v>0</v>
      </c>
      <c r="CPE97" s="1544">
        <f t="shared" si="38"/>
        <v>0</v>
      </c>
      <c r="CPF97" s="1544">
        <f t="shared" si="38"/>
        <v>0</v>
      </c>
      <c r="CPG97" s="1544">
        <f t="shared" si="38"/>
        <v>0</v>
      </c>
      <c r="CPH97" s="1544">
        <f t="shared" si="38"/>
        <v>0</v>
      </c>
      <c r="CPI97" s="1544">
        <f t="shared" si="38"/>
        <v>0</v>
      </c>
      <c r="CPJ97" s="1544">
        <f t="shared" si="38"/>
        <v>0</v>
      </c>
      <c r="CPK97" s="1544">
        <f t="shared" si="38"/>
        <v>0</v>
      </c>
      <c r="CPL97" s="1544">
        <f t="shared" si="38"/>
        <v>0</v>
      </c>
      <c r="CPM97" s="1544">
        <f t="shared" si="38"/>
        <v>0</v>
      </c>
      <c r="CPN97" s="1544">
        <f t="shared" si="38"/>
        <v>0</v>
      </c>
      <c r="CPO97" s="1544">
        <f t="shared" si="38"/>
        <v>0</v>
      </c>
      <c r="CPP97" s="1544">
        <f t="shared" si="38"/>
        <v>0</v>
      </c>
      <c r="CPQ97" s="1544">
        <f t="shared" si="38"/>
        <v>0</v>
      </c>
      <c r="CPR97" s="1544">
        <f t="shared" si="38"/>
        <v>0</v>
      </c>
      <c r="CPS97" s="1544">
        <f t="shared" si="38"/>
        <v>0</v>
      </c>
      <c r="CPT97" s="1544">
        <f t="shared" si="38"/>
        <v>0</v>
      </c>
      <c r="CPU97" s="1544">
        <f t="shared" si="38"/>
        <v>0</v>
      </c>
      <c r="CPV97" s="1544">
        <f t="shared" si="38"/>
        <v>0</v>
      </c>
      <c r="CPW97" s="1544">
        <f t="shared" si="38"/>
        <v>0</v>
      </c>
      <c r="CPX97" s="1544">
        <f t="shared" si="38"/>
        <v>0</v>
      </c>
      <c r="CPY97" s="1544">
        <f t="shared" si="38"/>
        <v>0</v>
      </c>
      <c r="CPZ97" s="1544">
        <f t="shared" si="38"/>
        <v>0</v>
      </c>
      <c r="CQA97" s="1544">
        <f t="shared" si="38"/>
        <v>0</v>
      </c>
      <c r="CQB97" s="1544">
        <f t="shared" si="38"/>
        <v>0</v>
      </c>
      <c r="CQC97" s="1544">
        <f t="shared" si="38"/>
        <v>0</v>
      </c>
      <c r="CQD97" s="1544">
        <f t="shared" si="38"/>
        <v>0</v>
      </c>
      <c r="CQE97" s="1544">
        <f t="shared" si="38"/>
        <v>0</v>
      </c>
      <c r="CQF97" s="1544">
        <f t="shared" si="38"/>
        <v>0</v>
      </c>
      <c r="CQG97" s="1544">
        <f t="shared" si="38"/>
        <v>0</v>
      </c>
      <c r="CQH97" s="1544">
        <f t="shared" si="38"/>
        <v>0</v>
      </c>
      <c r="CQI97" s="1544">
        <f t="shared" si="38"/>
        <v>0</v>
      </c>
      <c r="CQJ97" s="1544">
        <f t="shared" si="38"/>
        <v>0</v>
      </c>
      <c r="CQK97" s="1544">
        <f t="shared" si="38"/>
        <v>0</v>
      </c>
      <c r="CQL97" s="1544">
        <f t="shared" si="38"/>
        <v>0</v>
      </c>
      <c r="CQM97" s="1544">
        <f t="shared" si="38"/>
        <v>0</v>
      </c>
      <c r="CQN97" s="1544">
        <f t="shared" si="38"/>
        <v>0</v>
      </c>
      <c r="CQO97" s="1544">
        <f t="shared" si="38"/>
        <v>0</v>
      </c>
      <c r="CQP97" s="1544">
        <f t="shared" si="38"/>
        <v>0</v>
      </c>
      <c r="CQQ97" s="1544">
        <f t="shared" si="38"/>
        <v>0</v>
      </c>
      <c r="CQR97" s="1544">
        <f t="shared" si="38"/>
        <v>0</v>
      </c>
      <c r="CQS97" s="1544">
        <f t="shared" si="38"/>
        <v>0</v>
      </c>
      <c r="CQT97" s="1544">
        <f t="shared" si="38"/>
        <v>0</v>
      </c>
      <c r="CQU97" s="1544">
        <f t="shared" si="38"/>
        <v>0</v>
      </c>
      <c r="CQV97" s="1544">
        <f t="shared" si="38"/>
        <v>0</v>
      </c>
      <c r="CQW97" s="1544">
        <f t="shared" si="38"/>
        <v>0</v>
      </c>
      <c r="CQX97" s="1544">
        <f t="shared" si="38"/>
        <v>0</v>
      </c>
      <c r="CQY97" s="1544">
        <f t="shared" si="38"/>
        <v>0</v>
      </c>
      <c r="CQZ97" s="1544">
        <f t="shared" si="38"/>
        <v>0</v>
      </c>
      <c r="CRA97" s="1544">
        <f t="shared" si="38"/>
        <v>0</v>
      </c>
      <c r="CRB97" s="1544">
        <f t="shared" si="38"/>
        <v>0</v>
      </c>
      <c r="CRC97" s="1544">
        <f t="shared" si="38"/>
        <v>0</v>
      </c>
      <c r="CRD97" s="1544">
        <f t="shared" ref="CRD97:CTO97" si="39">SUM(CRD23,CRD27,CRD33,CRD38,CRD41,CRD44,CRD47,CRD50,CRD56,CRD62,CRD64,CRD70,CRD76,CRD78,CRD82)*(1-$E$91)*0.095</f>
        <v>0</v>
      </c>
      <c r="CRE97" s="1544">
        <f t="shared" si="39"/>
        <v>0</v>
      </c>
      <c r="CRF97" s="1544">
        <f t="shared" si="39"/>
        <v>0</v>
      </c>
      <c r="CRG97" s="1544">
        <f t="shared" si="39"/>
        <v>0</v>
      </c>
      <c r="CRH97" s="1544">
        <f t="shared" si="39"/>
        <v>0</v>
      </c>
      <c r="CRI97" s="1544">
        <f t="shared" si="39"/>
        <v>0</v>
      </c>
      <c r="CRJ97" s="1544">
        <f t="shared" si="39"/>
        <v>0</v>
      </c>
      <c r="CRK97" s="1544">
        <f t="shared" si="39"/>
        <v>0</v>
      </c>
      <c r="CRL97" s="1544">
        <f t="shared" si="39"/>
        <v>0</v>
      </c>
      <c r="CRM97" s="1544">
        <f t="shared" si="39"/>
        <v>0</v>
      </c>
      <c r="CRN97" s="1544">
        <f t="shared" si="39"/>
        <v>0</v>
      </c>
      <c r="CRO97" s="1544">
        <f t="shared" si="39"/>
        <v>0</v>
      </c>
      <c r="CRP97" s="1544">
        <f t="shared" si="39"/>
        <v>0</v>
      </c>
      <c r="CRQ97" s="1544">
        <f t="shared" si="39"/>
        <v>0</v>
      </c>
      <c r="CRR97" s="1544">
        <f t="shared" si="39"/>
        <v>0</v>
      </c>
      <c r="CRS97" s="1544">
        <f t="shared" si="39"/>
        <v>0</v>
      </c>
      <c r="CRT97" s="1544">
        <f t="shared" si="39"/>
        <v>0</v>
      </c>
      <c r="CRU97" s="1544">
        <f t="shared" si="39"/>
        <v>0</v>
      </c>
      <c r="CRV97" s="1544">
        <f t="shared" si="39"/>
        <v>0</v>
      </c>
      <c r="CRW97" s="1544">
        <f t="shared" si="39"/>
        <v>0</v>
      </c>
      <c r="CRX97" s="1544">
        <f t="shared" si="39"/>
        <v>0</v>
      </c>
      <c r="CRY97" s="1544">
        <f t="shared" si="39"/>
        <v>0</v>
      </c>
      <c r="CRZ97" s="1544">
        <f t="shared" si="39"/>
        <v>0</v>
      </c>
      <c r="CSA97" s="1544">
        <f t="shared" si="39"/>
        <v>0</v>
      </c>
      <c r="CSB97" s="1544">
        <f t="shared" si="39"/>
        <v>0</v>
      </c>
      <c r="CSC97" s="1544">
        <f t="shared" si="39"/>
        <v>0</v>
      </c>
      <c r="CSD97" s="1544">
        <f t="shared" si="39"/>
        <v>0</v>
      </c>
      <c r="CSE97" s="1544">
        <f t="shared" si="39"/>
        <v>0</v>
      </c>
      <c r="CSF97" s="1544">
        <f t="shared" si="39"/>
        <v>0</v>
      </c>
      <c r="CSG97" s="1544">
        <f t="shared" si="39"/>
        <v>0</v>
      </c>
      <c r="CSH97" s="1544">
        <f t="shared" si="39"/>
        <v>0</v>
      </c>
      <c r="CSI97" s="1544">
        <f t="shared" si="39"/>
        <v>0</v>
      </c>
      <c r="CSJ97" s="1544">
        <f t="shared" si="39"/>
        <v>0</v>
      </c>
      <c r="CSK97" s="1544">
        <f t="shared" si="39"/>
        <v>0</v>
      </c>
      <c r="CSL97" s="1544">
        <f t="shared" si="39"/>
        <v>0</v>
      </c>
      <c r="CSM97" s="1544">
        <f t="shared" si="39"/>
        <v>0</v>
      </c>
      <c r="CSN97" s="1544">
        <f t="shared" si="39"/>
        <v>0</v>
      </c>
      <c r="CSO97" s="1544">
        <f t="shared" si="39"/>
        <v>0</v>
      </c>
      <c r="CSP97" s="1544">
        <f t="shared" si="39"/>
        <v>0</v>
      </c>
      <c r="CSQ97" s="1544">
        <f t="shared" si="39"/>
        <v>0</v>
      </c>
      <c r="CSR97" s="1544">
        <f t="shared" si="39"/>
        <v>0</v>
      </c>
      <c r="CSS97" s="1544">
        <f t="shared" si="39"/>
        <v>0</v>
      </c>
      <c r="CST97" s="1544">
        <f t="shared" si="39"/>
        <v>0</v>
      </c>
      <c r="CSU97" s="1544">
        <f t="shared" si="39"/>
        <v>0</v>
      </c>
      <c r="CSV97" s="1544">
        <f t="shared" si="39"/>
        <v>0</v>
      </c>
      <c r="CSW97" s="1544">
        <f t="shared" si="39"/>
        <v>0</v>
      </c>
      <c r="CSX97" s="1544">
        <f t="shared" si="39"/>
        <v>0</v>
      </c>
      <c r="CSY97" s="1544">
        <f t="shared" si="39"/>
        <v>0</v>
      </c>
      <c r="CSZ97" s="1544">
        <f t="shared" si="39"/>
        <v>0</v>
      </c>
      <c r="CTA97" s="1544">
        <f t="shared" si="39"/>
        <v>0</v>
      </c>
      <c r="CTB97" s="1544">
        <f t="shared" si="39"/>
        <v>0</v>
      </c>
      <c r="CTC97" s="1544">
        <f t="shared" si="39"/>
        <v>0</v>
      </c>
      <c r="CTD97" s="1544">
        <f t="shared" si="39"/>
        <v>0</v>
      </c>
      <c r="CTE97" s="1544">
        <f t="shared" si="39"/>
        <v>0</v>
      </c>
      <c r="CTF97" s="1544">
        <f t="shared" si="39"/>
        <v>0</v>
      </c>
      <c r="CTG97" s="1544">
        <f t="shared" si="39"/>
        <v>0</v>
      </c>
      <c r="CTH97" s="1544">
        <f t="shared" si="39"/>
        <v>0</v>
      </c>
      <c r="CTI97" s="1544">
        <f t="shared" si="39"/>
        <v>0</v>
      </c>
      <c r="CTJ97" s="1544">
        <f t="shared" si="39"/>
        <v>0</v>
      </c>
      <c r="CTK97" s="1544">
        <f t="shared" si="39"/>
        <v>0</v>
      </c>
      <c r="CTL97" s="1544">
        <f t="shared" si="39"/>
        <v>0</v>
      </c>
      <c r="CTM97" s="1544">
        <f t="shared" si="39"/>
        <v>0</v>
      </c>
      <c r="CTN97" s="1544">
        <f t="shared" si="39"/>
        <v>0</v>
      </c>
      <c r="CTO97" s="1544">
        <f t="shared" si="39"/>
        <v>0</v>
      </c>
      <c r="CTP97" s="1544">
        <f t="shared" ref="CTP97:CWA97" si="40">SUM(CTP23,CTP27,CTP33,CTP38,CTP41,CTP44,CTP47,CTP50,CTP56,CTP62,CTP64,CTP70,CTP76,CTP78,CTP82)*(1-$E$91)*0.095</f>
        <v>0</v>
      </c>
      <c r="CTQ97" s="1544">
        <f t="shared" si="40"/>
        <v>0</v>
      </c>
      <c r="CTR97" s="1544">
        <f t="shared" si="40"/>
        <v>0</v>
      </c>
      <c r="CTS97" s="1544">
        <f t="shared" si="40"/>
        <v>0</v>
      </c>
      <c r="CTT97" s="1544">
        <f t="shared" si="40"/>
        <v>0</v>
      </c>
      <c r="CTU97" s="1544">
        <f t="shared" si="40"/>
        <v>0</v>
      </c>
      <c r="CTV97" s="1544">
        <f t="shared" si="40"/>
        <v>0</v>
      </c>
      <c r="CTW97" s="1544">
        <f t="shared" si="40"/>
        <v>0</v>
      </c>
      <c r="CTX97" s="1544">
        <f t="shared" si="40"/>
        <v>0</v>
      </c>
      <c r="CTY97" s="1544">
        <f t="shared" si="40"/>
        <v>0</v>
      </c>
      <c r="CTZ97" s="1544">
        <f t="shared" si="40"/>
        <v>0</v>
      </c>
      <c r="CUA97" s="1544">
        <f t="shared" si="40"/>
        <v>0</v>
      </c>
      <c r="CUB97" s="1544">
        <f t="shared" si="40"/>
        <v>0</v>
      </c>
      <c r="CUC97" s="1544">
        <f t="shared" si="40"/>
        <v>0</v>
      </c>
      <c r="CUD97" s="1544">
        <f t="shared" si="40"/>
        <v>0</v>
      </c>
      <c r="CUE97" s="1544">
        <f t="shared" si="40"/>
        <v>0</v>
      </c>
      <c r="CUF97" s="1544">
        <f t="shared" si="40"/>
        <v>0</v>
      </c>
      <c r="CUG97" s="1544">
        <f t="shared" si="40"/>
        <v>0</v>
      </c>
      <c r="CUH97" s="1544">
        <f t="shared" si="40"/>
        <v>0</v>
      </c>
      <c r="CUI97" s="1544">
        <f t="shared" si="40"/>
        <v>0</v>
      </c>
      <c r="CUJ97" s="1544">
        <f t="shared" si="40"/>
        <v>0</v>
      </c>
      <c r="CUK97" s="1544">
        <f t="shared" si="40"/>
        <v>0</v>
      </c>
      <c r="CUL97" s="1544">
        <f t="shared" si="40"/>
        <v>0</v>
      </c>
      <c r="CUM97" s="1544">
        <f t="shared" si="40"/>
        <v>0</v>
      </c>
      <c r="CUN97" s="1544">
        <f t="shared" si="40"/>
        <v>0</v>
      </c>
      <c r="CUO97" s="1544">
        <f t="shared" si="40"/>
        <v>0</v>
      </c>
      <c r="CUP97" s="1544">
        <f t="shared" si="40"/>
        <v>0</v>
      </c>
      <c r="CUQ97" s="1544">
        <f t="shared" si="40"/>
        <v>0</v>
      </c>
      <c r="CUR97" s="1544">
        <f t="shared" si="40"/>
        <v>0</v>
      </c>
      <c r="CUS97" s="1544">
        <f t="shared" si="40"/>
        <v>0</v>
      </c>
      <c r="CUT97" s="1544">
        <f t="shared" si="40"/>
        <v>0</v>
      </c>
      <c r="CUU97" s="1544">
        <f t="shared" si="40"/>
        <v>0</v>
      </c>
      <c r="CUV97" s="1544">
        <f t="shared" si="40"/>
        <v>0</v>
      </c>
      <c r="CUW97" s="1544">
        <f t="shared" si="40"/>
        <v>0</v>
      </c>
      <c r="CUX97" s="1544">
        <f t="shared" si="40"/>
        <v>0</v>
      </c>
      <c r="CUY97" s="1544">
        <f t="shared" si="40"/>
        <v>0</v>
      </c>
      <c r="CUZ97" s="1544">
        <f t="shared" si="40"/>
        <v>0</v>
      </c>
      <c r="CVA97" s="1544">
        <f t="shared" si="40"/>
        <v>0</v>
      </c>
      <c r="CVB97" s="1544">
        <f t="shared" si="40"/>
        <v>0</v>
      </c>
      <c r="CVC97" s="1544">
        <f t="shared" si="40"/>
        <v>0</v>
      </c>
      <c r="CVD97" s="1544">
        <f t="shared" si="40"/>
        <v>0</v>
      </c>
      <c r="CVE97" s="1544">
        <f t="shared" si="40"/>
        <v>0</v>
      </c>
      <c r="CVF97" s="1544">
        <f t="shared" si="40"/>
        <v>0</v>
      </c>
      <c r="CVG97" s="1544">
        <f t="shared" si="40"/>
        <v>0</v>
      </c>
      <c r="CVH97" s="1544">
        <f t="shared" si="40"/>
        <v>0</v>
      </c>
      <c r="CVI97" s="1544">
        <f t="shared" si="40"/>
        <v>0</v>
      </c>
      <c r="CVJ97" s="1544">
        <f t="shared" si="40"/>
        <v>0</v>
      </c>
      <c r="CVK97" s="1544">
        <f t="shared" si="40"/>
        <v>0</v>
      </c>
      <c r="CVL97" s="1544">
        <f t="shared" si="40"/>
        <v>0</v>
      </c>
      <c r="CVM97" s="1544">
        <f t="shared" si="40"/>
        <v>0</v>
      </c>
      <c r="CVN97" s="1544">
        <f t="shared" si="40"/>
        <v>0</v>
      </c>
      <c r="CVO97" s="1544">
        <f t="shared" si="40"/>
        <v>0</v>
      </c>
      <c r="CVP97" s="1544">
        <f t="shared" si="40"/>
        <v>0</v>
      </c>
      <c r="CVQ97" s="1544">
        <f t="shared" si="40"/>
        <v>0</v>
      </c>
      <c r="CVR97" s="1544">
        <f t="shared" si="40"/>
        <v>0</v>
      </c>
      <c r="CVS97" s="1544">
        <f t="shared" si="40"/>
        <v>0</v>
      </c>
      <c r="CVT97" s="1544">
        <f t="shared" si="40"/>
        <v>0</v>
      </c>
      <c r="CVU97" s="1544">
        <f t="shared" si="40"/>
        <v>0</v>
      </c>
      <c r="CVV97" s="1544">
        <f t="shared" si="40"/>
        <v>0</v>
      </c>
      <c r="CVW97" s="1544">
        <f t="shared" si="40"/>
        <v>0</v>
      </c>
      <c r="CVX97" s="1544">
        <f t="shared" si="40"/>
        <v>0</v>
      </c>
      <c r="CVY97" s="1544">
        <f t="shared" si="40"/>
        <v>0</v>
      </c>
      <c r="CVZ97" s="1544">
        <f t="shared" si="40"/>
        <v>0</v>
      </c>
      <c r="CWA97" s="1544">
        <f t="shared" si="40"/>
        <v>0</v>
      </c>
      <c r="CWB97" s="1544">
        <f t="shared" ref="CWB97:CYM97" si="41">SUM(CWB23,CWB27,CWB33,CWB38,CWB41,CWB44,CWB47,CWB50,CWB56,CWB62,CWB64,CWB70,CWB76,CWB78,CWB82)*(1-$E$91)*0.095</f>
        <v>0</v>
      </c>
      <c r="CWC97" s="1544">
        <f t="shared" si="41"/>
        <v>0</v>
      </c>
      <c r="CWD97" s="1544">
        <f t="shared" si="41"/>
        <v>0</v>
      </c>
      <c r="CWE97" s="1544">
        <f t="shared" si="41"/>
        <v>0</v>
      </c>
      <c r="CWF97" s="1544">
        <f t="shared" si="41"/>
        <v>0</v>
      </c>
      <c r="CWG97" s="1544">
        <f t="shared" si="41"/>
        <v>0</v>
      </c>
      <c r="CWH97" s="1544">
        <f t="shared" si="41"/>
        <v>0</v>
      </c>
      <c r="CWI97" s="1544">
        <f t="shared" si="41"/>
        <v>0</v>
      </c>
      <c r="CWJ97" s="1544">
        <f t="shared" si="41"/>
        <v>0</v>
      </c>
      <c r="CWK97" s="1544">
        <f t="shared" si="41"/>
        <v>0</v>
      </c>
      <c r="CWL97" s="1544">
        <f t="shared" si="41"/>
        <v>0</v>
      </c>
      <c r="CWM97" s="1544">
        <f t="shared" si="41"/>
        <v>0</v>
      </c>
      <c r="CWN97" s="1544">
        <f t="shared" si="41"/>
        <v>0</v>
      </c>
      <c r="CWO97" s="1544">
        <f t="shared" si="41"/>
        <v>0</v>
      </c>
      <c r="CWP97" s="1544">
        <f t="shared" si="41"/>
        <v>0</v>
      </c>
      <c r="CWQ97" s="1544">
        <f t="shared" si="41"/>
        <v>0</v>
      </c>
      <c r="CWR97" s="1544">
        <f t="shared" si="41"/>
        <v>0</v>
      </c>
      <c r="CWS97" s="1544">
        <f t="shared" si="41"/>
        <v>0</v>
      </c>
      <c r="CWT97" s="1544">
        <f t="shared" si="41"/>
        <v>0</v>
      </c>
      <c r="CWU97" s="1544">
        <f t="shared" si="41"/>
        <v>0</v>
      </c>
      <c r="CWV97" s="1544">
        <f t="shared" si="41"/>
        <v>0</v>
      </c>
      <c r="CWW97" s="1544">
        <f t="shared" si="41"/>
        <v>0</v>
      </c>
      <c r="CWX97" s="1544">
        <f t="shared" si="41"/>
        <v>0</v>
      </c>
      <c r="CWY97" s="1544">
        <f t="shared" si="41"/>
        <v>0</v>
      </c>
      <c r="CWZ97" s="1544">
        <f t="shared" si="41"/>
        <v>0</v>
      </c>
      <c r="CXA97" s="1544">
        <f t="shared" si="41"/>
        <v>0</v>
      </c>
      <c r="CXB97" s="1544">
        <f t="shared" si="41"/>
        <v>0</v>
      </c>
      <c r="CXC97" s="1544">
        <f t="shared" si="41"/>
        <v>0</v>
      </c>
      <c r="CXD97" s="1544">
        <f t="shared" si="41"/>
        <v>0</v>
      </c>
      <c r="CXE97" s="1544">
        <f t="shared" si="41"/>
        <v>0</v>
      </c>
      <c r="CXF97" s="1544">
        <f t="shared" si="41"/>
        <v>0</v>
      </c>
      <c r="CXG97" s="1544">
        <f t="shared" si="41"/>
        <v>0</v>
      </c>
      <c r="CXH97" s="1544">
        <f t="shared" si="41"/>
        <v>0</v>
      </c>
      <c r="CXI97" s="1544">
        <f t="shared" si="41"/>
        <v>0</v>
      </c>
      <c r="CXJ97" s="1544">
        <f t="shared" si="41"/>
        <v>0</v>
      </c>
      <c r="CXK97" s="1544">
        <f t="shared" si="41"/>
        <v>0</v>
      </c>
      <c r="CXL97" s="1544">
        <f t="shared" si="41"/>
        <v>0</v>
      </c>
      <c r="CXM97" s="1544">
        <f t="shared" si="41"/>
        <v>0</v>
      </c>
      <c r="CXN97" s="1544">
        <f t="shared" si="41"/>
        <v>0</v>
      </c>
      <c r="CXO97" s="1544">
        <f t="shared" si="41"/>
        <v>0</v>
      </c>
      <c r="CXP97" s="1544">
        <f t="shared" si="41"/>
        <v>0</v>
      </c>
      <c r="CXQ97" s="1544">
        <f t="shared" si="41"/>
        <v>0</v>
      </c>
      <c r="CXR97" s="1544">
        <f t="shared" si="41"/>
        <v>0</v>
      </c>
      <c r="CXS97" s="1544">
        <f t="shared" si="41"/>
        <v>0</v>
      </c>
      <c r="CXT97" s="1544">
        <f t="shared" si="41"/>
        <v>0</v>
      </c>
      <c r="CXU97" s="1544">
        <f t="shared" si="41"/>
        <v>0</v>
      </c>
      <c r="CXV97" s="1544">
        <f t="shared" si="41"/>
        <v>0</v>
      </c>
      <c r="CXW97" s="1544">
        <f t="shared" si="41"/>
        <v>0</v>
      </c>
      <c r="CXX97" s="1544">
        <f t="shared" si="41"/>
        <v>0</v>
      </c>
      <c r="CXY97" s="1544">
        <f t="shared" si="41"/>
        <v>0</v>
      </c>
      <c r="CXZ97" s="1544">
        <f t="shared" si="41"/>
        <v>0</v>
      </c>
      <c r="CYA97" s="1544">
        <f t="shared" si="41"/>
        <v>0</v>
      </c>
      <c r="CYB97" s="1544">
        <f t="shared" si="41"/>
        <v>0</v>
      </c>
      <c r="CYC97" s="1544">
        <f t="shared" si="41"/>
        <v>0</v>
      </c>
      <c r="CYD97" s="1544">
        <f t="shared" si="41"/>
        <v>0</v>
      </c>
      <c r="CYE97" s="1544">
        <f t="shared" si="41"/>
        <v>0</v>
      </c>
      <c r="CYF97" s="1544">
        <f t="shared" si="41"/>
        <v>0</v>
      </c>
      <c r="CYG97" s="1544">
        <f t="shared" si="41"/>
        <v>0</v>
      </c>
      <c r="CYH97" s="1544">
        <f t="shared" si="41"/>
        <v>0</v>
      </c>
      <c r="CYI97" s="1544">
        <f t="shared" si="41"/>
        <v>0</v>
      </c>
      <c r="CYJ97" s="1544">
        <f t="shared" si="41"/>
        <v>0</v>
      </c>
      <c r="CYK97" s="1544">
        <f t="shared" si="41"/>
        <v>0</v>
      </c>
      <c r="CYL97" s="1544">
        <f t="shared" si="41"/>
        <v>0</v>
      </c>
      <c r="CYM97" s="1544">
        <f t="shared" si="41"/>
        <v>0</v>
      </c>
      <c r="CYN97" s="1544">
        <f t="shared" ref="CYN97:DAY97" si="42">SUM(CYN23,CYN27,CYN33,CYN38,CYN41,CYN44,CYN47,CYN50,CYN56,CYN62,CYN64,CYN70,CYN76,CYN78,CYN82)*(1-$E$91)*0.095</f>
        <v>0</v>
      </c>
      <c r="CYO97" s="1544">
        <f t="shared" si="42"/>
        <v>0</v>
      </c>
      <c r="CYP97" s="1544">
        <f t="shared" si="42"/>
        <v>0</v>
      </c>
      <c r="CYQ97" s="1544">
        <f t="shared" si="42"/>
        <v>0</v>
      </c>
      <c r="CYR97" s="1544">
        <f t="shared" si="42"/>
        <v>0</v>
      </c>
      <c r="CYS97" s="1544">
        <f t="shared" si="42"/>
        <v>0</v>
      </c>
      <c r="CYT97" s="1544">
        <f t="shared" si="42"/>
        <v>0</v>
      </c>
      <c r="CYU97" s="1544">
        <f t="shared" si="42"/>
        <v>0</v>
      </c>
      <c r="CYV97" s="1544">
        <f t="shared" si="42"/>
        <v>0</v>
      </c>
      <c r="CYW97" s="1544">
        <f t="shared" si="42"/>
        <v>0</v>
      </c>
      <c r="CYX97" s="1544">
        <f t="shared" si="42"/>
        <v>0</v>
      </c>
      <c r="CYY97" s="1544">
        <f t="shared" si="42"/>
        <v>0</v>
      </c>
      <c r="CYZ97" s="1544">
        <f t="shared" si="42"/>
        <v>0</v>
      </c>
      <c r="CZA97" s="1544">
        <f t="shared" si="42"/>
        <v>0</v>
      </c>
      <c r="CZB97" s="1544">
        <f t="shared" si="42"/>
        <v>0</v>
      </c>
      <c r="CZC97" s="1544">
        <f t="shared" si="42"/>
        <v>0</v>
      </c>
      <c r="CZD97" s="1544">
        <f t="shared" si="42"/>
        <v>0</v>
      </c>
      <c r="CZE97" s="1544">
        <f t="shared" si="42"/>
        <v>0</v>
      </c>
      <c r="CZF97" s="1544">
        <f t="shared" si="42"/>
        <v>0</v>
      </c>
      <c r="CZG97" s="1544">
        <f t="shared" si="42"/>
        <v>0</v>
      </c>
      <c r="CZH97" s="1544">
        <f t="shared" si="42"/>
        <v>0</v>
      </c>
      <c r="CZI97" s="1544">
        <f t="shared" si="42"/>
        <v>0</v>
      </c>
      <c r="CZJ97" s="1544">
        <f t="shared" si="42"/>
        <v>0</v>
      </c>
      <c r="CZK97" s="1544">
        <f t="shared" si="42"/>
        <v>0</v>
      </c>
      <c r="CZL97" s="1544">
        <f t="shared" si="42"/>
        <v>0</v>
      </c>
      <c r="CZM97" s="1544">
        <f t="shared" si="42"/>
        <v>0</v>
      </c>
      <c r="CZN97" s="1544">
        <f t="shared" si="42"/>
        <v>0</v>
      </c>
      <c r="CZO97" s="1544">
        <f t="shared" si="42"/>
        <v>0</v>
      </c>
      <c r="CZP97" s="1544">
        <f t="shared" si="42"/>
        <v>0</v>
      </c>
      <c r="CZQ97" s="1544">
        <f t="shared" si="42"/>
        <v>0</v>
      </c>
      <c r="CZR97" s="1544">
        <f t="shared" si="42"/>
        <v>0</v>
      </c>
      <c r="CZS97" s="1544">
        <f t="shared" si="42"/>
        <v>0</v>
      </c>
      <c r="CZT97" s="1544">
        <f t="shared" si="42"/>
        <v>0</v>
      </c>
      <c r="CZU97" s="1544">
        <f t="shared" si="42"/>
        <v>0</v>
      </c>
      <c r="CZV97" s="1544">
        <f t="shared" si="42"/>
        <v>0</v>
      </c>
      <c r="CZW97" s="1544">
        <f t="shared" si="42"/>
        <v>0</v>
      </c>
      <c r="CZX97" s="1544">
        <f t="shared" si="42"/>
        <v>0</v>
      </c>
      <c r="CZY97" s="1544">
        <f t="shared" si="42"/>
        <v>0</v>
      </c>
      <c r="CZZ97" s="1544">
        <f t="shared" si="42"/>
        <v>0</v>
      </c>
      <c r="DAA97" s="1544">
        <f t="shared" si="42"/>
        <v>0</v>
      </c>
      <c r="DAB97" s="1544">
        <f t="shared" si="42"/>
        <v>0</v>
      </c>
      <c r="DAC97" s="1544">
        <f t="shared" si="42"/>
        <v>0</v>
      </c>
      <c r="DAD97" s="1544">
        <f t="shared" si="42"/>
        <v>0</v>
      </c>
      <c r="DAE97" s="1544">
        <f t="shared" si="42"/>
        <v>0</v>
      </c>
      <c r="DAF97" s="1544">
        <f t="shared" si="42"/>
        <v>0</v>
      </c>
      <c r="DAG97" s="1544">
        <f t="shared" si="42"/>
        <v>0</v>
      </c>
      <c r="DAH97" s="1544">
        <f t="shared" si="42"/>
        <v>0</v>
      </c>
      <c r="DAI97" s="1544">
        <f t="shared" si="42"/>
        <v>0</v>
      </c>
      <c r="DAJ97" s="1544">
        <f t="shared" si="42"/>
        <v>0</v>
      </c>
      <c r="DAK97" s="1544">
        <f t="shared" si="42"/>
        <v>0</v>
      </c>
      <c r="DAL97" s="1544">
        <f t="shared" si="42"/>
        <v>0</v>
      </c>
      <c r="DAM97" s="1544">
        <f t="shared" si="42"/>
        <v>0</v>
      </c>
      <c r="DAN97" s="1544">
        <f t="shared" si="42"/>
        <v>0</v>
      </c>
      <c r="DAO97" s="1544">
        <f t="shared" si="42"/>
        <v>0</v>
      </c>
      <c r="DAP97" s="1544">
        <f t="shared" si="42"/>
        <v>0</v>
      </c>
      <c r="DAQ97" s="1544">
        <f t="shared" si="42"/>
        <v>0</v>
      </c>
      <c r="DAR97" s="1544">
        <f t="shared" si="42"/>
        <v>0</v>
      </c>
      <c r="DAS97" s="1544">
        <f t="shared" si="42"/>
        <v>0</v>
      </c>
      <c r="DAT97" s="1544">
        <f t="shared" si="42"/>
        <v>0</v>
      </c>
      <c r="DAU97" s="1544">
        <f t="shared" si="42"/>
        <v>0</v>
      </c>
      <c r="DAV97" s="1544">
        <f t="shared" si="42"/>
        <v>0</v>
      </c>
      <c r="DAW97" s="1544">
        <f t="shared" si="42"/>
        <v>0</v>
      </c>
      <c r="DAX97" s="1544">
        <f t="shared" si="42"/>
        <v>0</v>
      </c>
      <c r="DAY97" s="1544">
        <f t="shared" si="42"/>
        <v>0</v>
      </c>
      <c r="DAZ97" s="1544">
        <f t="shared" ref="DAZ97:DDK97" si="43">SUM(DAZ23,DAZ27,DAZ33,DAZ38,DAZ41,DAZ44,DAZ47,DAZ50,DAZ56,DAZ62,DAZ64,DAZ70,DAZ76,DAZ78,DAZ82)*(1-$E$91)*0.095</f>
        <v>0</v>
      </c>
      <c r="DBA97" s="1544">
        <f t="shared" si="43"/>
        <v>0</v>
      </c>
      <c r="DBB97" s="1544">
        <f t="shared" si="43"/>
        <v>0</v>
      </c>
      <c r="DBC97" s="1544">
        <f t="shared" si="43"/>
        <v>0</v>
      </c>
      <c r="DBD97" s="1544">
        <f t="shared" si="43"/>
        <v>0</v>
      </c>
      <c r="DBE97" s="1544">
        <f t="shared" si="43"/>
        <v>0</v>
      </c>
      <c r="DBF97" s="1544">
        <f t="shared" si="43"/>
        <v>0</v>
      </c>
      <c r="DBG97" s="1544">
        <f t="shared" si="43"/>
        <v>0</v>
      </c>
      <c r="DBH97" s="1544">
        <f t="shared" si="43"/>
        <v>0</v>
      </c>
      <c r="DBI97" s="1544">
        <f t="shared" si="43"/>
        <v>0</v>
      </c>
      <c r="DBJ97" s="1544">
        <f t="shared" si="43"/>
        <v>0</v>
      </c>
      <c r="DBK97" s="1544">
        <f t="shared" si="43"/>
        <v>0</v>
      </c>
      <c r="DBL97" s="1544">
        <f t="shared" si="43"/>
        <v>0</v>
      </c>
      <c r="DBM97" s="1544">
        <f t="shared" si="43"/>
        <v>0</v>
      </c>
      <c r="DBN97" s="1544">
        <f t="shared" si="43"/>
        <v>0</v>
      </c>
      <c r="DBO97" s="1544">
        <f t="shared" si="43"/>
        <v>0</v>
      </c>
      <c r="DBP97" s="1544">
        <f t="shared" si="43"/>
        <v>0</v>
      </c>
      <c r="DBQ97" s="1544">
        <f t="shared" si="43"/>
        <v>0</v>
      </c>
      <c r="DBR97" s="1544">
        <f t="shared" si="43"/>
        <v>0</v>
      </c>
      <c r="DBS97" s="1544">
        <f t="shared" si="43"/>
        <v>0</v>
      </c>
      <c r="DBT97" s="1544">
        <f t="shared" si="43"/>
        <v>0</v>
      </c>
      <c r="DBU97" s="1544">
        <f t="shared" si="43"/>
        <v>0</v>
      </c>
      <c r="DBV97" s="1544">
        <f t="shared" si="43"/>
        <v>0</v>
      </c>
      <c r="DBW97" s="1544">
        <f t="shared" si="43"/>
        <v>0</v>
      </c>
      <c r="DBX97" s="1544">
        <f t="shared" si="43"/>
        <v>0</v>
      </c>
      <c r="DBY97" s="1544">
        <f t="shared" si="43"/>
        <v>0</v>
      </c>
      <c r="DBZ97" s="1544">
        <f t="shared" si="43"/>
        <v>0</v>
      </c>
      <c r="DCA97" s="1544">
        <f t="shared" si="43"/>
        <v>0</v>
      </c>
      <c r="DCB97" s="1544">
        <f t="shared" si="43"/>
        <v>0</v>
      </c>
      <c r="DCC97" s="1544">
        <f t="shared" si="43"/>
        <v>0</v>
      </c>
      <c r="DCD97" s="1544">
        <f t="shared" si="43"/>
        <v>0</v>
      </c>
      <c r="DCE97" s="1544">
        <f t="shared" si="43"/>
        <v>0</v>
      </c>
      <c r="DCF97" s="1544">
        <f t="shared" si="43"/>
        <v>0</v>
      </c>
      <c r="DCG97" s="1544">
        <f t="shared" si="43"/>
        <v>0</v>
      </c>
      <c r="DCH97" s="1544">
        <f t="shared" si="43"/>
        <v>0</v>
      </c>
      <c r="DCI97" s="1544">
        <f t="shared" si="43"/>
        <v>0</v>
      </c>
      <c r="DCJ97" s="1544">
        <f t="shared" si="43"/>
        <v>0</v>
      </c>
      <c r="DCK97" s="1544">
        <f t="shared" si="43"/>
        <v>0</v>
      </c>
      <c r="DCL97" s="1544">
        <f t="shared" si="43"/>
        <v>0</v>
      </c>
      <c r="DCM97" s="1544">
        <f t="shared" si="43"/>
        <v>0</v>
      </c>
      <c r="DCN97" s="1544">
        <f t="shared" si="43"/>
        <v>0</v>
      </c>
      <c r="DCO97" s="1544">
        <f t="shared" si="43"/>
        <v>0</v>
      </c>
      <c r="DCP97" s="1544">
        <f t="shared" si="43"/>
        <v>0</v>
      </c>
      <c r="DCQ97" s="1544">
        <f t="shared" si="43"/>
        <v>0</v>
      </c>
      <c r="DCR97" s="1544">
        <f t="shared" si="43"/>
        <v>0</v>
      </c>
      <c r="DCS97" s="1544">
        <f t="shared" si="43"/>
        <v>0</v>
      </c>
      <c r="DCT97" s="1544">
        <f t="shared" si="43"/>
        <v>0</v>
      </c>
      <c r="DCU97" s="1544">
        <f t="shared" si="43"/>
        <v>0</v>
      </c>
      <c r="DCV97" s="1544">
        <f t="shared" si="43"/>
        <v>0</v>
      </c>
      <c r="DCW97" s="1544">
        <f t="shared" si="43"/>
        <v>0</v>
      </c>
      <c r="DCX97" s="1544">
        <f t="shared" si="43"/>
        <v>0</v>
      </c>
      <c r="DCY97" s="1544">
        <f t="shared" si="43"/>
        <v>0</v>
      </c>
      <c r="DCZ97" s="1544">
        <f t="shared" si="43"/>
        <v>0</v>
      </c>
      <c r="DDA97" s="1544">
        <f t="shared" si="43"/>
        <v>0</v>
      </c>
      <c r="DDB97" s="1544">
        <f t="shared" si="43"/>
        <v>0</v>
      </c>
      <c r="DDC97" s="1544">
        <f t="shared" si="43"/>
        <v>0</v>
      </c>
      <c r="DDD97" s="1544">
        <f t="shared" si="43"/>
        <v>0</v>
      </c>
      <c r="DDE97" s="1544">
        <f t="shared" si="43"/>
        <v>0</v>
      </c>
      <c r="DDF97" s="1544">
        <f t="shared" si="43"/>
        <v>0</v>
      </c>
      <c r="DDG97" s="1544">
        <f t="shared" si="43"/>
        <v>0</v>
      </c>
      <c r="DDH97" s="1544">
        <f t="shared" si="43"/>
        <v>0</v>
      </c>
      <c r="DDI97" s="1544">
        <f t="shared" si="43"/>
        <v>0</v>
      </c>
      <c r="DDJ97" s="1544">
        <f t="shared" si="43"/>
        <v>0</v>
      </c>
      <c r="DDK97" s="1544">
        <f t="shared" si="43"/>
        <v>0</v>
      </c>
      <c r="DDL97" s="1544">
        <f t="shared" ref="DDL97:DFW97" si="44">SUM(DDL23,DDL27,DDL33,DDL38,DDL41,DDL44,DDL47,DDL50,DDL56,DDL62,DDL64,DDL70,DDL76,DDL78,DDL82)*(1-$E$91)*0.095</f>
        <v>0</v>
      </c>
      <c r="DDM97" s="1544">
        <f t="shared" si="44"/>
        <v>0</v>
      </c>
      <c r="DDN97" s="1544">
        <f t="shared" si="44"/>
        <v>0</v>
      </c>
      <c r="DDO97" s="1544">
        <f t="shared" si="44"/>
        <v>0</v>
      </c>
      <c r="DDP97" s="1544">
        <f t="shared" si="44"/>
        <v>0</v>
      </c>
      <c r="DDQ97" s="1544">
        <f t="shared" si="44"/>
        <v>0</v>
      </c>
      <c r="DDR97" s="1544">
        <f t="shared" si="44"/>
        <v>0</v>
      </c>
      <c r="DDS97" s="1544">
        <f t="shared" si="44"/>
        <v>0</v>
      </c>
      <c r="DDT97" s="1544">
        <f t="shared" si="44"/>
        <v>0</v>
      </c>
      <c r="DDU97" s="1544">
        <f t="shared" si="44"/>
        <v>0</v>
      </c>
      <c r="DDV97" s="1544">
        <f t="shared" si="44"/>
        <v>0</v>
      </c>
      <c r="DDW97" s="1544">
        <f t="shared" si="44"/>
        <v>0</v>
      </c>
      <c r="DDX97" s="1544">
        <f t="shared" si="44"/>
        <v>0</v>
      </c>
      <c r="DDY97" s="1544">
        <f t="shared" si="44"/>
        <v>0</v>
      </c>
      <c r="DDZ97" s="1544">
        <f t="shared" si="44"/>
        <v>0</v>
      </c>
      <c r="DEA97" s="1544">
        <f t="shared" si="44"/>
        <v>0</v>
      </c>
      <c r="DEB97" s="1544">
        <f t="shared" si="44"/>
        <v>0</v>
      </c>
      <c r="DEC97" s="1544">
        <f t="shared" si="44"/>
        <v>0</v>
      </c>
      <c r="DED97" s="1544">
        <f t="shared" si="44"/>
        <v>0</v>
      </c>
      <c r="DEE97" s="1544">
        <f t="shared" si="44"/>
        <v>0</v>
      </c>
      <c r="DEF97" s="1544">
        <f t="shared" si="44"/>
        <v>0</v>
      </c>
      <c r="DEG97" s="1544">
        <f t="shared" si="44"/>
        <v>0</v>
      </c>
      <c r="DEH97" s="1544">
        <f t="shared" si="44"/>
        <v>0</v>
      </c>
      <c r="DEI97" s="1544">
        <f t="shared" si="44"/>
        <v>0</v>
      </c>
      <c r="DEJ97" s="1544">
        <f t="shared" si="44"/>
        <v>0</v>
      </c>
      <c r="DEK97" s="1544">
        <f t="shared" si="44"/>
        <v>0</v>
      </c>
      <c r="DEL97" s="1544">
        <f t="shared" si="44"/>
        <v>0</v>
      </c>
      <c r="DEM97" s="1544">
        <f t="shared" si="44"/>
        <v>0</v>
      </c>
      <c r="DEN97" s="1544">
        <f t="shared" si="44"/>
        <v>0</v>
      </c>
      <c r="DEO97" s="1544">
        <f t="shared" si="44"/>
        <v>0</v>
      </c>
      <c r="DEP97" s="1544">
        <f t="shared" si="44"/>
        <v>0</v>
      </c>
      <c r="DEQ97" s="1544">
        <f t="shared" si="44"/>
        <v>0</v>
      </c>
      <c r="DER97" s="1544">
        <f t="shared" si="44"/>
        <v>0</v>
      </c>
      <c r="DES97" s="1544">
        <f t="shared" si="44"/>
        <v>0</v>
      </c>
      <c r="DET97" s="1544">
        <f t="shared" si="44"/>
        <v>0</v>
      </c>
      <c r="DEU97" s="1544">
        <f t="shared" si="44"/>
        <v>0</v>
      </c>
      <c r="DEV97" s="1544">
        <f t="shared" si="44"/>
        <v>0</v>
      </c>
      <c r="DEW97" s="1544">
        <f t="shared" si="44"/>
        <v>0</v>
      </c>
      <c r="DEX97" s="1544">
        <f t="shared" si="44"/>
        <v>0</v>
      </c>
      <c r="DEY97" s="1544">
        <f t="shared" si="44"/>
        <v>0</v>
      </c>
      <c r="DEZ97" s="1544">
        <f t="shared" si="44"/>
        <v>0</v>
      </c>
      <c r="DFA97" s="1544">
        <f t="shared" si="44"/>
        <v>0</v>
      </c>
      <c r="DFB97" s="1544">
        <f t="shared" si="44"/>
        <v>0</v>
      </c>
      <c r="DFC97" s="1544">
        <f t="shared" si="44"/>
        <v>0</v>
      </c>
      <c r="DFD97" s="1544">
        <f t="shared" si="44"/>
        <v>0</v>
      </c>
      <c r="DFE97" s="1544">
        <f t="shared" si="44"/>
        <v>0</v>
      </c>
      <c r="DFF97" s="1544">
        <f t="shared" si="44"/>
        <v>0</v>
      </c>
      <c r="DFG97" s="1544">
        <f t="shared" si="44"/>
        <v>0</v>
      </c>
      <c r="DFH97" s="1544">
        <f t="shared" si="44"/>
        <v>0</v>
      </c>
      <c r="DFI97" s="1544">
        <f t="shared" si="44"/>
        <v>0</v>
      </c>
      <c r="DFJ97" s="1544">
        <f t="shared" si="44"/>
        <v>0</v>
      </c>
      <c r="DFK97" s="1544">
        <f t="shared" si="44"/>
        <v>0</v>
      </c>
      <c r="DFL97" s="1544">
        <f t="shared" si="44"/>
        <v>0</v>
      </c>
      <c r="DFM97" s="1544">
        <f t="shared" si="44"/>
        <v>0</v>
      </c>
      <c r="DFN97" s="1544">
        <f t="shared" si="44"/>
        <v>0</v>
      </c>
      <c r="DFO97" s="1544">
        <f t="shared" si="44"/>
        <v>0</v>
      </c>
      <c r="DFP97" s="1544">
        <f t="shared" si="44"/>
        <v>0</v>
      </c>
      <c r="DFQ97" s="1544">
        <f t="shared" si="44"/>
        <v>0</v>
      </c>
      <c r="DFR97" s="1544">
        <f t="shared" si="44"/>
        <v>0</v>
      </c>
      <c r="DFS97" s="1544">
        <f t="shared" si="44"/>
        <v>0</v>
      </c>
      <c r="DFT97" s="1544">
        <f t="shared" si="44"/>
        <v>0</v>
      </c>
      <c r="DFU97" s="1544">
        <f t="shared" si="44"/>
        <v>0</v>
      </c>
      <c r="DFV97" s="1544">
        <f t="shared" si="44"/>
        <v>0</v>
      </c>
      <c r="DFW97" s="1544">
        <f t="shared" si="44"/>
        <v>0</v>
      </c>
      <c r="DFX97" s="1544">
        <f t="shared" ref="DFX97:DII97" si="45">SUM(DFX23,DFX27,DFX33,DFX38,DFX41,DFX44,DFX47,DFX50,DFX56,DFX62,DFX64,DFX70,DFX76,DFX78,DFX82)*(1-$E$91)*0.095</f>
        <v>0</v>
      </c>
      <c r="DFY97" s="1544">
        <f t="shared" si="45"/>
        <v>0</v>
      </c>
      <c r="DFZ97" s="1544">
        <f t="shared" si="45"/>
        <v>0</v>
      </c>
      <c r="DGA97" s="1544">
        <f t="shared" si="45"/>
        <v>0</v>
      </c>
      <c r="DGB97" s="1544">
        <f t="shared" si="45"/>
        <v>0</v>
      </c>
      <c r="DGC97" s="1544">
        <f t="shared" si="45"/>
        <v>0</v>
      </c>
      <c r="DGD97" s="1544">
        <f t="shared" si="45"/>
        <v>0</v>
      </c>
      <c r="DGE97" s="1544">
        <f t="shared" si="45"/>
        <v>0</v>
      </c>
      <c r="DGF97" s="1544">
        <f t="shared" si="45"/>
        <v>0</v>
      </c>
      <c r="DGG97" s="1544">
        <f t="shared" si="45"/>
        <v>0</v>
      </c>
      <c r="DGH97" s="1544">
        <f t="shared" si="45"/>
        <v>0</v>
      </c>
      <c r="DGI97" s="1544">
        <f t="shared" si="45"/>
        <v>0</v>
      </c>
      <c r="DGJ97" s="1544">
        <f t="shared" si="45"/>
        <v>0</v>
      </c>
      <c r="DGK97" s="1544">
        <f t="shared" si="45"/>
        <v>0</v>
      </c>
      <c r="DGL97" s="1544">
        <f t="shared" si="45"/>
        <v>0</v>
      </c>
      <c r="DGM97" s="1544">
        <f t="shared" si="45"/>
        <v>0</v>
      </c>
      <c r="DGN97" s="1544">
        <f t="shared" si="45"/>
        <v>0</v>
      </c>
      <c r="DGO97" s="1544">
        <f t="shared" si="45"/>
        <v>0</v>
      </c>
      <c r="DGP97" s="1544">
        <f t="shared" si="45"/>
        <v>0</v>
      </c>
      <c r="DGQ97" s="1544">
        <f t="shared" si="45"/>
        <v>0</v>
      </c>
      <c r="DGR97" s="1544">
        <f t="shared" si="45"/>
        <v>0</v>
      </c>
      <c r="DGS97" s="1544">
        <f t="shared" si="45"/>
        <v>0</v>
      </c>
      <c r="DGT97" s="1544">
        <f t="shared" si="45"/>
        <v>0</v>
      </c>
      <c r="DGU97" s="1544">
        <f t="shared" si="45"/>
        <v>0</v>
      </c>
      <c r="DGV97" s="1544">
        <f t="shared" si="45"/>
        <v>0</v>
      </c>
      <c r="DGW97" s="1544">
        <f t="shared" si="45"/>
        <v>0</v>
      </c>
      <c r="DGX97" s="1544">
        <f t="shared" si="45"/>
        <v>0</v>
      </c>
      <c r="DGY97" s="1544">
        <f t="shared" si="45"/>
        <v>0</v>
      </c>
      <c r="DGZ97" s="1544">
        <f t="shared" si="45"/>
        <v>0</v>
      </c>
      <c r="DHA97" s="1544">
        <f t="shared" si="45"/>
        <v>0</v>
      </c>
      <c r="DHB97" s="1544">
        <f t="shared" si="45"/>
        <v>0</v>
      </c>
      <c r="DHC97" s="1544">
        <f t="shared" si="45"/>
        <v>0</v>
      </c>
      <c r="DHD97" s="1544">
        <f t="shared" si="45"/>
        <v>0</v>
      </c>
      <c r="DHE97" s="1544">
        <f t="shared" si="45"/>
        <v>0</v>
      </c>
      <c r="DHF97" s="1544">
        <f t="shared" si="45"/>
        <v>0</v>
      </c>
      <c r="DHG97" s="1544">
        <f t="shared" si="45"/>
        <v>0</v>
      </c>
      <c r="DHH97" s="1544">
        <f t="shared" si="45"/>
        <v>0</v>
      </c>
      <c r="DHI97" s="1544">
        <f t="shared" si="45"/>
        <v>0</v>
      </c>
      <c r="DHJ97" s="1544">
        <f t="shared" si="45"/>
        <v>0</v>
      </c>
      <c r="DHK97" s="1544">
        <f t="shared" si="45"/>
        <v>0</v>
      </c>
      <c r="DHL97" s="1544">
        <f t="shared" si="45"/>
        <v>0</v>
      </c>
      <c r="DHM97" s="1544">
        <f t="shared" si="45"/>
        <v>0</v>
      </c>
      <c r="DHN97" s="1544">
        <f t="shared" si="45"/>
        <v>0</v>
      </c>
      <c r="DHO97" s="1544">
        <f t="shared" si="45"/>
        <v>0</v>
      </c>
      <c r="DHP97" s="1544">
        <f t="shared" si="45"/>
        <v>0</v>
      </c>
      <c r="DHQ97" s="1544">
        <f t="shared" si="45"/>
        <v>0</v>
      </c>
      <c r="DHR97" s="1544">
        <f t="shared" si="45"/>
        <v>0</v>
      </c>
      <c r="DHS97" s="1544">
        <f t="shared" si="45"/>
        <v>0</v>
      </c>
      <c r="DHT97" s="1544">
        <f t="shared" si="45"/>
        <v>0</v>
      </c>
      <c r="DHU97" s="1544">
        <f t="shared" si="45"/>
        <v>0</v>
      </c>
      <c r="DHV97" s="1544">
        <f t="shared" si="45"/>
        <v>0</v>
      </c>
      <c r="DHW97" s="1544">
        <f t="shared" si="45"/>
        <v>0</v>
      </c>
      <c r="DHX97" s="1544">
        <f t="shared" si="45"/>
        <v>0</v>
      </c>
      <c r="DHY97" s="1544">
        <f t="shared" si="45"/>
        <v>0</v>
      </c>
      <c r="DHZ97" s="1544">
        <f t="shared" si="45"/>
        <v>0</v>
      </c>
      <c r="DIA97" s="1544">
        <f t="shared" si="45"/>
        <v>0</v>
      </c>
      <c r="DIB97" s="1544">
        <f t="shared" si="45"/>
        <v>0</v>
      </c>
      <c r="DIC97" s="1544">
        <f t="shared" si="45"/>
        <v>0</v>
      </c>
      <c r="DID97" s="1544">
        <f t="shared" si="45"/>
        <v>0</v>
      </c>
      <c r="DIE97" s="1544">
        <f t="shared" si="45"/>
        <v>0</v>
      </c>
      <c r="DIF97" s="1544">
        <f t="shared" si="45"/>
        <v>0</v>
      </c>
      <c r="DIG97" s="1544">
        <f t="shared" si="45"/>
        <v>0</v>
      </c>
      <c r="DIH97" s="1544">
        <f t="shared" si="45"/>
        <v>0</v>
      </c>
      <c r="DII97" s="1544">
        <f t="shared" si="45"/>
        <v>0</v>
      </c>
      <c r="DIJ97" s="1544">
        <f t="shared" ref="DIJ97:DKU97" si="46">SUM(DIJ23,DIJ27,DIJ33,DIJ38,DIJ41,DIJ44,DIJ47,DIJ50,DIJ56,DIJ62,DIJ64,DIJ70,DIJ76,DIJ78,DIJ82)*(1-$E$91)*0.095</f>
        <v>0</v>
      </c>
      <c r="DIK97" s="1544">
        <f t="shared" si="46"/>
        <v>0</v>
      </c>
      <c r="DIL97" s="1544">
        <f t="shared" si="46"/>
        <v>0</v>
      </c>
      <c r="DIM97" s="1544">
        <f t="shared" si="46"/>
        <v>0</v>
      </c>
      <c r="DIN97" s="1544">
        <f t="shared" si="46"/>
        <v>0</v>
      </c>
      <c r="DIO97" s="1544">
        <f t="shared" si="46"/>
        <v>0</v>
      </c>
      <c r="DIP97" s="1544">
        <f t="shared" si="46"/>
        <v>0</v>
      </c>
      <c r="DIQ97" s="1544">
        <f t="shared" si="46"/>
        <v>0</v>
      </c>
      <c r="DIR97" s="1544">
        <f t="shared" si="46"/>
        <v>0</v>
      </c>
      <c r="DIS97" s="1544">
        <f t="shared" si="46"/>
        <v>0</v>
      </c>
      <c r="DIT97" s="1544">
        <f t="shared" si="46"/>
        <v>0</v>
      </c>
      <c r="DIU97" s="1544">
        <f t="shared" si="46"/>
        <v>0</v>
      </c>
      <c r="DIV97" s="1544">
        <f t="shared" si="46"/>
        <v>0</v>
      </c>
      <c r="DIW97" s="1544">
        <f t="shared" si="46"/>
        <v>0</v>
      </c>
      <c r="DIX97" s="1544">
        <f t="shared" si="46"/>
        <v>0</v>
      </c>
      <c r="DIY97" s="1544">
        <f t="shared" si="46"/>
        <v>0</v>
      </c>
      <c r="DIZ97" s="1544">
        <f t="shared" si="46"/>
        <v>0</v>
      </c>
      <c r="DJA97" s="1544">
        <f t="shared" si="46"/>
        <v>0</v>
      </c>
      <c r="DJB97" s="1544">
        <f t="shared" si="46"/>
        <v>0</v>
      </c>
      <c r="DJC97" s="1544">
        <f t="shared" si="46"/>
        <v>0</v>
      </c>
      <c r="DJD97" s="1544">
        <f t="shared" si="46"/>
        <v>0</v>
      </c>
      <c r="DJE97" s="1544">
        <f t="shared" si="46"/>
        <v>0</v>
      </c>
      <c r="DJF97" s="1544">
        <f t="shared" si="46"/>
        <v>0</v>
      </c>
      <c r="DJG97" s="1544">
        <f t="shared" si="46"/>
        <v>0</v>
      </c>
      <c r="DJH97" s="1544">
        <f t="shared" si="46"/>
        <v>0</v>
      </c>
      <c r="DJI97" s="1544">
        <f t="shared" si="46"/>
        <v>0</v>
      </c>
      <c r="DJJ97" s="1544">
        <f t="shared" si="46"/>
        <v>0</v>
      </c>
      <c r="DJK97" s="1544">
        <f t="shared" si="46"/>
        <v>0</v>
      </c>
      <c r="DJL97" s="1544">
        <f t="shared" si="46"/>
        <v>0</v>
      </c>
      <c r="DJM97" s="1544">
        <f t="shared" si="46"/>
        <v>0</v>
      </c>
      <c r="DJN97" s="1544">
        <f t="shared" si="46"/>
        <v>0</v>
      </c>
      <c r="DJO97" s="1544">
        <f t="shared" si="46"/>
        <v>0</v>
      </c>
      <c r="DJP97" s="1544">
        <f t="shared" si="46"/>
        <v>0</v>
      </c>
      <c r="DJQ97" s="1544">
        <f t="shared" si="46"/>
        <v>0</v>
      </c>
      <c r="DJR97" s="1544">
        <f t="shared" si="46"/>
        <v>0</v>
      </c>
      <c r="DJS97" s="1544">
        <f t="shared" si="46"/>
        <v>0</v>
      </c>
      <c r="DJT97" s="1544">
        <f t="shared" si="46"/>
        <v>0</v>
      </c>
      <c r="DJU97" s="1544">
        <f t="shared" si="46"/>
        <v>0</v>
      </c>
      <c r="DJV97" s="1544">
        <f t="shared" si="46"/>
        <v>0</v>
      </c>
      <c r="DJW97" s="1544">
        <f t="shared" si="46"/>
        <v>0</v>
      </c>
      <c r="DJX97" s="1544">
        <f t="shared" si="46"/>
        <v>0</v>
      </c>
      <c r="DJY97" s="1544">
        <f t="shared" si="46"/>
        <v>0</v>
      </c>
      <c r="DJZ97" s="1544">
        <f t="shared" si="46"/>
        <v>0</v>
      </c>
      <c r="DKA97" s="1544">
        <f t="shared" si="46"/>
        <v>0</v>
      </c>
      <c r="DKB97" s="1544">
        <f t="shared" si="46"/>
        <v>0</v>
      </c>
      <c r="DKC97" s="1544">
        <f t="shared" si="46"/>
        <v>0</v>
      </c>
      <c r="DKD97" s="1544">
        <f t="shared" si="46"/>
        <v>0</v>
      </c>
      <c r="DKE97" s="1544">
        <f t="shared" si="46"/>
        <v>0</v>
      </c>
      <c r="DKF97" s="1544">
        <f t="shared" si="46"/>
        <v>0</v>
      </c>
      <c r="DKG97" s="1544">
        <f t="shared" si="46"/>
        <v>0</v>
      </c>
      <c r="DKH97" s="1544">
        <f t="shared" si="46"/>
        <v>0</v>
      </c>
      <c r="DKI97" s="1544">
        <f t="shared" si="46"/>
        <v>0</v>
      </c>
      <c r="DKJ97" s="1544">
        <f t="shared" si="46"/>
        <v>0</v>
      </c>
      <c r="DKK97" s="1544">
        <f t="shared" si="46"/>
        <v>0</v>
      </c>
      <c r="DKL97" s="1544">
        <f t="shared" si="46"/>
        <v>0</v>
      </c>
      <c r="DKM97" s="1544">
        <f t="shared" si="46"/>
        <v>0</v>
      </c>
      <c r="DKN97" s="1544">
        <f t="shared" si="46"/>
        <v>0</v>
      </c>
      <c r="DKO97" s="1544">
        <f t="shared" si="46"/>
        <v>0</v>
      </c>
      <c r="DKP97" s="1544">
        <f t="shared" si="46"/>
        <v>0</v>
      </c>
      <c r="DKQ97" s="1544">
        <f t="shared" si="46"/>
        <v>0</v>
      </c>
      <c r="DKR97" s="1544">
        <f t="shared" si="46"/>
        <v>0</v>
      </c>
      <c r="DKS97" s="1544">
        <f t="shared" si="46"/>
        <v>0</v>
      </c>
      <c r="DKT97" s="1544">
        <f t="shared" si="46"/>
        <v>0</v>
      </c>
      <c r="DKU97" s="1544">
        <f t="shared" si="46"/>
        <v>0</v>
      </c>
      <c r="DKV97" s="1544">
        <f t="shared" ref="DKV97:DNG97" si="47">SUM(DKV23,DKV27,DKV33,DKV38,DKV41,DKV44,DKV47,DKV50,DKV56,DKV62,DKV64,DKV70,DKV76,DKV78,DKV82)*(1-$E$91)*0.095</f>
        <v>0</v>
      </c>
      <c r="DKW97" s="1544">
        <f t="shared" si="47"/>
        <v>0</v>
      </c>
      <c r="DKX97" s="1544">
        <f t="shared" si="47"/>
        <v>0</v>
      </c>
      <c r="DKY97" s="1544">
        <f t="shared" si="47"/>
        <v>0</v>
      </c>
      <c r="DKZ97" s="1544">
        <f t="shared" si="47"/>
        <v>0</v>
      </c>
      <c r="DLA97" s="1544">
        <f t="shared" si="47"/>
        <v>0</v>
      </c>
      <c r="DLB97" s="1544">
        <f t="shared" si="47"/>
        <v>0</v>
      </c>
      <c r="DLC97" s="1544">
        <f t="shared" si="47"/>
        <v>0</v>
      </c>
      <c r="DLD97" s="1544">
        <f t="shared" si="47"/>
        <v>0</v>
      </c>
      <c r="DLE97" s="1544">
        <f t="shared" si="47"/>
        <v>0</v>
      </c>
      <c r="DLF97" s="1544">
        <f t="shared" si="47"/>
        <v>0</v>
      </c>
      <c r="DLG97" s="1544">
        <f t="shared" si="47"/>
        <v>0</v>
      </c>
      <c r="DLH97" s="1544">
        <f t="shared" si="47"/>
        <v>0</v>
      </c>
      <c r="DLI97" s="1544">
        <f t="shared" si="47"/>
        <v>0</v>
      </c>
      <c r="DLJ97" s="1544">
        <f t="shared" si="47"/>
        <v>0</v>
      </c>
      <c r="DLK97" s="1544">
        <f t="shared" si="47"/>
        <v>0</v>
      </c>
      <c r="DLL97" s="1544">
        <f t="shared" si="47"/>
        <v>0</v>
      </c>
      <c r="DLM97" s="1544">
        <f t="shared" si="47"/>
        <v>0</v>
      </c>
      <c r="DLN97" s="1544">
        <f t="shared" si="47"/>
        <v>0</v>
      </c>
      <c r="DLO97" s="1544">
        <f t="shared" si="47"/>
        <v>0</v>
      </c>
      <c r="DLP97" s="1544">
        <f t="shared" si="47"/>
        <v>0</v>
      </c>
      <c r="DLQ97" s="1544">
        <f t="shared" si="47"/>
        <v>0</v>
      </c>
      <c r="DLR97" s="1544">
        <f t="shared" si="47"/>
        <v>0</v>
      </c>
      <c r="DLS97" s="1544">
        <f t="shared" si="47"/>
        <v>0</v>
      </c>
      <c r="DLT97" s="1544">
        <f t="shared" si="47"/>
        <v>0</v>
      </c>
      <c r="DLU97" s="1544">
        <f t="shared" si="47"/>
        <v>0</v>
      </c>
      <c r="DLV97" s="1544">
        <f t="shared" si="47"/>
        <v>0</v>
      </c>
      <c r="DLW97" s="1544">
        <f t="shared" si="47"/>
        <v>0</v>
      </c>
      <c r="DLX97" s="1544">
        <f t="shared" si="47"/>
        <v>0</v>
      </c>
      <c r="DLY97" s="1544">
        <f t="shared" si="47"/>
        <v>0</v>
      </c>
      <c r="DLZ97" s="1544">
        <f t="shared" si="47"/>
        <v>0</v>
      </c>
      <c r="DMA97" s="1544">
        <f t="shared" si="47"/>
        <v>0</v>
      </c>
      <c r="DMB97" s="1544">
        <f t="shared" si="47"/>
        <v>0</v>
      </c>
      <c r="DMC97" s="1544">
        <f t="shared" si="47"/>
        <v>0</v>
      </c>
      <c r="DMD97" s="1544">
        <f t="shared" si="47"/>
        <v>0</v>
      </c>
      <c r="DME97" s="1544">
        <f t="shared" si="47"/>
        <v>0</v>
      </c>
      <c r="DMF97" s="1544">
        <f t="shared" si="47"/>
        <v>0</v>
      </c>
      <c r="DMG97" s="1544">
        <f t="shared" si="47"/>
        <v>0</v>
      </c>
      <c r="DMH97" s="1544">
        <f t="shared" si="47"/>
        <v>0</v>
      </c>
      <c r="DMI97" s="1544">
        <f t="shared" si="47"/>
        <v>0</v>
      </c>
      <c r="DMJ97" s="1544">
        <f t="shared" si="47"/>
        <v>0</v>
      </c>
      <c r="DMK97" s="1544">
        <f t="shared" si="47"/>
        <v>0</v>
      </c>
      <c r="DML97" s="1544">
        <f t="shared" si="47"/>
        <v>0</v>
      </c>
      <c r="DMM97" s="1544">
        <f t="shared" si="47"/>
        <v>0</v>
      </c>
      <c r="DMN97" s="1544">
        <f t="shared" si="47"/>
        <v>0</v>
      </c>
      <c r="DMO97" s="1544">
        <f t="shared" si="47"/>
        <v>0</v>
      </c>
      <c r="DMP97" s="1544">
        <f t="shared" si="47"/>
        <v>0</v>
      </c>
      <c r="DMQ97" s="1544">
        <f t="shared" si="47"/>
        <v>0</v>
      </c>
      <c r="DMR97" s="1544">
        <f t="shared" si="47"/>
        <v>0</v>
      </c>
      <c r="DMS97" s="1544">
        <f t="shared" si="47"/>
        <v>0</v>
      </c>
      <c r="DMT97" s="1544">
        <f t="shared" si="47"/>
        <v>0</v>
      </c>
      <c r="DMU97" s="1544">
        <f t="shared" si="47"/>
        <v>0</v>
      </c>
      <c r="DMV97" s="1544">
        <f t="shared" si="47"/>
        <v>0</v>
      </c>
      <c r="DMW97" s="1544">
        <f t="shared" si="47"/>
        <v>0</v>
      </c>
      <c r="DMX97" s="1544">
        <f t="shared" si="47"/>
        <v>0</v>
      </c>
      <c r="DMY97" s="1544">
        <f t="shared" si="47"/>
        <v>0</v>
      </c>
      <c r="DMZ97" s="1544">
        <f t="shared" si="47"/>
        <v>0</v>
      </c>
      <c r="DNA97" s="1544">
        <f t="shared" si="47"/>
        <v>0</v>
      </c>
      <c r="DNB97" s="1544">
        <f t="shared" si="47"/>
        <v>0</v>
      </c>
      <c r="DNC97" s="1544">
        <f t="shared" si="47"/>
        <v>0</v>
      </c>
      <c r="DND97" s="1544">
        <f t="shared" si="47"/>
        <v>0</v>
      </c>
      <c r="DNE97" s="1544">
        <f t="shared" si="47"/>
        <v>0</v>
      </c>
      <c r="DNF97" s="1544">
        <f t="shared" si="47"/>
        <v>0</v>
      </c>
      <c r="DNG97" s="1544">
        <f t="shared" si="47"/>
        <v>0</v>
      </c>
      <c r="DNH97" s="1544">
        <f t="shared" ref="DNH97:DPS97" si="48">SUM(DNH23,DNH27,DNH33,DNH38,DNH41,DNH44,DNH47,DNH50,DNH56,DNH62,DNH64,DNH70,DNH76,DNH78,DNH82)*(1-$E$91)*0.095</f>
        <v>0</v>
      </c>
      <c r="DNI97" s="1544">
        <f t="shared" si="48"/>
        <v>0</v>
      </c>
      <c r="DNJ97" s="1544">
        <f t="shared" si="48"/>
        <v>0</v>
      </c>
      <c r="DNK97" s="1544">
        <f t="shared" si="48"/>
        <v>0</v>
      </c>
      <c r="DNL97" s="1544">
        <f t="shared" si="48"/>
        <v>0</v>
      </c>
      <c r="DNM97" s="1544">
        <f t="shared" si="48"/>
        <v>0</v>
      </c>
      <c r="DNN97" s="1544">
        <f t="shared" si="48"/>
        <v>0</v>
      </c>
      <c r="DNO97" s="1544">
        <f t="shared" si="48"/>
        <v>0</v>
      </c>
      <c r="DNP97" s="1544">
        <f t="shared" si="48"/>
        <v>0</v>
      </c>
      <c r="DNQ97" s="1544">
        <f t="shared" si="48"/>
        <v>0</v>
      </c>
      <c r="DNR97" s="1544">
        <f t="shared" si="48"/>
        <v>0</v>
      </c>
      <c r="DNS97" s="1544">
        <f t="shared" si="48"/>
        <v>0</v>
      </c>
      <c r="DNT97" s="1544">
        <f t="shared" si="48"/>
        <v>0</v>
      </c>
      <c r="DNU97" s="1544">
        <f t="shared" si="48"/>
        <v>0</v>
      </c>
      <c r="DNV97" s="1544">
        <f t="shared" si="48"/>
        <v>0</v>
      </c>
      <c r="DNW97" s="1544">
        <f t="shared" si="48"/>
        <v>0</v>
      </c>
      <c r="DNX97" s="1544">
        <f t="shared" si="48"/>
        <v>0</v>
      </c>
      <c r="DNY97" s="1544">
        <f t="shared" si="48"/>
        <v>0</v>
      </c>
      <c r="DNZ97" s="1544">
        <f t="shared" si="48"/>
        <v>0</v>
      </c>
      <c r="DOA97" s="1544">
        <f t="shared" si="48"/>
        <v>0</v>
      </c>
      <c r="DOB97" s="1544">
        <f t="shared" si="48"/>
        <v>0</v>
      </c>
      <c r="DOC97" s="1544">
        <f t="shared" si="48"/>
        <v>0</v>
      </c>
      <c r="DOD97" s="1544">
        <f t="shared" si="48"/>
        <v>0</v>
      </c>
      <c r="DOE97" s="1544">
        <f t="shared" si="48"/>
        <v>0</v>
      </c>
      <c r="DOF97" s="1544">
        <f t="shared" si="48"/>
        <v>0</v>
      </c>
      <c r="DOG97" s="1544">
        <f t="shared" si="48"/>
        <v>0</v>
      </c>
      <c r="DOH97" s="1544">
        <f t="shared" si="48"/>
        <v>0</v>
      </c>
      <c r="DOI97" s="1544">
        <f t="shared" si="48"/>
        <v>0</v>
      </c>
      <c r="DOJ97" s="1544">
        <f t="shared" si="48"/>
        <v>0</v>
      </c>
      <c r="DOK97" s="1544">
        <f t="shared" si="48"/>
        <v>0</v>
      </c>
      <c r="DOL97" s="1544">
        <f t="shared" si="48"/>
        <v>0</v>
      </c>
      <c r="DOM97" s="1544">
        <f t="shared" si="48"/>
        <v>0</v>
      </c>
      <c r="DON97" s="1544">
        <f t="shared" si="48"/>
        <v>0</v>
      </c>
      <c r="DOO97" s="1544">
        <f t="shared" si="48"/>
        <v>0</v>
      </c>
      <c r="DOP97" s="1544">
        <f t="shared" si="48"/>
        <v>0</v>
      </c>
      <c r="DOQ97" s="1544">
        <f t="shared" si="48"/>
        <v>0</v>
      </c>
      <c r="DOR97" s="1544">
        <f t="shared" si="48"/>
        <v>0</v>
      </c>
      <c r="DOS97" s="1544">
        <f t="shared" si="48"/>
        <v>0</v>
      </c>
      <c r="DOT97" s="1544">
        <f t="shared" si="48"/>
        <v>0</v>
      </c>
      <c r="DOU97" s="1544">
        <f t="shared" si="48"/>
        <v>0</v>
      </c>
      <c r="DOV97" s="1544">
        <f t="shared" si="48"/>
        <v>0</v>
      </c>
      <c r="DOW97" s="1544">
        <f t="shared" si="48"/>
        <v>0</v>
      </c>
      <c r="DOX97" s="1544">
        <f t="shared" si="48"/>
        <v>0</v>
      </c>
      <c r="DOY97" s="1544">
        <f t="shared" si="48"/>
        <v>0</v>
      </c>
      <c r="DOZ97" s="1544">
        <f t="shared" si="48"/>
        <v>0</v>
      </c>
      <c r="DPA97" s="1544">
        <f t="shared" si="48"/>
        <v>0</v>
      </c>
      <c r="DPB97" s="1544">
        <f t="shared" si="48"/>
        <v>0</v>
      </c>
      <c r="DPC97" s="1544">
        <f t="shared" si="48"/>
        <v>0</v>
      </c>
      <c r="DPD97" s="1544">
        <f t="shared" si="48"/>
        <v>0</v>
      </c>
      <c r="DPE97" s="1544">
        <f t="shared" si="48"/>
        <v>0</v>
      </c>
      <c r="DPF97" s="1544">
        <f t="shared" si="48"/>
        <v>0</v>
      </c>
      <c r="DPG97" s="1544">
        <f t="shared" si="48"/>
        <v>0</v>
      </c>
      <c r="DPH97" s="1544">
        <f t="shared" si="48"/>
        <v>0</v>
      </c>
      <c r="DPI97" s="1544">
        <f t="shared" si="48"/>
        <v>0</v>
      </c>
      <c r="DPJ97" s="1544">
        <f t="shared" si="48"/>
        <v>0</v>
      </c>
      <c r="DPK97" s="1544">
        <f t="shared" si="48"/>
        <v>0</v>
      </c>
      <c r="DPL97" s="1544">
        <f t="shared" si="48"/>
        <v>0</v>
      </c>
      <c r="DPM97" s="1544">
        <f t="shared" si="48"/>
        <v>0</v>
      </c>
      <c r="DPN97" s="1544">
        <f t="shared" si="48"/>
        <v>0</v>
      </c>
      <c r="DPO97" s="1544">
        <f t="shared" si="48"/>
        <v>0</v>
      </c>
      <c r="DPP97" s="1544">
        <f t="shared" si="48"/>
        <v>0</v>
      </c>
      <c r="DPQ97" s="1544">
        <f t="shared" si="48"/>
        <v>0</v>
      </c>
      <c r="DPR97" s="1544">
        <f t="shared" si="48"/>
        <v>0</v>
      </c>
      <c r="DPS97" s="1544">
        <f t="shared" si="48"/>
        <v>0</v>
      </c>
      <c r="DPT97" s="1544">
        <f t="shared" ref="DPT97:DSE97" si="49">SUM(DPT23,DPT27,DPT33,DPT38,DPT41,DPT44,DPT47,DPT50,DPT56,DPT62,DPT64,DPT70,DPT76,DPT78,DPT82)*(1-$E$91)*0.095</f>
        <v>0</v>
      </c>
      <c r="DPU97" s="1544">
        <f t="shared" si="49"/>
        <v>0</v>
      </c>
      <c r="DPV97" s="1544">
        <f t="shared" si="49"/>
        <v>0</v>
      </c>
      <c r="DPW97" s="1544">
        <f t="shared" si="49"/>
        <v>0</v>
      </c>
      <c r="DPX97" s="1544">
        <f t="shared" si="49"/>
        <v>0</v>
      </c>
      <c r="DPY97" s="1544">
        <f t="shared" si="49"/>
        <v>0</v>
      </c>
      <c r="DPZ97" s="1544">
        <f t="shared" si="49"/>
        <v>0</v>
      </c>
      <c r="DQA97" s="1544">
        <f t="shared" si="49"/>
        <v>0</v>
      </c>
      <c r="DQB97" s="1544">
        <f t="shared" si="49"/>
        <v>0</v>
      </c>
      <c r="DQC97" s="1544">
        <f t="shared" si="49"/>
        <v>0</v>
      </c>
      <c r="DQD97" s="1544">
        <f t="shared" si="49"/>
        <v>0</v>
      </c>
      <c r="DQE97" s="1544">
        <f t="shared" si="49"/>
        <v>0</v>
      </c>
      <c r="DQF97" s="1544">
        <f t="shared" si="49"/>
        <v>0</v>
      </c>
      <c r="DQG97" s="1544">
        <f t="shared" si="49"/>
        <v>0</v>
      </c>
      <c r="DQH97" s="1544">
        <f t="shared" si="49"/>
        <v>0</v>
      </c>
      <c r="DQI97" s="1544">
        <f t="shared" si="49"/>
        <v>0</v>
      </c>
      <c r="DQJ97" s="1544">
        <f t="shared" si="49"/>
        <v>0</v>
      </c>
      <c r="DQK97" s="1544">
        <f t="shared" si="49"/>
        <v>0</v>
      </c>
      <c r="DQL97" s="1544">
        <f t="shared" si="49"/>
        <v>0</v>
      </c>
      <c r="DQM97" s="1544">
        <f t="shared" si="49"/>
        <v>0</v>
      </c>
      <c r="DQN97" s="1544">
        <f t="shared" si="49"/>
        <v>0</v>
      </c>
      <c r="DQO97" s="1544">
        <f t="shared" si="49"/>
        <v>0</v>
      </c>
      <c r="DQP97" s="1544">
        <f t="shared" si="49"/>
        <v>0</v>
      </c>
      <c r="DQQ97" s="1544">
        <f t="shared" si="49"/>
        <v>0</v>
      </c>
      <c r="DQR97" s="1544">
        <f t="shared" si="49"/>
        <v>0</v>
      </c>
      <c r="DQS97" s="1544">
        <f t="shared" si="49"/>
        <v>0</v>
      </c>
      <c r="DQT97" s="1544">
        <f t="shared" si="49"/>
        <v>0</v>
      </c>
      <c r="DQU97" s="1544">
        <f t="shared" si="49"/>
        <v>0</v>
      </c>
      <c r="DQV97" s="1544">
        <f t="shared" si="49"/>
        <v>0</v>
      </c>
      <c r="DQW97" s="1544">
        <f t="shared" si="49"/>
        <v>0</v>
      </c>
      <c r="DQX97" s="1544">
        <f t="shared" si="49"/>
        <v>0</v>
      </c>
      <c r="DQY97" s="1544">
        <f t="shared" si="49"/>
        <v>0</v>
      </c>
      <c r="DQZ97" s="1544">
        <f t="shared" si="49"/>
        <v>0</v>
      </c>
      <c r="DRA97" s="1544">
        <f t="shared" si="49"/>
        <v>0</v>
      </c>
      <c r="DRB97" s="1544">
        <f t="shared" si="49"/>
        <v>0</v>
      </c>
      <c r="DRC97" s="1544">
        <f t="shared" si="49"/>
        <v>0</v>
      </c>
      <c r="DRD97" s="1544">
        <f t="shared" si="49"/>
        <v>0</v>
      </c>
      <c r="DRE97" s="1544">
        <f t="shared" si="49"/>
        <v>0</v>
      </c>
      <c r="DRF97" s="1544">
        <f t="shared" si="49"/>
        <v>0</v>
      </c>
      <c r="DRG97" s="1544">
        <f t="shared" si="49"/>
        <v>0</v>
      </c>
      <c r="DRH97" s="1544">
        <f t="shared" si="49"/>
        <v>0</v>
      </c>
      <c r="DRI97" s="1544">
        <f t="shared" si="49"/>
        <v>0</v>
      </c>
      <c r="DRJ97" s="1544">
        <f t="shared" si="49"/>
        <v>0</v>
      </c>
      <c r="DRK97" s="1544">
        <f t="shared" si="49"/>
        <v>0</v>
      </c>
      <c r="DRL97" s="1544">
        <f t="shared" si="49"/>
        <v>0</v>
      </c>
      <c r="DRM97" s="1544">
        <f t="shared" si="49"/>
        <v>0</v>
      </c>
      <c r="DRN97" s="1544">
        <f t="shared" si="49"/>
        <v>0</v>
      </c>
      <c r="DRO97" s="1544">
        <f t="shared" si="49"/>
        <v>0</v>
      </c>
      <c r="DRP97" s="1544">
        <f t="shared" si="49"/>
        <v>0</v>
      </c>
      <c r="DRQ97" s="1544">
        <f t="shared" si="49"/>
        <v>0</v>
      </c>
      <c r="DRR97" s="1544">
        <f t="shared" si="49"/>
        <v>0</v>
      </c>
      <c r="DRS97" s="1544">
        <f t="shared" si="49"/>
        <v>0</v>
      </c>
      <c r="DRT97" s="1544">
        <f t="shared" si="49"/>
        <v>0</v>
      </c>
      <c r="DRU97" s="1544">
        <f t="shared" si="49"/>
        <v>0</v>
      </c>
      <c r="DRV97" s="1544">
        <f t="shared" si="49"/>
        <v>0</v>
      </c>
      <c r="DRW97" s="1544">
        <f t="shared" si="49"/>
        <v>0</v>
      </c>
      <c r="DRX97" s="1544">
        <f t="shared" si="49"/>
        <v>0</v>
      </c>
      <c r="DRY97" s="1544">
        <f t="shared" si="49"/>
        <v>0</v>
      </c>
      <c r="DRZ97" s="1544">
        <f t="shared" si="49"/>
        <v>0</v>
      </c>
      <c r="DSA97" s="1544">
        <f t="shared" si="49"/>
        <v>0</v>
      </c>
      <c r="DSB97" s="1544">
        <f t="shared" si="49"/>
        <v>0</v>
      </c>
      <c r="DSC97" s="1544">
        <f t="shared" si="49"/>
        <v>0</v>
      </c>
      <c r="DSD97" s="1544">
        <f t="shared" si="49"/>
        <v>0</v>
      </c>
      <c r="DSE97" s="1544">
        <f t="shared" si="49"/>
        <v>0</v>
      </c>
      <c r="DSF97" s="1544">
        <f t="shared" ref="DSF97:DUQ97" si="50">SUM(DSF23,DSF27,DSF33,DSF38,DSF41,DSF44,DSF47,DSF50,DSF56,DSF62,DSF64,DSF70,DSF76,DSF78,DSF82)*(1-$E$91)*0.095</f>
        <v>0</v>
      </c>
      <c r="DSG97" s="1544">
        <f t="shared" si="50"/>
        <v>0</v>
      </c>
      <c r="DSH97" s="1544">
        <f t="shared" si="50"/>
        <v>0</v>
      </c>
      <c r="DSI97" s="1544">
        <f t="shared" si="50"/>
        <v>0</v>
      </c>
      <c r="DSJ97" s="1544">
        <f t="shared" si="50"/>
        <v>0</v>
      </c>
      <c r="DSK97" s="1544">
        <f t="shared" si="50"/>
        <v>0</v>
      </c>
      <c r="DSL97" s="1544">
        <f t="shared" si="50"/>
        <v>0</v>
      </c>
      <c r="DSM97" s="1544">
        <f t="shared" si="50"/>
        <v>0</v>
      </c>
      <c r="DSN97" s="1544">
        <f t="shared" si="50"/>
        <v>0</v>
      </c>
      <c r="DSO97" s="1544">
        <f t="shared" si="50"/>
        <v>0</v>
      </c>
      <c r="DSP97" s="1544">
        <f t="shared" si="50"/>
        <v>0</v>
      </c>
      <c r="DSQ97" s="1544">
        <f t="shared" si="50"/>
        <v>0</v>
      </c>
      <c r="DSR97" s="1544">
        <f t="shared" si="50"/>
        <v>0</v>
      </c>
      <c r="DSS97" s="1544">
        <f t="shared" si="50"/>
        <v>0</v>
      </c>
      <c r="DST97" s="1544">
        <f t="shared" si="50"/>
        <v>0</v>
      </c>
      <c r="DSU97" s="1544">
        <f t="shared" si="50"/>
        <v>0</v>
      </c>
      <c r="DSV97" s="1544">
        <f t="shared" si="50"/>
        <v>0</v>
      </c>
      <c r="DSW97" s="1544">
        <f t="shared" si="50"/>
        <v>0</v>
      </c>
      <c r="DSX97" s="1544">
        <f t="shared" si="50"/>
        <v>0</v>
      </c>
      <c r="DSY97" s="1544">
        <f t="shared" si="50"/>
        <v>0</v>
      </c>
      <c r="DSZ97" s="1544">
        <f t="shared" si="50"/>
        <v>0</v>
      </c>
      <c r="DTA97" s="1544">
        <f t="shared" si="50"/>
        <v>0</v>
      </c>
      <c r="DTB97" s="1544">
        <f t="shared" si="50"/>
        <v>0</v>
      </c>
      <c r="DTC97" s="1544">
        <f t="shared" si="50"/>
        <v>0</v>
      </c>
      <c r="DTD97" s="1544">
        <f t="shared" si="50"/>
        <v>0</v>
      </c>
      <c r="DTE97" s="1544">
        <f t="shared" si="50"/>
        <v>0</v>
      </c>
      <c r="DTF97" s="1544">
        <f t="shared" si="50"/>
        <v>0</v>
      </c>
      <c r="DTG97" s="1544">
        <f t="shared" si="50"/>
        <v>0</v>
      </c>
      <c r="DTH97" s="1544">
        <f t="shared" si="50"/>
        <v>0</v>
      </c>
      <c r="DTI97" s="1544">
        <f t="shared" si="50"/>
        <v>0</v>
      </c>
      <c r="DTJ97" s="1544">
        <f t="shared" si="50"/>
        <v>0</v>
      </c>
      <c r="DTK97" s="1544">
        <f t="shared" si="50"/>
        <v>0</v>
      </c>
      <c r="DTL97" s="1544">
        <f t="shared" si="50"/>
        <v>0</v>
      </c>
      <c r="DTM97" s="1544">
        <f t="shared" si="50"/>
        <v>0</v>
      </c>
      <c r="DTN97" s="1544">
        <f t="shared" si="50"/>
        <v>0</v>
      </c>
      <c r="DTO97" s="1544">
        <f t="shared" si="50"/>
        <v>0</v>
      </c>
      <c r="DTP97" s="1544">
        <f t="shared" si="50"/>
        <v>0</v>
      </c>
      <c r="DTQ97" s="1544">
        <f t="shared" si="50"/>
        <v>0</v>
      </c>
      <c r="DTR97" s="1544">
        <f t="shared" si="50"/>
        <v>0</v>
      </c>
      <c r="DTS97" s="1544">
        <f t="shared" si="50"/>
        <v>0</v>
      </c>
      <c r="DTT97" s="1544">
        <f t="shared" si="50"/>
        <v>0</v>
      </c>
      <c r="DTU97" s="1544">
        <f t="shared" si="50"/>
        <v>0</v>
      </c>
      <c r="DTV97" s="1544">
        <f t="shared" si="50"/>
        <v>0</v>
      </c>
      <c r="DTW97" s="1544">
        <f t="shared" si="50"/>
        <v>0</v>
      </c>
      <c r="DTX97" s="1544">
        <f t="shared" si="50"/>
        <v>0</v>
      </c>
      <c r="DTY97" s="1544">
        <f t="shared" si="50"/>
        <v>0</v>
      </c>
      <c r="DTZ97" s="1544">
        <f t="shared" si="50"/>
        <v>0</v>
      </c>
      <c r="DUA97" s="1544">
        <f t="shared" si="50"/>
        <v>0</v>
      </c>
      <c r="DUB97" s="1544">
        <f t="shared" si="50"/>
        <v>0</v>
      </c>
      <c r="DUC97" s="1544">
        <f t="shared" si="50"/>
        <v>0</v>
      </c>
      <c r="DUD97" s="1544">
        <f t="shared" si="50"/>
        <v>0</v>
      </c>
      <c r="DUE97" s="1544">
        <f t="shared" si="50"/>
        <v>0</v>
      </c>
      <c r="DUF97" s="1544">
        <f t="shared" si="50"/>
        <v>0</v>
      </c>
      <c r="DUG97" s="1544">
        <f t="shared" si="50"/>
        <v>0</v>
      </c>
      <c r="DUH97" s="1544">
        <f t="shared" si="50"/>
        <v>0</v>
      </c>
      <c r="DUI97" s="1544">
        <f t="shared" si="50"/>
        <v>0</v>
      </c>
      <c r="DUJ97" s="1544">
        <f t="shared" si="50"/>
        <v>0</v>
      </c>
      <c r="DUK97" s="1544">
        <f t="shared" si="50"/>
        <v>0</v>
      </c>
      <c r="DUL97" s="1544">
        <f t="shared" si="50"/>
        <v>0</v>
      </c>
      <c r="DUM97" s="1544">
        <f t="shared" si="50"/>
        <v>0</v>
      </c>
      <c r="DUN97" s="1544">
        <f t="shared" si="50"/>
        <v>0</v>
      </c>
      <c r="DUO97" s="1544">
        <f t="shared" si="50"/>
        <v>0</v>
      </c>
      <c r="DUP97" s="1544">
        <f t="shared" si="50"/>
        <v>0</v>
      </c>
      <c r="DUQ97" s="1544">
        <f t="shared" si="50"/>
        <v>0</v>
      </c>
      <c r="DUR97" s="1544">
        <f t="shared" ref="DUR97:DXC97" si="51">SUM(DUR23,DUR27,DUR33,DUR38,DUR41,DUR44,DUR47,DUR50,DUR56,DUR62,DUR64,DUR70,DUR76,DUR78,DUR82)*(1-$E$91)*0.095</f>
        <v>0</v>
      </c>
      <c r="DUS97" s="1544">
        <f t="shared" si="51"/>
        <v>0</v>
      </c>
      <c r="DUT97" s="1544">
        <f t="shared" si="51"/>
        <v>0</v>
      </c>
      <c r="DUU97" s="1544">
        <f t="shared" si="51"/>
        <v>0</v>
      </c>
      <c r="DUV97" s="1544">
        <f t="shared" si="51"/>
        <v>0</v>
      </c>
      <c r="DUW97" s="1544">
        <f t="shared" si="51"/>
        <v>0</v>
      </c>
      <c r="DUX97" s="1544">
        <f t="shared" si="51"/>
        <v>0</v>
      </c>
      <c r="DUY97" s="1544">
        <f t="shared" si="51"/>
        <v>0</v>
      </c>
      <c r="DUZ97" s="1544">
        <f t="shared" si="51"/>
        <v>0</v>
      </c>
      <c r="DVA97" s="1544">
        <f t="shared" si="51"/>
        <v>0</v>
      </c>
      <c r="DVB97" s="1544">
        <f t="shared" si="51"/>
        <v>0</v>
      </c>
      <c r="DVC97" s="1544">
        <f t="shared" si="51"/>
        <v>0</v>
      </c>
      <c r="DVD97" s="1544">
        <f t="shared" si="51"/>
        <v>0</v>
      </c>
      <c r="DVE97" s="1544">
        <f t="shared" si="51"/>
        <v>0</v>
      </c>
      <c r="DVF97" s="1544">
        <f t="shared" si="51"/>
        <v>0</v>
      </c>
      <c r="DVG97" s="1544">
        <f t="shared" si="51"/>
        <v>0</v>
      </c>
      <c r="DVH97" s="1544">
        <f t="shared" si="51"/>
        <v>0</v>
      </c>
      <c r="DVI97" s="1544">
        <f t="shared" si="51"/>
        <v>0</v>
      </c>
      <c r="DVJ97" s="1544">
        <f t="shared" si="51"/>
        <v>0</v>
      </c>
      <c r="DVK97" s="1544">
        <f t="shared" si="51"/>
        <v>0</v>
      </c>
      <c r="DVL97" s="1544">
        <f t="shared" si="51"/>
        <v>0</v>
      </c>
      <c r="DVM97" s="1544">
        <f t="shared" si="51"/>
        <v>0</v>
      </c>
      <c r="DVN97" s="1544">
        <f t="shared" si="51"/>
        <v>0</v>
      </c>
      <c r="DVO97" s="1544">
        <f t="shared" si="51"/>
        <v>0</v>
      </c>
      <c r="DVP97" s="1544">
        <f t="shared" si="51"/>
        <v>0</v>
      </c>
      <c r="DVQ97" s="1544">
        <f t="shared" si="51"/>
        <v>0</v>
      </c>
      <c r="DVR97" s="1544">
        <f t="shared" si="51"/>
        <v>0</v>
      </c>
      <c r="DVS97" s="1544">
        <f t="shared" si="51"/>
        <v>0</v>
      </c>
      <c r="DVT97" s="1544">
        <f t="shared" si="51"/>
        <v>0</v>
      </c>
      <c r="DVU97" s="1544">
        <f t="shared" si="51"/>
        <v>0</v>
      </c>
      <c r="DVV97" s="1544">
        <f t="shared" si="51"/>
        <v>0</v>
      </c>
      <c r="DVW97" s="1544">
        <f t="shared" si="51"/>
        <v>0</v>
      </c>
      <c r="DVX97" s="1544">
        <f t="shared" si="51"/>
        <v>0</v>
      </c>
      <c r="DVY97" s="1544">
        <f t="shared" si="51"/>
        <v>0</v>
      </c>
      <c r="DVZ97" s="1544">
        <f t="shared" si="51"/>
        <v>0</v>
      </c>
      <c r="DWA97" s="1544">
        <f t="shared" si="51"/>
        <v>0</v>
      </c>
      <c r="DWB97" s="1544">
        <f t="shared" si="51"/>
        <v>0</v>
      </c>
      <c r="DWC97" s="1544">
        <f t="shared" si="51"/>
        <v>0</v>
      </c>
      <c r="DWD97" s="1544">
        <f t="shared" si="51"/>
        <v>0</v>
      </c>
      <c r="DWE97" s="1544">
        <f t="shared" si="51"/>
        <v>0</v>
      </c>
      <c r="DWF97" s="1544">
        <f t="shared" si="51"/>
        <v>0</v>
      </c>
      <c r="DWG97" s="1544">
        <f t="shared" si="51"/>
        <v>0</v>
      </c>
      <c r="DWH97" s="1544">
        <f t="shared" si="51"/>
        <v>0</v>
      </c>
      <c r="DWI97" s="1544">
        <f t="shared" si="51"/>
        <v>0</v>
      </c>
      <c r="DWJ97" s="1544">
        <f t="shared" si="51"/>
        <v>0</v>
      </c>
      <c r="DWK97" s="1544">
        <f t="shared" si="51"/>
        <v>0</v>
      </c>
      <c r="DWL97" s="1544">
        <f t="shared" si="51"/>
        <v>0</v>
      </c>
      <c r="DWM97" s="1544">
        <f t="shared" si="51"/>
        <v>0</v>
      </c>
      <c r="DWN97" s="1544">
        <f t="shared" si="51"/>
        <v>0</v>
      </c>
      <c r="DWO97" s="1544">
        <f t="shared" si="51"/>
        <v>0</v>
      </c>
      <c r="DWP97" s="1544">
        <f t="shared" si="51"/>
        <v>0</v>
      </c>
      <c r="DWQ97" s="1544">
        <f t="shared" si="51"/>
        <v>0</v>
      </c>
      <c r="DWR97" s="1544">
        <f t="shared" si="51"/>
        <v>0</v>
      </c>
      <c r="DWS97" s="1544">
        <f t="shared" si="51"/>
        <v>0</v>
      </c>
      <c r="DWT97" s="1544">
        <f t="shared" si="51"/>
        <v>0</v>
      </c>
      <c r="DWU97" s="1544">
        <f t="shared" si="51"/>
        <v>0</v>
      </c>
      <c r="DWV97" s="1544">
        <f t="shared" si="51"/>
        <v>0</v>
      </c>
      <c r="DWW97" s="1544">
        <f t="shared" si="51"/>
        <v>0</v>
      </c>
      <c r="DWX97" s="1544">
        <f t="shared" si="51"/>
        <v>0</v>
      </c>
      <c r="DWY97" s="1544">
        <f t="shared" si="51"/>
        <v>0</v>
      </c>
      <c r="DWZ97" s="1544">
        <f t="shared" si="51"/>
        <v>0</v>
      </c>
      <c r="DXA97" s="1544">
        <f t="shared" si="51"/>
        <v>0</v>
      </c>
      <c r="DXB97" s="1544">
        <f t="shared" si="51"/>
        <v>0</v>
      </c>
      <c r="DXC97" s="1544">
        <f t="shared" si="51"/>
        <v>0</v>
      </c>
      <c r="DXD97" s="1544">
        <f t="shared" ref="DXD97:DZO97" si="52">SUM(DXD23,DXD27,DXD33,DXD38,DXD41,DXD44,DXD47,DXD50,DXD56,DXD62,DXD64,DXD70,DXD76,DXD78,DXD82)*(1-$E$91)*0.095</f>
        <v>0</v>
      </c>
      <c r="DXE97" s="1544">
        <f t="shared" si="52"/>
        <v>0</v>
      </c>
      <c r="DXF97" s="1544">
        <f t="shared" si="52"/>
        <v>0</v>
      </c>
      <c r="DXG97" s="1544">
        <f t="shared" si="52"/>
        <v>0</v>
      </c>
      <c r="DXH97" s="1544">
        <f t="shared" si="52"/>
        <v>0</v>
      </c>
      <c r="DXI97" s="1544">
        <f t="shared" si="52"/>
        <v>0</v>
      </c>
      <c r="DXJ97" s="1544">
        <f t="shared" si="52"/>
        <v>0</v>
      </c>
      <c r="DXK97" s="1544">
        <f t="shared" si="52"/>
        <v>0</v>
      </c>
      <c r="DXL97" s="1544">
        <f t="shared" si="52"/>
        <v>0</v>
      </c>
      <c r="DXM97" s="1544">
        <f t="shared" si="52"/>
        <v>0</v>
      </c>
      <c r="DXN97" s="1544">
        <f t="shared" si="52"/>
        <v>0</v>
      </c>
      <c r="DXO97" s="1544">
        <f t="shared" si="52"/>
        <v>0</v>
      </c>
      <c r="DXP97" s="1544">
        <f t="shared" si="52"/>
        <v>0</v>
      </c>
      <c r="DXQ97" s="1544">
        <f t="shared" si="52"/>
        <v>0</v>
      </c>
      <c r="DXR97" s="1544">
        <f t="shared" si="52"/>
        <v>0</v>
      </c>
      <c r="DXS97" s="1544">
        <f t="shared" si="52"/>
        <v>0</v>
      </c>
      <c r="DXT97" s="1544">
        <f t="shared" si="52"/>
        <v>0</v>
      </c>
      <c r="DXU97" s="1544">
        <f t="shared" si="52"/>
        <v>0</v>
      </c>
      <c r="DXV97" s="1544">
        <f t="shared" si="52"/>
        <v>0</v>
      </c>
      <c r="DXW97" s="1544">
        <f t="shared" si="52"/>
        <v>0</v>
      </c>
      <c r="DXX97" s="1544">
        <f t="shared" si="52"/>
        <v>0</v>
      </c>
      <c r="DXY97" s="1544">
        <f t="shared" si="52"/>
        <v>0</v>
      </c>
      <c r="DXZ97" s="1544">
        <f t="shared" si="52"/>
        <v>0</v>
      </c>
      <c r="DYA97" s="1544">
        <f t="shared" si="52"/>
        <v>0</v>
      </c>
      <c r="DYB97" s="1544">
        <f t="shared" si="52"/>
        <v>0</v>
      </c>
      <c r="DYC97" s="1544">
        <f t="shared" si="52"/>
        <v>0</v>
      </c>
      <c r="DYD97" s="1544">
        <f t="shared" si="52"/>
        <v>0</v>
      </c>
      <c r="DYE97" s="1544">
        <f t="shared" si="52"/>
        <v>0</v>
      </c>
      <c r="DYF97" s="1544">
        <f t="shared" si="52"/>
        <v>0</v>
      </c>
      <c r="DYG97" s="1544">
        <f t="shared" si="52"/>
        <v>0</v>
      </c>
      <c r="DYH97" s="1544">
        <f t="shared" si="52"/>
        <v>0</v>
      </c>
      <c r="DYI97" s="1544">
        <f t="shared" si="52"/>
        <v>0</v>
      </c>
      <c r="DYJ97" s="1544">
        <f t="shared" si="52"/>
        <v>0</v>
      </c>
      <c r="DYK97" s="1544">
        <f t="shared" si="52"/>
        <v>0</v>
      </c>
      <c r="DYL97" s="1544">
        <f t="shared" si="52"/>
        <v>0</v>
      </c>
      <c r="DYM97" s="1544">
        <f t="shared" si="52"/>
        <v>0</v>
      </c>
      <c r="DYN97" s="1544">
        <f t="shared" si="52"/>
        <v>0</v>
      </c>
      <c r="DYO97" s="1544">
        <f t="shared" si="52"/>
        <v>0</v>
      </c>
      <c r="DYP97" s="1544">
        <f t="shared" si="52"/>
        <v>0</v>
      </c>
      <c r="DYQ97" s="1544">
        <f t="shared" si="52"/>
        <v>0</v>
      </c>
      <c r="DYR97" s="1544">
        <f t="shared" si="52"/>
        <v>0</v>
      </c>
      <c r="DYS97" s="1544">
        <f t="shared" si="52"/>
        <v>0</v>
      </c>
      <c r="DYT97" s="1544">
        <f t="shared" si="52"/>
        <v>0</v>
      </c>
      <c r="DYU97" s="1544">
        <f t="shared" si="52"/>
        <v>0</v>
      </c>
      <c r="DYV97" s="1544">
        <f t="shared" si="52"/>
        <v>0</v>
      </c>
      <c r="DYW97" s="1544">
        <f t="shared" si="52"/>
        <v>0</v>
      </c>
      <c r="DYX97" s="1544">
        <f t="shared" si="52"/>
        <v>0</v>
      </c>
      <c r="DYY97" s="1544">
        <f t="shared" si="52"/>
        <v>0</v>
      </c>
      <c r="DYZ97" s="1544">
        <f t="shared" si="52"/>
        <v>0</v>
      </c>
      <c r="DZA97" s="1544">
        <f t="shared" si="52"/>
        <v>0</v>
      </c>
      <c r="DZB97" s="1544">
        <f t="shared" si="52"/>
        <v>0</v>
      </c>
      <c r="DZC97" s="1544">
        <f t="shared" si="52"/>
        <v>0</v>
      </c>
      <c r="DZD97" s="1544">
        <f t="shared" si="52"/>
        <v>0</v>
      </c>
      <c r="DZE97" s="1544">
        <f t="shared" si="52"/>
        <v>0</v>
      </c>
      <c r="DZF97" s="1544">
        <f t="shared" si="52"/>
        <v>0</v>
      </c>
      <c r="DZG97" s="1544">
        <f t="shared" si="52"/>
        <v>0</v>
      </c>
      <c r="DZH97" s="1544">
        <f t="shared" si="52"/>
        <v>0</v>
      </c>
      <c r="DZI97" s="1544">
        <f t="shared" si="52"/>
        <v>0</v>
      </c>
      <c r="DZJ97" s="1544">
        <f t="shared" si="52"/>
        <v>0</v>
      </c>
      <c r="DZK97" s="1544">
        <f t="shared" si="52"/>
        <v>0</v>
      </c>
      <c r="DZL97" s="1544">
        <f t="shared" si="52"/>
        <v>0</v>
      </c>
      <c r="DZM97" s="1544">
        <f t="shared" si="52"/>
        <v>0</v>
      </c>
      <c r="DZN97" s="1544">
        <f t="shared" si="52"/>
        <v>0</v>
      </c>
      <c r="DZO97" s="1544">
        <f t="shared" si="52"/>
        <v>0</v>
      </c>
      <c r="DZP97" s="1544">
        <f t="shared" ref="DZP97:ECA97" si="53">SUM(DZP23,DZP27,DZP33,DZP38,DZP41,DZP44,DZP47,DZP50,DZP56,DZP62,DZP64,DZP70,DZP76,DZP78,DZP82)*(1-$E$91)*0.095</f>
        <v>0</v>
      </c>
      <c r="DZQ97" s="1544">
        <f t="shared" si="53"/>
        <v>0</v>
      </c>
      <c r="DZR97" s="1544">
        <f t="shared" si="53"/>
        <v>0</v>
      </c>
      <c r="DZS97" s="1544">
        <f t="shared" si="53"/>
        <v>0</v>
      </c>
      <c r="DZT97" s="1544">
        <f t="shared" si="53"/>
        <v>0</v>
      </c>
      <c r="DZU97" s="1544">
        <f t="shared" si="53"/>
        <v>0</v>
      </c>
      <c r="DZV97" s="1544">
        <f t="shared" si="53"/>
        <v>0</v>
      </c>
      <c r="DZW97" s="1544">
        <f t="shared" si="53"/>
        <v>0</v>
      </c>
      <c r="DZX97" s="1544">
        <f t="shared" si="53"/>
        <v>0</v>
      </c>
      <c r="DZY97" s="1544">
        <f t="shared" si="53"/>
        <v>0</v>
      </c>
      <c r="DZZ97" s="1544">
        <f t="shared" si="53"/>
        <v>0</v>
      </c>
      <c r="EAA97" s="1544">
        <f t="shared" si="53"/>
        <v>0</v>
      </c>
      <c r="EAB97" s="1544">
        <f t="shared" si="53"/>
        <v>0</v>
      </c>
      <c r="EAC97" s="1544">
        <f t="shared" si="53"/>
        <v>0</v>
      </c>
      <c r="EAD97" s="1544">
        <f t="shared" si="53"/>
        <v>0</v>
      </c>
      <c r="EAE97" s="1544">
        <f t="shared" si="53"/>
        <v>0</v>
      </c>
      <c r="EAF97" s="1544">
        <f t="shared" si="53"/>
        <v>0</v>
      </c>
      <c r="EAG97" s="1544">
        <f t="shared" si="53"/>
        <v>0</v>
      </c>
      <c r="EAH97" s="1544">
        <f t="shared" si="53"/>
        <v>0</v>
      </c>
      <c r="EAI97" s="1544">
        <f t="shared" si="53"/>
        <v>0</v>
      </c>
      <c r="EAJ97" s="1544">
        <f t="shared" si="53"/>
        <v>0</v>
      </c>
      <c r="EAK97" s="1544">
        <f t="shared" si="53"/>
        <v>0</v>
      </c>
      <c r="EAL97" s="1544">
        <f t="shared" si="53"/>
        <v>0</v>
      </c>
      <c r="EAM97" s="1544">
        <f t="shared" si="53"/>
        <v>0</v>
      </c>
      <c r="EAN97" s="1544">
        <f t="shared" si="53"/>
        <v>0</v>
      </c>
      <c r="EAO97" s="1544">
        <f t="shared" si="53"/>
        <v>0</v>
      </c>
      <c r="EAP97" s="1544">
        <f t="shared" si="53"/>
        <v>0</v>
      </c>
      <c r="EAQ97" s="1544">
        <f t="shared" si="53"/>
        <v>0</v>
      </c>
      <c r="EAR97" s="1544">
        <f t="shared" si="53"/>
        <v>0</v>
      </c>
      <c r="EAS97" s="1544">
        <f t="shared" si="53"/>
        <v>0</v>
      </c>
      <c r="EAT97" s="1544">
        <f t="shared" si="53"/>
        <v>0</v>
      </c>
      <c r="EAU97" s="1544">
        <f t="shared" si="53"/>
        <v>0</v>
      </c>
      <c r="EAV97" s="1544">
        <f t="shared" si="53"/>
        <v>0</v>
      </c>
      <c r="EAW97" s="1544">
        <f t="shared" si="53"/>
        <v>0</v>
      </c>
      <c r="EAX97" s="1544">
        <f t="shared" si="53"/>
        <v>0</v>
      </c>
      <c r="EAY97" s="1544">
        <f t="shared" si="53"/>
        <v>0</v>
      </c>
      <c r="EAZ97" s="1544">
        <f t="shared" si="53"/>
        <v>0</v>
      </c>
      <c r="EBA97" s="1544">
        <f t="shared" si="53"/>
        <v>0</v>
      </c>
      <c r="EBB97" s="1544">
        <f t="shared" si="53"/>
        <v>0</v>
      </c>
      <c r="EBC97" s="1544">
        <f t="shared" si="53"/>
        <v>0</v>
      </c>
      <c r="EBD97" s="1544">
        <f t="shared" si="53"/>
        <v>0</v>
      </c>
      <c r="EBE97" s="1544">
        <f t="shared" si="53"/>
        <v>0</v>
      </c>
      <c r="EBF97" s="1544">
        <f t="shared" si="53"/>
        <v>0</v>
      </c>
      <c r="EBG97" s="1544">
        <f t="shared" si="53"/>
        <v>0</v>
      </c>
      <c r="EBH97" s="1544">
        <f t="shared" si="53"/>
        <v>0</v>
      </c>
      <c r="EBI97" s="1544">
        <f t="shared" si="53"/>
        <v>0</v>
      </c>
      <c r="EBJ97" s="1544">
        <f t="shared" si="53"/>
        <v>0</v>
      </c>
      <c r="EBK97" s="1544">
        <f t="shared" si="53"/>
        <v>0</v>
      </c>
      <c r="EBL97" s="1544">
        <f t="shared" si="53"/>
        <v>0</v>
      </c>
      <c r="EBM97" s="1544">
        <f t="shared" si="53"/>
        <v>0</v>
      </c>
      <c r="EBN97" s="1544">
        <f t="shared" si="53"/>
        <v>0</v>
      </c>
      <c r="EBO97" s="1544">
        <f t="shared" si="53"/>
        <v>0</v>
      </c>
      <c r="EBP97" s="1544">
        <f t="shared" si="53"/>
        <v>0</v>
      </c>
      <c r="EBQ97" s="1544">
        <f t="shared" si="53"/>
        <v>0</v>
      </c>
      <c r="EBR97" s="1544">
        <f t="shared" si="53"/>
        <v>0</v>
      </c>
      <c r="EBS97" s="1544">
        <f t="shared" si="53"/>
        <v>0</v>
      </c>
      <c r="EBT97" s="1544">
        <f t="shared" si="53"/>
        <v>0</v>
      </c>
      <c r="EBU97" s="1544">
        <f t="shared" si="53"/>
        <v>0</v>
      </c>
      <c r="EBV97" s="1544">
        <f t="shared" si="53"/>
        <v>0</v>
      </c>
      <c r="EBW97" s="1544">
        <f t="shared" si="53"/>
        <v>0</v>
      </c>
      <c r="EBX97" s="1544">
        <f t="shared" si="53"/>
        <v>0</v>
      </c>
      <c r="EBY97" s="1544">
        <f t="shared" si="53"/>
        <v>0</v>
      </c>
      <c r="EBZ97" s="1544">
        <f t="shared" si="53"/>
        <v>0</v>
      </c>
      <c r="ECA97" s="1544">
        <f t="shared" si="53"/>
        <v>0</v>
      </c>
      <c r="ECB97" s="1544">
        <f t="shared" ref="ECB97:EEM97" si="54">SUM(ECB23,ECB27,ECB33,ECB38,ECB41,ECB44,ECB47,ECB50,ECB56,ECB62,ECB64,ECB70,ECB76,ECB78,ECB82)*(1-$E$91)*0.095</f>
        <v>0</v>
      </c>
      <c r="ECC97" s="1544">
        <f t="shared" si="54"/>
        <v>0</v>
      </c>
      <c r="ECD97" s="1544">
        <f t="shared" si="54"/>
        <v>0</v>
      </c>
      <c r="ECE97" s="1544">
        <f t="shared" si="54"/>
        <v>0</v>
      </c>
      <c r="ECF97" s="1544">
        <f t="shared" si="54"/>
        <v>0</v>
      </c>
      <c r="ECG97" s="1544">
        <f t="shared" si="54"/>
        <v>0</v>
      </c>
      <c r="ECH97" s="1544">
        <f t="shared" si="54"/>
        <v>0</v>
      </c>
      <c r="ECI97" s="1544">
        <f t="shared" si="54"/>
        <v>0</v>
      </c>
      <c r="ECJ97" s="1544">
        <f t="shared" si="54"/>
        <v>0</v>
      </c>
      <c r="ECK97" s="1544">
        <f t="shared" si="54"/>
        <v>0</v>
      </c>
      <c r="ECL97" s="1544">
        <f t="shared" si="54"/>
        <v>0</v>
      </c>
      <c r="ECM97" s="1544">
        <f t="shared" si="54"/>
        <v>0</v>
      </c>
      <c r="ECN97" s="1544">
        <f t="shared" si="54"/>
        <v>0</v>
      </c>
      <c r="ECO97" s="1544">
        <f t="shared" si="54"/>
        <v>0</v>
      </c>
      <c r="ECP97" s="1544">
        <f t="shared" si="54"/>
        <v>0</v>
      </c>
      <c r="ECQ97" s="1544">
        <f t="shared" si="54"/>
        <v>0</v>
      </c>
      <c r="ECR97" s="1544">
        <f t="shared" si="54"/>
        <v>0</v>
      </c>
      <c r="ECS97" s="1544">
        <f t="shared" si="54"/>
        <v>0</v>
      </c>
      <c r="ECT97" s="1544">
        <f t="shared" si="54"/>
        <v>0</v>
      </c>
      <c r="ECU97" s="1544">
        <f t="shared" si="54"/>
        <v>0</v>
      </c>
      <c r="ECV97" s="1544">
        <f t="shared" si="54"/>
        <v>0</v>
      </c>
      <c r="ECW97" s="1544">
        <f t="shared" si="54"/>
        <v>0</v>
      </c>
      <c r="ECX97" s="1544">
        <f t="shared" si="54"/>
        <v>0</v>
      </c>
      <c r="ECY97" s="1544">
        <f t="shared" si="54"/>
        <v>0</v>
      </c>
      <c r="ECZ97" s="1544">
        <f t="shared" si="54"/>
        <v>0</v>
      </c>
      <c r="EDA97" s="1544">
        <f t="shared" si="54"/>
        <v>0</v>
      </c>
      <c r="EDB97" s="1544">
        <f t="shared" si="54"/>
        <v>0</v>
      </c>
      <c r="EDC97" s="1544">
        <f t="shared" si="54"/>
        <v>0</v>
      </c>
      <c r="EDD97" s="1544">
        <f t="shared" si="54"/>
        <v>0</v>
      </c>
      <c r="EDE97" s="1544">
        <f t="shared" si="54"/>
        <v>0</v>
      </c>
      <c r="EDF97" s="1544">
        <f t="shared" si="54"/>
        <v>0</v>
      </c>
      <c r="EDG97" s="1544">
        <f t="shared" si="54"/>
        <v>0</v>
      </c>
      <c r="EDH97" s="1544">
        <f t="shared" si="54"/>
        <v>0</v>
      </c>
      <c r="EDI97" s="1544">
        <f t="shared" si="54"/>
        <v>0</v>
      </c>
      <c r="EDJ97" s="1544">
        <f t="shared" si="54"/>
        <v>0</v>
      </c>
      <c r="EDK97" s="1544">
        <f t="shared" si="54"/>
        <v>0</v>
      </c>
      <c r="EDL97" s="1544">
        <f t="shared" si="54"/>
        <v>0</v>
      </c>
      <c r="EDM97" s="1544">
        <f t="shared" si="54"/>
        <v>0</v>
      </c>
      <c r="EDN97" s="1544">
        <f t="shared" si="54"/>
        <v>0</v>
      </c>
      <c r="EDO97" s="1544">
        <f t="shared" si="54"/>
        <v>0</v>
      </c>
      <c r="EDP97" s="1544">
        <f t="shared" si="54"/>
        <v>0</v>
      </c>
      <c r="EDQ97" s="1544">
        <f t="shared" si="54"/>
        <v>0</v>
      </c>
      <c r="EDR97" s="1544">
        <f t="shared" si="54"/>
        <v>0</v>
      </c>
      <c r="EDS97" s="1544">
        <f t="shared" si="54"/>
        <v>0</v>
      </c>
      <c r="EDT97" s="1544">
        <f t="shared" si="54"/>
        <v>0</v>
      </c>
      <c r="EDU97" s="1544">
        <f t="shared" si="54"/>
        <v>0</v>
      </c>
      <c r="EDV97" s="1544">
        <f t="shared" si="54"/>
        <v>0</v>
      </c>
      <c r="EDW97" s="1544">
        <f t="shared" si="54"/>
        <v>0</v>
      </c>
      <c r="EDX97" s="1544">
        <f t="shared" si="54"/>
        <v>0</v>
      </c>
      <c r="EDY97" s="1544">
        <f t="shared" si="54"/>
        <v>0</v>
      </c>
      <c r="EDZ97" s="1544">
        <f t="shared" si="54"/>
        <v>0</v>
      </c>
      <c r="EEA97" s="1544">
        <f t="shared" si="54"/>
        <v>0</v>
      </c>
      <c r="EEB97" s="1544">
        <f t="shared" si="54"/>
        <v>0</v>
      </c>
      <c r="EEC97" s="1544">
        <f t="shared" si="54"/>
        <v>0</v>
      </c>
      <c r="EED97" s="1544">
        <f t="shared" si="54"/>
        <v>0</v>
      </c>
      <c r="EEE97" s="1544">
        <f t="shared" si="54"/>
        <v>0</v>
      </c>
      <c r="EEF97" s="1544">
        <f t="shared" si="54"/>
        <v>0</v>
      </c>
      <c r="EEG97" s="1544">
        <f t="shared" si="54"/>
        <v>0</v>
      </c>
      <c r="EEH97" s="1544">
        <f t="shared" si="54"/>
        <v>0</v>
      </c>
      <c r="EEI97" s="1544">
        <f t="shared" si="54"/>
        <v>0</v>
      </c>
      <c r="EEJ97" s="1544">
        <f t="shared" si="54"/>
        <v>0</v>
      </c>
      <c r="EEK97" s="1544">
        <f t="shared" si="54"/>
        <v>0</v>
      </c>
      <c r="EEL97" s="1544">
        <f t="shared" si="54"/>
        <v>0</v>
      </c>
      <c r="EEM97" s="1544">
        <f t="shared" si="54"/>
        <v>0</v>
      </c>
      <c r="EEN97" s="1544">
        <f t="shared" ref="EEN97:EGY97" si="55">SUM(EEN23,EEN27,EEN33,EEN38,EEN41,EEN44,EEN47,EEN50,EEN56,EEN62,EEN64,EEN70,EEN76,EEN78,EEN82)*(1-$E$91)*0.095</f>
        <v>0</v>
      </c>
      <c r="EEO97" s="1544">
        <f t="shared" si="55"/>
        <v>0</v>
      </c>
      <c r="EEP97" s="1544">
        <f t="shared" si="55"/>
        <v>0</v>
      </c>
      <c r="EEQ97" s="1544">
        <f t="shared" si="55"/>
        <v>0</v>
      </c>
      <c r="EER97" s="1544">
        <f t="shared" si="55"/>
        <v>0</v>
      </c>
      <c r="EES97" s="1544">
        <f t="shared" si="55"/>
        <v>0</v>
      </c>
      <c r="EET97" s="1544">
        <f t="shared" si="55"/>
        <v>0</v>
      </c>
      <c r="EEU97" s="1544">
        <f t="shared" si="55"/>
        <v>0</v>
      </c>
      <c r="EEV97" s="1544">
        <f t="shared" si="55"/>
        <v>0</v>
      </c>
      <c r="EEW97" s="1544">
        <f t="shared" si="55"/>
        <v>0</v>
      </c>
      <c r="EEX97" s="1544">
        <f t="shared" si="55"/>
        <v>0</v>
      </c>
      <c r="EEY97" s="1544">
        <f t="shared" si="55"/>
        <v>0</v>
      </c>
      <c r="EEZ97" s="1544">
        <f t="shared" si="55"/>
        <v>0</v>
      </c>
      <c r="EFA97" s="1544">
        <f t="shared" si="55"/>
        <v>0</v>
      </c>
      <c r="EFB97" s="1544">
        <f t="shared" si="55"/>
        <v>0</v>
      </c>
      <c r="EFC97" s="1544">
        <f t="shared" si="55"/>
        <v>0</v>
      </c>
      <c r="EFD97" s="1544">
        <f t="shared" si="55"/>
        <v>0</v>
      </c>
      <c r="EFE97" s="1544">
        <f t="shared" si="55"/>
        <v>0</v>
      </c>
      <c r="EFF97" s="1544">
        <f t="shared" si="55"/>
        <v>0</v>
      </c>
      <c r="EFG97" s="1544">
        <f t="shared" si="55"/>
        <v>0</v>
      </c>
      <c r="EFH97" s="1544">
        <f t="shared" si="55"/>
        <v>0</v>
      </c>
      <c r="EFI97" s="1544">
        <f t="shared" si="55"/>
        <v>0</v>
      </c>
      <c r="EFJ97" s="1544">
        <f t="shared" si="55"/>
        <v>0</v>
      </c>
      <c r="EFK97" s="1544">
        <f t="shared" si="55"/>
        <v>0</v>
      </c>
      <c r="EFL97" s="1544">
        <f t="shared" si="55"/>
        <v>0</v>
      </c>
      <c r="EFM97" s="1544">
        <f t="shared" si="55"/>
        <v>0</v>
      </c>
      <c r="EFN97" s="1544">
        <f t="shared" si="55"/>
        <v>0</v>
      </c>
      <c r="EFO97" s="1544">
        <f t="shared" si="55"/>
        <v>0</v>
      </c>
      <c r="EFP97" s="1544">
        <f t="shared" si="55"/>
        <v>0</v>
      </c>
      <c r="EFQ97" s="1544">
        <f t="shared" si="55"/>
        <v>0</v>
      </c>
      <c r="EFR97" s="1544">
        <f t="shared" si="55"/>
        <v>0</v>
      </c>
      <c r="EFS97" s="1544">
        <f t="shared" si="55"/>
        <v>0</v>
      </c>
      <c r="EFT97" s="1544">
        <f t="shared" si="55"/>
        <v>0</v>
      </c>
      <c r="EFU97" s="1544">
        <f t="shared" si="55"/>
        <v>0</v>
      </c>
      <c r="EFV97" s="1544">
        <f t="shared" si="55"/>
        <v>0</v>
      </c>
      <c r="EFW97" s="1544">
        <f t="shared" si="55"/>
        <v>0</v>
      </c>
      <c r="EFX97" s="1544">
        <f t="shared" si="55"/>
        <v>0</v>
      </c>
      <c r="EFY97" s="1544">
        <f t="shared" si="55"/>
        <v>0</v>
      </c>
      <c r="EFZ97" s="1544">
        <f t="shared" si="55"/>
        <v>0</v>
      </c>
      <c r="EGA97" s="1544">
        <f t="shared" si="55"/>
        <v>0</v>
      </c>
      <c r="EGB97" s="1544">
        <f t="shared" si="55"/>
        <v>0</v>
      </c>
      <c r="EGC97" s="1544">
        <f t="shared" si="55"/>
        <v>0</v>
      </c>
      <c r="EGD97" s="1544">
        <f t="shared" si="55"/>
        <v>0</v>
      </c>
      <c r="EGE97" s="1544">
        <f t="shared" si="55"/>
        <v>0</v>
      </c>
      <c r="EGF97" s="1544">
        <f t="shared" si="55"/>
        <v>0</v>
      </c>
      <c r="EGG97" s="1544">
        <f t="shared" si="55"/>
        <v>0</v>
      </c>
      <c r="EGH97" s="1544">
        <f t="shared" si="55"/>
        <v>0</v>
      </c>
      <c r="EGI97" s="1544">
        <f t="shared" si="55"/>
        <v>0</v>
      </c>
      <c r="EGJ97" s="1544">
        <f t="shared" si="55"/>
        <v>0</v>
      </c>
      <c r="EGK97" s="1544">
        <f t="shared" si="55"/>
        <v>0</v>
      </c>
      <c r="EGL97" s="1544">
        <f t="shared" si="55"/>
        <v>0</v>
      </c>
      <c r="EGM97" s="1544">
        <f t="shared" si="55"/>
        <v>0</v>
      </c>
      <c r="EGN97" s="1544">
        <f t="shared" si="55"/>
        <v>0</v>
      </c>
      <c r="EGO97" s="1544">
        <f t="shared" si="55"/>
        <v>0</v>
      </c>
      <c r="EGP97" s="1544">
        <f t="shared" si="55"/>
        <v>0</v>
      </c>
      <c r="EGQ97" s="1544">
        <f t="shared" si="55"/>
        <v>0</v>
      </c>
      <c r="EGR97" s="1544">
        <f t="shared" si="55"/>
        <v>0</v>
      </c>
      <c r="EGS97" s="1544">
        <f t="shared" si="55"/>
        <v>0</v>
      </c>
      <c r="EGT97" s="1544">
        <f t="shared" si="55"/>
        <v>0</v>
      </c>
      <c r="EGU97" s="1544">
        <f t="shared" si="55"/>
        <v>0</v>
      </c>
      <c r="EGV97" s="1544">
        <f t="shared" si="55"/>
        <v>0</v>
      </c>
      <c r="EGW97" s="1544">
        <f t="shared" si="55"/>
        <v>0</v>
      </c>
      <c r="EGX97" s="1544">
        <f t="shared" si="55"/>
        <v>0</v>
      </c>
      <c r="EGY97" s="1544">
        <f t="shared" si="55"/>
        <v>0</v>
      </c>
      <c r="EGZ97" s="1544">
        <f t="shared" ref="EGZ97:EJK97" si="56">SUM(EGZ23,EGZ27,EGZ33,EGZ38,EGZ41,EGZ44,EGZ47,EGZ50,EGZ56,EGZ62,EGZ64,EGZ70,EGZ76,EGZ78,EGZ82)*(1-$E$91)*0.095</f>
        <v>0</v>
      </c>
      <c r="EHA97" s="1544">
        <f t="shared" si="56"/>
        <v>0</v>
      </c>
      <c r="EHB97" s="1544">
        <f t="shared" si="56"/>
        <v>0</v>
      </c>
      <c r="EHC97" s="1544">
        <f t="shared" si="56"/>
        <v>0</v>
      </c>
      <c r="EHD97" s="1544">
        <f t="shared" si="56"/>
        <v>0</v>
      </c>
      <c r="EHE97" s="1544">
        <f t="shared" si="56"/>
        <v>0</v>
      </c>
      <c r="EHF97" s="1544">
        <f t="shared" si="56"/>
        <v>0</v>
      </c>
      <c r="EHG97" s="1544">
        <f t="shared" si="56"/>
        <v>0</v>
      </c>
      <c r="EHH97" s="1544">
        <f t="shared" si="56"/>
        <v>0</v>
      </c>
      <c r="EHI97" s="1544">
        <f t="shared" si="56"/>
        <v>0</v>
      </c>
      <c r="EHJ97" s="1544">
        <f t="shared" si="56"/>
        <v>0</v>
      </c>
      <c r="EHK97" s="1544">
        <f t="shared" si="56"/>
        <v>0</v>
      </c>
      <c r="EHL97" s="1544">
        <f t="shared" si="56"/>
        <v>0</v>
      </c>
      <c r="EHM97" s="1544">
        <f t="shared" si="56"/>
        <v>0</v>
      </c>
      <c r="EHN97" s="1544">
        <f t="shared" si="56"/>
        <v>0</v>
      </c>
      <c r="EHO97" s="1544">
        <f t="shared" si="56"/>
        <v>0</v>
      </c>
      <c r="EHP97" s="1544">
        <f t="shared" si="56"/>
        <v>0</v>
      </c>
      <c r="EHQ97" s="1544">
        <f t="shared" si="56"/>
        <v>0</v>
      </c>
      <c r="EHR97" s="1544">
        <f t="shared" si="56"/>
        <v>0</v>
      </c>
      <c r="EHS97" s="1544">
        <f t="shared" si="56"/>
        <v>0</v>
      </c>
      <c r="EHT97" s="1544">
        <f t="shared" si="56"/>
        <v>0</v>
      </c>
      <c r="EHU97" s="1544">
        <f t="shared" si="56"/>
        <v>0</v>
      </c>
      <c r="EHV97" s="1544">
        <f t="shared" si="56"/>
        <v>0</v>
      </c>
      <c r="EHW97" s="1544">
        <f t="shared" si="56"/>
        <v>0</v>
      </c>
      <c r="EHX97" s="1544">
        <f t="shared" si="56"/>
        <v>0</v>
      </c>
      <c r="EHY97" s="1544">
        <f t="shared" si="56"/>
        <v>0</v>
      </c>
      <c r="EHZ97" s="1544">
        <f t="shared" si="56"/>
        <v>0</v>
      </c>
      <c r="EIA97" s="1544">
        <f t="shared" si="56"/>
        <v>0</v>
      </c>
      <c r="EIB97" s="1544">
        <f t="shared" si="56"/>
        <v>0</v>
      </c>
      <c r="EIC97" s="1544">
        <f t="shared" si="56"/>
        <v>0</v>
      </c>
      <c r="EID97" s="1544">
        <f t="shared" si="56"/>
        <v>0</v>
      </c>
      <c r="EIE97" s="1544">
        <f t="shared" si="56"/>
        <v>0</v>
      </c>
      <c r="EIF97" s="1544">
        <f t="shared" si="56"/>
        <v>0</v>
      </c>
      <c r="EIG97" s="1544">
        <f t="shared" si="56"/>
        <v>0</v>
      </c>
      <c r="EIH97" s="1544">
        <f t="shared" si="56"/>
        <v>0</v>
      </c>
      <c r="EII97" s="1544">
        <f t="shared" si="56"/>
        <v>0</v>
      </c>
      <c r="EIJ97" s="1544">
        <f t="shared" si="56"/>
        <v>0</v>
      </c>
      <c r="EIK97" s="1544">
        <f t="shared" si="56"/>
        <v>0</v>
      </c>
      <c r="EIL97" s="1544">
        <f t="shared" si="56"/>
        <v>0</v>
      </c>
      <c r="EIM97" s="1544">
        <f t="shared" si="56"/>
        <v>0</v>
      </c>
      <c r="EIN97" s="1544">
        <f t="shared" si="56"/>
        <v>0</v>
      </c>
      <c r="EIO97" s="1544">
        <f t="shared" si="56"/>
        <v>0</v>
      </c>
      <c r="EIP97" s="1544">
        <f t="shared" si="56"/>
        <v>0</v>
      </c>
      <c r="EIQ97" s="1544">
        <f t="shared" si="56"/>
        <v>0</v>
      </c>
      <c r="EIR97" s="1544">
        <f t="shared" si="56"/>
        <v>0</v>
      </c>
      <c r="EIS97" s="1544">
        <f t="shared" si="56"/>
        <v>0</v>
      </c>
      <c r="EIT97" s="1544">
        <f t="shared" si="56"/>
        <v>0</v>
      </c>
      <c r="EIU97" s="1544">
        <f t="shared" si="56"/>
        <v>0</v>
      </c>
      <c r="EIV97" s="1544">
        <f t="shared" si="56"/>
        <v>0</v>
      </c>
      <c r="EIW97" s="1544">
        <f t="shared" si="56"/>
        <v>0</v>
      </c>
      <c r="EIX97" s="1544">
        <f t="shared" si="56"/>
        <v>0</v>
      </c>
      <c r="EIY97" s="1544">
        <f t="shared" si="56"/>
        <v>0</v>
      </c>
      <c r="EIZ97" s="1544">
        <f t="shared" si="56"/>
        <v>0</v>
      </c>
      <c r="EJA97" s="1544">
        <f t="shared" si="56"/>
        <v>0</v>
      </c>
      <c r="EJB97" s="1544">
        <f t="shared" si="56"/>
        <v>0</v>
      </c>
      <c r="EJC97" s="1544">
        <f t="shared" si="56"/>
        <v>0</v>
      </c>
      <c r="EJD97" s="1544">
        <f t="shared" si="56"/>
        <v>0</v>
      </c>
      <c r="EJE97" s="1544">
        <f t="shared" si="56"/>
        <v>0</v>
      </c>
      <c r="EJF97" s="1544">
        <f t="shared" si="56"/>
        <v>0</v>
      </c>
      <c r="EJG97" s="1544">
        <f t="shared" si="56"/>
        <v>0</v>
      </c>
      <c r="EJH97" s="1544">
        <f t="shared" si="56"/>
        <v>0</v>
      </c>
      <c r="EJI97" s="1544">
        <f t="shared" si="56"/>
        <v>0</v>
      </c>
      <c r="EJJ97" s="1544">
        <f t="shared" si="56"/>
        <v>0</v>
      </c>
      <c r="EJK97" s="1544">
        <f t="shared" si="56"/>
        <v>0</v>
      </c>
      <c r="EJL97" s="1544">
        <f t="shared" ref="EJL97:ELW97" si="57">SUM(EJL23,EJL27,EJL33,EJL38,EJL41,EJL44,EJL47,EJL50,EJL56,EJL62,EJL64,EJL70,EJL76,EJL78,EJL82)*(1-$E$91)*0.095</f>
        <v>0</v>
      </c>
      <c r="EJM97" s="1544">
        <f t="shared" si="57"/>
        <v>0</v>
      </c>
      <c r="EJN97" s="1544">
        <f t="shared" si="57"/>
        <v>0</v>
      </c>
      <c r="EJO97" s="1544">
        <f t="shared" si="57"/>
        <v>0</v>
      </c>
      <c r="EJP97" s="1544">
        <f t="shared" si="57"/>
        <v>0</v>
      </c>
      <c r="EJQ97" s="1544">
        <f t="shared" si="57"/>
        <v>0</v>
      </c>
      <c r="EJR97" s="1544">
        <f t="shared" si="57"/>
        <v>0</v>
      </c>
      <c r="EJS97" s="1544">
        <f t="shared" si="57"/>
        <v>0</v>
      </c>
      <c r="EJT97" s="1544">
        <f t="shared" si="57"/>
        <v>0</v>
      </c>
      <c r="EJU97" s="1544">
        <f t="shared" si="57"/>
        <v>0</v>
      </c>
      <c r="EJV97" s="1544">
        <f t="shared" si="57"/>
        <v>0</v>
      </c>
      <c r="EJW97" s="1544">
        <f t="shared" si="57"/>
        <v>0</v>
      </c>
      <c r="EJX97" s="1544">
        <f t="shared" si="57"/>
        <v>0</v>
      </c>
      <c r="EJY97" s="1544">
        <f t="shared" si="57"/>
        <v>0</v>
      </c>
      <c r="EJZ97" s="1544">
        <f t="shared" si="57"/>
        <v>0</v>
      </c>
      <c r="EKA97" s="1544">
        <f t="shared" si="57"/>
        <v>0</v>
      </c>
      <c r="EKB97" s="1544">
        <f t="shared" si="57"/>
        <v>0</v>
      </c>
      <c r="EKC97" s="1544">
        <f t="shared" si="57"/>
        <v>0</v>
      </c>
      <c r="EKD97" s="1544">
        <f t="shared" si="57"/>
        <v>0</v>
      </c>
      <c r="EKE97" s="1544">
        <f t="shared" si="57"/>
        <v>0</v>
      </c>
      <c r="EKF97" s="1544">
        <f t="shared" si="57"/>
        <v>0</v>
      </c>
      <c r="EKG97" s="1544">
        <f t="shared" si="57"/>
        <v>0</v>
      </c>
      <c r="EKH97" s="1544">
        <f t="shared" si="57"/>
        <v>0</v>
      </c>
      <c r="EKI97" s="1544">
        <f t="shared" si="57"/>
        <v>0</v>
      </c>
      <c r="EKJ97" s="1544">
        <f t="shared" si="57"/>
        <v>0</v>
      </c>
      <c r="EKK97" s="1544">
        <f t="shared" si="57"/>
        <v>0</v>
      </c>
      <c r="EKL97" s="1544">
        <f t="shared" si="57"/>
        <v>0</v>
      </c>
      <c r="EKM97" s="1544">
        <f t="shared" si="57"/>
        <v>0</v>
      </c>
      <c r="EKN97" s="1544">
        <f t="shared" si="57"/>
        <v>0</v>
      </c>
      <c r="EKO97" s="1544">
        <f t="shared" si="57"/>
        <v>0</v>
      </c>
      <c r="EKP97" s="1544">
        <f t="shared" si="57"/>
        <v>0</v>
      </c>
      <c r="EKQ97" s="1544">
        <f t="shared" si="57"/>
        <v>0</v>
      </c>
      <c r="EKR97" s="1544">
        <f t="shared" si="57"/>
        <v>0</v>
      </c>
      <c r="EKS97" s="1544">
        <f t="shared" si="57"/>
        <v>0</v>
      </c>
      <c r="EKT97" s="1544">
        <f t="shared" si="57"/>
        <v>0</v>
      </c>
      <c r="EKU97" s="1544">
        <f t="shared" si="57"/>
        <v>0</v>
      </c>
      <c r="EKV97" s="1544">
        <f t="shared" si="57"/>
        <v>0</v>
      </c>
      <c r="EKW97" s="1544">
        <f t="shared" si="57"/>
        <v>0</v>
      </c>
      <c r="EKX97" s="1544">
        <f t="shared" si="57"/>
        <v>0</v>
      </c>
      <c r="EKY97" s="1544">
        <f t="shared" si="57"/>
        <v>0</v>
      </c>
      <c r="EKZ97" s="1544">
        <f t="shared" si="57"/>
        <v>0</v>
      </c>
      <c r="ELA97" s="1544">
        <f t="shared" si="57"/>
        <v>0</v>
      </c>
      <c r="ELB97" s="1544">
        <f t="shared" si="57"/>
        <v>0</v>
      </c>
      <c r="ELC97" s="1544">
        <f t="shared" si="57"/>
        <v>0</v>
      </c>
      <c r="ELD97" s="1544">
        <f t="shared" si="57"/>
        <v>0</v>
      </c>
      <c r="ELE97" s="1544">
        <f t="shared" si="57"/>
        <v>0</v>
      </c>
      <c r="ELF97" s="1544">
        <f t="shared" si="57"/>
        <v>0</v>
      </c>
      <c r="ELG97" s="1544">
        <f t="shared" si="57"/>
        <v>0</v>
      </c>
      <c r="ELH97" s="1544">
        <f t="shared" si="57"/>
        <v>0</v>
      </c>
      <c r="ELI97" s="1544">
        <f t="shared" si="57"/>
        <v>0</v>
      </c>
      <c r="ELJ97" s="1544">
        <f t="shared" si="57"/>
        <v>0</v>
      </c>
      <c r="ELK97" s="1544">
        <f t="shared" si="57"/>
        <v>0</v>
      </c>
      <c r="ELL97" s="1544">
        <f t="shared" si="57"/>
        <v>0</v>
      </c>
      <c r="ELM97" s="1544">
        <f t="shared" si="57"/>
        <v>0</v>
      </c>
      <c r="ELN97" s="1544">
        <f t="shared" si="57"/>
        <v>0</v>
      </c>
      <c r="ELO97" s="1544">
        <f t="shared" si="57"/>
        <v>0</v>
      </c>
      <c r="ELP97" s="1544">
        <f t="shared" si="57"/>
        <v>0</v>
      </c>
      <c r="ELQ97" s="1544">
        <f t="shared" si="57"/>
        <v>0</v>
      </c>
      <c r="ELR97" s="1544">
        <f t="shared" si="57"/>
        <v>0</v>
      </c>
      <c r="ELS97" s="1544">
        <f t="shared" si="57"/>
        <v>0</v>
      </c>
      <c r="ELT97" s="1544">
        <f t="shared" si="57"/>
        <v>0</v>
      </c>
      <c r="ELU97" s="1544">
        <f t="shared" si="57"/>
        <v>0</v>
      </c>
      <c r="ELV97" s="1544">
        <f t="shared" si="57"/>
        <v>0</v>
      </c>
      <c r="ELW97" s="1544">
        <f t="shared" si="57"/>
        <v>0</v>
      </c>
      <c r="ELX97" s="1544">
        <f t="shared" ref="ELX97:EOI97" si="58">SUM(ELX23,ELX27,ELX33,ELX38,ELX41,ELX44,ELX47,ELX50,ELX56,ELX62,ELX64,ELX70,ELX76,ELX78,ELX82)*(1-$E$91)*0.095</f>
        <v>0</v>
      </c>
      <c r="ELY97" s="1544">
        <f t="shared" si="58"/>
        <v>0</v>
      </c>
      <c r="ELZ97" s="1544">
        <f t="shared" si="58"/>
        <v>0</v>
      </c>
      <c r="EMA97" s="1544">
        <f t="shared" si="58"/>
        <v>0</v>
      </c>
      <c r="EMB97" s="1544">
        <f t="shared" si="58"/>
        <v>0</v>
      </c>
      <c r="EMC97" s="1544">
        <f t="shared" si="58"/>
        <v>0</v>
      </c>
      <c r="EMD97" s="1544">
        <f t="shared" si="58"/>
        <v>0</v>
      </c>
      <c r="EME97" s="1544">
        <f t="shared" si="58"/>
        <v>0</v>
      </c>
      <c r="EMF97" s="1544">
        <f t="shared" si="58"/>
        <v>0</v>
      </c>
      <c r="EMG97" s="1544">
        <f t="shared" si="58"/>
        <v>0</v>
      </c>
      <c r="EMH97" s="1544">
        <f t="shared" si="58"/>
        <v>0</v>
      </c>
      <c r="EMI97" s="1544">
        <f t="shared" si="58"/>
        <v>0</v>
      </c>
      <c r="EMJ97" s="1544">
        <f t="shared" si="58"/>
        <v>0</v>
      </c>
      <c r="EMK97" s="1544">
        <f t="shared" si="58"/>
        <v>0</v>
      </c>
      <c r="EML97" s="1544">
        <f t="shared" si="58"/>
        <v>0</v>
      </c>
      <c r="EMM97" s="1544">
        <f t="shared" si="58"/>
        <v>0</v>
      </c>
      <c r="EMN97" s="1544">
        <f t="shared" si="58"/>
        <v>0</v>
      </c>
      <c r="EMO97" s="1544">
        <f t="shared" si="58"/>
        <v>0</v>
      </c>
      <c r="EMP97" s="1544">
        <f t="shared" si="58"/>
        <v>0</v>
      </c>
      <c r="EMQ97" s="1544">
        <f t="shared" si="58"/>
        <v>0</v>
      </c>
      <c r="EMR97" s="1544">
        <f t="shared" si="58"/>
        <v>0</v>
      </c>
      <c r="EMS97" s="1544">
        <f t="shared" si="58"/>
        <v>0</v>
      </c>
      <c r="EMT97" s="1544">
        <f t="shared" si="58"/>
        <v>0</v>
      </c>
      <c r="EMU97" s="1544">
        <f t="shared" si="58"/>
        <v>0</v>
      </c>
      <c r="EMV97" s="1544">
        <f t="shared" si="58"/>
        <v>0</v>
      </c>
      <c r="EMW97" s="1544">
        <f t="shared" si="58"/>
        <v>0</v>
      </c>
      <c r="EMX97" s="1544">
        <f t="shared" si="58"/>
        <v>0</v>
      </c>
      <c r="EMY97" s="1544">
        <f t="shared" si="58"/>
        <v>0</v>
      </c>
      <c r="EMZ97" s="1544">
        <f t="shared" si="58"/>
        <v>0</v>
      </c>
      <c r="ENA97" s="1544">
        <f t="shared" si="58"/>
        <v>0</v>
      </c>
      <c r="ENB97" s="1544">
        <f t="shared" si="58"/>
        <v>0</v>
      </c>
      <c r="ENC97" s="1544">
        <f t="shared" si="58"/>
        <v>0</v>
      </c>
      <c r="END97" s="1544">
        <f t="shared" si="58"/>
        <v>0</v>
      </c>
      <c r="ENE97" s="1544">
        <f t="shared" si="58"/>
        <v>0</v>
      </c>
      <c r="ENF97" s="1544">
        <f t="shared" si="58"/>
        <v>0</v>
      </c>
      <c r="ENG97" s="1544">
        <f t="shared" si="58"/>
        <v>0</v>
      </c>
      <c r="ENH97" s="1544">
        <f t="shared" si="58"/>
        <v>0</v>
      </c>
      <c r="ENI97" s="1544">
        <f t="shared" si="58"/>
        <v>0</v>
      </c>
      <c r="ENJ97" s="1544">
        <f t="shared" si="58"/>
        <v>0</v>
      </c>
      <c r="ENK97" s="1544">
        <f t="shared" si="58"/>
        <v>0</v>
      </c>
      <c r="ENL97" s="1544">
        <f t="shared" si="58"/>
        <v>0</v>
      </c>
      <c r="ENM97" s="1544">
        <f t="shared" si="58"/>
        <v>0</v>
      </c>
      <c r="ENN97" s="1544">
        <f t="shared" si="58"/>
        <v>0</v>
      </c>
      <c r="ENO97" s="1544">
        <f t="shared" si="58"/>
        <v>0</v>
      </c>
      <c r="ENP97" s="1544">
        <f t="shared" si="58"/>
        <v>0</v>
      </c>
      <c r="ENQ97" s="1544">
        <f t="shared" si="58"/>
        <v>0</v>
      </c>
      <c r="ENR97" s="1544">
        <f t="shared" si="58"/>
        <v>0</v>
      </c>
      <c r="ENS97" s="1544">
        <f t="shared" si="58"/>
        <v>0</v>
      </c>
      <c r="ENT97" s="1544">
        <f t="shared" si="58"/>
        <v>0</v>
      </c>
      <c r="ENU97" s="1544">
        <f t="shared" si="58"/>
        <v>0</v>
      </c>
      <c r="ENV97" s="1544">
        <f t="shared" si="58"/>
        <v>0</v>
      </c>
      <c r="ENW97" s="1544">
        <f t="shared" si="58"/>
        <v>0</v>
      </c>
      <c r="ENX97" s="1544">
        <f t="shared" si="58"/>
        <v>0</v>
      </c>
      <c r="ENY97" s="1544">
        <f t="shared" si="58"/>
        <v>0</v>
      </c>
      <c r="ENZ97" s="1544">
        <f t="shared" si="58"/>
        <v>0</v>
      </c>
      <c r="EOA97" s="1544">
        <f t="shared" si="58"/>
        <v>0</v>
      </c>
      <c r="EOB97" s="1544">
        <f t="shared" si="58"/>
        <v>0</v>
      </c>
      <c r="EOC97" s="1544">
        <f t="shared" si="58"/>
        <v>0</v>
      </c>
      <c r="EOD97" s="1544">
        <f t="shared" si="58"/>
        <v>0</v>
      </c>
      <c r="EOE97" s="1544">
        <f t="shared" si="58"/>
        <v>0</v>
      </c>
      <c r="EOF97" s="1544">
        <f t="shared" si="58"/>
        <v>0</v>
      </c>
      <c r="EOG97" s="1544">
        <f t="shared" si="58"/>
        <v>0</v>
      </c>
      <c r="EOH97" s="1544">
        <f t="shared" si="58"/>
        <v>0</v>
      </c>
      <c r="EOI97" s="1544">
        <f t="shared" si="58"/>
        <v>0</v>
      </c>
      <c r="EOJ97" s="1544">
        <f t="shared" ref="EOJ97:EQU97" si="59">SUM(EOJ23,EOJ27,EOJ33,EOJ38,EOJ41,EOJ44,EOJ47,EOJ50,EOJ56,EOJ62,EOJ64,EOJ70,EOJ76,EOJ78,EOJ82)*(1-$E$91)*0.095</f>
        <v>0</v>
      </c>
      <c r="EOK97" s="1544">
        <f t="shared" si="59"/>
        <v>0</v>
      </c>
      <c r="EOL97" s="1544">
        <f t="shared" si="59"/>
        <v>0</v>
      </c>
      <c r="EOM97" s="1544">
        <f t="shared" si="59"/>
        <v>0</v>
      </c>
      <c r="EON97" s="1544">
        <f t="shared" si="59"/>
        <v>0</v>
      </c>
      <c r="EOO97" s="1544">
        <f t="shared" si="59"/>
        <v>0</v>
      </c>
      <c r="EOP97" s="1544">
        <f t="shared" si="59"/>
        <v>0</v>
      </c>
      <c r="EOQ97" s="1544">
        <f t="shared" si="59"/>
        <v>0</v>
      </c>
      <c r="EOR97" s="1544">
        <f t="shared" si="59"/>
        <v>0</v>
      </c>
      <c r="EOS97" s="1544">
        <f t="shared" si="59"/>
        <v>0</v>
      </c>
      <c r="EOT97" s="1544">
        <f t="shared" si="59"/>
        <v>0</v>
      </c>
      <c r="EOU97" s="1544">
        <f t="shared" si="59"/>
        <v>0</v>
      </c>
      <c r="EOV97" s="1544">
        <f t="shared" si="59"/>
        <v>0</v>
      </c>
      <c r="EOW97" s="1544">
        <f t="shared" si="59"/>
        <v>0</v>
      </c>
      <c r="EOX97" s="1544">
        <f t="shared" si="59"/>
        <v>0</v>
      </c>
      <c r="EOY97" s="1544">
        <f t="shared" si="59"/>
        <v>0</v>
      </c>
      <c r="EOZ97" s="1544">
        <f t="shared" si="59"/>
        <v>0</v>
      </c>
      <c r="EPA97" s="1544">
        <f t="shared" si="59"/>
        <v>0</v>
      </c>
      <c r="EPB97" s="1544">
        <f t="shared" si="59"/>
        <v>0</v>
      </c>
      <c r="EPC97" s="1544">
        <f t="shared" si="59"/>
        <v>0</v>
      </c>
      <c r="EPD97" s="1544">
        <f t="shared" si="59"/>
        <v>0</v>
      </c>
      <c r="EPE97" s="1544">
        <f t="shared" si="59"/>
        <v>0</v>
      </c>
      <c r="EPF97" s="1544">
        <f t="shared" si="59"/>
        <v>0</v>
      </c>
      <c r="EPG97" s="1544">
        <f t="shared" si="59"/>
        <v>0</v>
      </c>
      <c r="EPH97" s="1544">
        <f t="shared" si="59"/>
        <v>0</v>
      </c>
      <c r="EPI97" s="1544">
        <f t="shared" si="59"/>
        <v>0</v>
      </c>
      <c r="EPJ97" s="1544">
        <f t="shared" si="59"/>
        <v>0</v>
      </c>
      <c r="EPK97" s="1544">
        <f t="shared" si="59"/>
        <v>0</v>
      </c>
      <c r="EPL97" s="1544">
        <f t="shared" si="59"/>
        <v>0</v>
      </c>
      <c r="EPM97" s="1544">
        <f t="shared" si="59"/>
        <v>0</v>
      </c>
      <c r="EPN97" s="1544">
        <f t="shared" si="59"/>
        <v>0</v>
      </c>
      <c r="EPO97" s="1544">
        <f t="shared" si="59"/>
        <v>0</v>
      </c>
      <c r="EPP97" s="1544">
        <f t="shared" si="59"/>
        <v>0</v>
      </c>
      <c r="EPQ97" s="1544">
        <f t="shared" si="59"/>
        <v>0</v>
      </c>
      <c r="EPR97" s="1544">
        <f t="shared" si="59"/>
        <v>0</v>
      </c>
      <c r="EPS97" s="1544">
        <f t="shared" si="59"/>
        <v>0</v>
      </c>
      <c r="EPT97" s="1544">
        <f t="shared" si="59"/>
        <v>0</v>
      </c>
      <c r="EPU97" s="1544">
        <f t="shared" si="59"/>
        <v>0</v>
      </c>
      <c r="EPV97" s="1544">
        <f t="shared" si="59"/>
        <v>0</v>
      </c>
      <c r="EPW97" s="1544">
        <f t="shared" si="59"/>
        <v>0</v>
      </c>
      <c r="EPX97" s="1544">
        <f t="shared" si="59"/>
        <v>0</v>
      </c>
      <c r="EPY97" s="1544">
        <f t="shared" si="59"/>
        <v>0</v>
      </c>
      <c r="EPZ97" s="1544">
        <f t="shared" si="59"/>
        <v>0</v>
      </c>
      <c r="EQA97" s="1544">
        <f t="shared" si="59"/>
        <v>0</v>
      </c>
      <c r="EQB97" s="1544">
        <f t="shared" si="59"/>
        <v>0</v>
      </c>
      <c r="EQC97" s="1544">
        <f t="shared" si="59"/>
        <v>0</v>
      </c>
      <c r="EQD97" s="1544">
        <f t="shared" si="59"/>
        <v>0</v>
      </c>
      <c r="EQE97" s="1544">
        <f t="shared" si="59"/>
        <v>0</v>
      </c>
      <c r="EQF97" s="1544">
        <f t="shared" si="59"/>
        <v>0</v>
      </c>
      <c r="EQG97" s="1544">
        <f t="shared" si="59"/>
        <v>0</v>
      </c>
      <c r="EQH97" s="1544">
        <f t="shared" si="59"/>
        <v>0</v>
      </c>
      <c r="EQI97" s="1544">
        <f t="shared" si="59"/>
        <v>0</v>
      </c>
      <c r="EQJ97" s="1544">
        <f t="shared" si="59"/>
        <v>0</v>
      </c>
      <c r="EQK97" s="1544">
        <f t="shared" si="59"/>
        <v>0</v>
      </c>
      <c r="EQL97" s="1544">
        <f t="shared" si="59"/>
        <v>0</v>
      </c>
      <c r="EQM97" s="1544">
        <f t="shared" si="59"/>
        <v>0</v>
      </c>
      <c r="EQN97" s="1544">
        <f t="shared" si="59"/>
        <v>0</v>
      </c>
      <c r="EQO97" s="1544">
        <f t="shared" si="59"/>
        <v>0</v>
      </c>
      <c r="EQP97" s="1544">
        <f t="shared" si="59"/>
        <v>0</v>
      </c>
      <c r="EQQ97" s="1544">
        <f t="shared" si="59"/>
        <v>0</v>
      </c>
      <c r="EQR97" s="1544">
        <f t="shared" si="59"/>
        <v>0</v>
      </c>
      <c r="EQS97" s="1544">
        <f t="shared" si="59"/>
        <v>0</v>
      </c>
      <c r="EQT97" s="1544">
        <f t="shared" si="59"/>
        <v>0</v>
      </c>
      <c r="EQU97" s="1544">
        <f t="shared" si="59"/>
        <v>0</v>
      </c>
      <c r="EQV97" s="1544">
        <f t="shared" ref="EQV97:ETG97" si="60">SUM(EQV23,EQV27,EQV33,EQV38,EQV41,EQV44,EQV47,EQV50,EQV56,EQV62,EQV64,EQV70,EQV76,EQV78,EQV82)*(1-$E$91)*0.095</f>
        <v>0</v>
      </c>
      <c r="EQW97" s="1544">
        <f t="shared" si="60"/>
        <v>0</v>
      </c>
      <c r="EQX97" s="1544">
        <f t="shared" si="60"/>
        <v>0</v>
      </c>
      <c r="EQY97" s="1544">
        <f t="shared" si="60"/>
        <v>0</v>
      </c>
      <c r="EQZ97" s="1544">
        <f t="shared" si="60"/>
        <v>0</v>
      </c>
      <c r="ERA97" s="1544">
        <f t="shared" si="60"/>
        <v>0</v>
      </c>
      <c r="ERB97" s="1544">
        <f t="shared" si="60"/>
        <v>0</v>
      </c>
      <c r="ERC97" s="1544">
        <f t="shared" si="60"/>
        <v>0</v>
      </c>
      <c r="ERD97" s="1544">
        <f t="shared" si="60"/>
        <v>0</v>
      </c>
      <c r="ERE97" s="1544">
        <f t="shared" si="60"/>
        <v>0</v>
      </c>
      <c r="ERF97" s="1544">
        <f t="shared" si="60"/>
        <v>0</v>
      </c>
      <c r="ERG97" s="1544">
        <f t="shared" si="60"/>
        <v>0</v>
      </c>
      <c r="ERH97" s="1544">
        <f t="shared" si="60"/>
        <v>0</v>
      </c>
      <c r="ERI97" s="1544">
        <f t="shared" si="60"/>
        <v>0</v>
      </c>
      <c r="ERJ97" s="1544">
        <f t="shared" si="60"/>
        <v>0</v>
      </c>
      <c r="ERK97" s="1544">
        <f t="shared" si="60"/>
        <v>0</v>
      </c>
      <c r="ERL97" s="1544">
        <f t="shared" si="60"/>
        <v>0</v>
      </c>
      <c r="ERM97" s="1544">
        <f t="shared" si="60"/>
        <v>0</v>
      </c>
      <c r="ERN97" s="1544">
        <f t="shared" si="60"/>
        <v>0</v>
      </c>
      <c r="ERO97" s="1544">
        <f t="shared" si="60"/>
        <v>0</v>
      </c>
      <c r="ERP97" s="1544">
        <f t="shared" si="60"/>
        <v>0</v>
      </c>
      <c r="ERQ97" s="1544">
        <f t="shared" si="60"/>
        <v>0</v>
      </c>
      <c r="ERR97" s="1544">
        <f t="shared" si="60"/>
        <v>0</v>
      </c>
      <c r="ERS97" s="1544">
        <f t="shared" si="60"/>
        <v>0</v>
      </c>
      <c r="ERT97" s="1544">
        <f t="shared" si="60"/>
        <v>0</v>
      </c>
      <c r="ERU97" s="1544">
        <f t="shared" si="60"/>
        <v>0</v>
      </c>
      <c r="ERV97" s="1544">
        <f t="shared" si="60"/>
        <v>0</v>
      </c>
      <c r="ERW97" s="1544">
        <f t="shared" si="60"/>
        <v>0</v>
      </c>
      <c r="ERX97" s="1544">
        <f t="shared" si="60"/>
        <v>0</v>
      </c>
      <c r="ERY97" s="1544">
        <f t="shared" si="60"/>
        <v>0</v>
      </c>
      <c r="ERZ97" s="1544">
        <f t="shared" si="60"/>
        <v>0</v>
      </c>
      <c r="ESA97" s="1544">
        <f t="shared" si="60"/>
        <v>0</v>
      </c>
      <c r="ESB97" s="1544">
        <f t="shared" si="60"/>
        <v>0</v>
      </c>
      <c r="ESC97" s="1544">
        <f t="shared" si="60"/>
        <v>0</v>
      </c>
      <c r="ESD97" s="1544">
        <f t="shared" si="60"/>
        <v>0</v>
      </c>
      <c r="ESE97" s="1544">
        <f t="shared" si="60"/>
        <v>0</v>
      </c>
      <c r="ESF97" s="1544">
        <f t="shared" si="60"/>
        <v>0</v>
      </c>
      <c r="ESG97" s="1544">
        <f t="shared" si="60"/>
        <v>0</v>
      </c>
      <c r="ESH97" s="1544">
        <f t="shared" si="60"/>
        <v>0</v>
      </c>
      <c r="ESI97" s="1544">
        <f t="shared" si="60"/>
        <v>0</v>
      </c>
      <c r="ESJ97" s="1544">
        <f t="shared" si="60"/>
        <v>0</v>
      </c>
      <c r="ESK97" s="1544">
        <f t="shared" si="60"/>
        <v>0</v>
      </c>
      <c r="ESL97" s="1544">
        <f t="shared" si="60"/>
        <v>0</v>
      </c>
      <c r="ESM97" s="1544">
        <f t="shared" si="60"/>
        <v>0</v>
      </c>
      <c r="ESN97" s="1544">
        <f t="shared" si="60"/>
        <v>0</v>
      </c>
      <c r="ESO97" s="1544">
        <f t="shared" si="60"/>
        <v>0</v>
      </c>
      <c r="ESP97" s="1544">
        <f t="shared" si="60"/>
        <v>0</v>
      </c>
      <c r="ESQ97" s="1544">
        <f t="shared" si="60"/>
        <v>0</v>
      </c>
      <c r="ESR97" s="1544">
        <f t="shared" si="60"/>
        <v>0</v>
      </c>
      <c r="ESS97" s="1544">
        <f t="shared" si="60"/>
        <v>0</v>
      </c>
      <c r="EST97" s="1544">
        <f t="shared" si="60"/>
        <v>0</v>
      </c>
      <c r="ESU97" s="1544">
        <f t="shared" si="60"/>
        <v>0</v>
      </c>
      <c r="ESV97" s="1544">
        <f t="shared" si="60"/>
        <v>0</v>
      </c>
      <c r="ESW97" s="1544">
        <f t="shared" si="60"/>
        <v>0</v>
      </c>
      <c r="ESX97" s="1544">
        <f t="shared" si="60"/>
        <v>0</v>
      </c>
      <c r="ESY97" s="1544">
        <f t="shared" si="60"/>
        <v>0</v>
      </c>
      <c r="ESZ97" s="1544">
        <f t="shared" si="60"/>
        <v>0</v>
      </c>
      <c r="ETA97" s="1544">
        <f t="shared" si="60"/>
        <v>0</v>
      </c>
      <c r="ETB97" s="1544">
        <f t="shared" si="60"/>
        <v>0</v>
      </c>
      <c r="ETC97" s="1544">
        <f t="shared" si="60"/>
        <v>0</v>
      </c>
      <c r="ETD97" s="1544">
        <f t="shared" si="60"/>
        <v>0</v>
      </c>
      <c r="ETE97" s="1544">
        <f t="shared" si="60"/>
        <v>0</v>
      </c>
      <c r="ETF97" s="1544">
        <f t="shared" si="60"/>
        <v>0</v>
      </c>
      <c r="ETG97" s="1544">
        <f t="shared" si="60"/>
        <v>0</v>
      </c>
      <c r="ETH97" s="1544">
        <f t="shared" ref="ETH97:EVS97" si="61">SUM(ETH23,ETH27,ETH33,ETH38,ETH41,ETH44,ETH47,ETH50,ETH56,ETH62,ETH64,ETH70,ETH76,ETH78,ETH82)*(1-$E$91)*0.095</f>
        <v>0</v>
      </c>
      <c r="ETI97" s="1544">
        <f t="shared" si="61"/>
        <v>0</v>
      </c>
      <c r="ETJ97" s="1544">
        <f t="shared" si="61"/>
        <v>0</v>
      </c>
      <c r="ETK97" s="1544">
        <f t="shared" si="61"/>
        <v>0</v>
      </c>
      <c r="ETL97" s="1544">
        <f t="shared" si="61"/>
        <v>0</v>
      </c>
      <c r="ETM97" s="1544">
        <f t="shared" si="61"/>
        <v>0</v>
      </c>
      <c r="ETN97" s="1544">
        <f t="shared" si="61"/>
        <v>0</v>
      </c>
      <c r="ETO97" s="1544">
        <f t="shared" si="61"/>
        <v>0</v>
      </c>
      <c r="ETP97" s="1544">
        <f t="shared" si="61"/>
        <v>0</v>
      </c>
      <c r="ETQ97" s="1544">
        <f t="shared" si="61"/>
        <v>0</v>
      </c>
      <c r="ETR97" s="1544">
        <f t="shared" si="61"/>
        <v>0</v>
      </c>
      <c r="ETS97" s="1544">
        <f t="shared" si="61"/>
        <v>0</v>
      </c>
      <c r="ETT97" s="1544">
        <f t="shared" si="61"/>
        <v>0</v>
      </c>
      <c r="ETU97" s="1544">
        <f t="shared" si="61"/>
        <v>0</v>
      </c>
      <c r="ETV97" s="1544">
        <f t="shared" si="61"/>
        <v>0</v>
      </c>
      <c r="ETW97" s="1544">
        <f t="shared" si="61"/>
        <v>0</v>
      </c>
      <c r="ETX97" s="1544">
        <f t="shared" si="61"/>
        <v>0</v>
      </c>
      <c r="ETY97" s="1544">
        <f t="shared" si="61"/>
        <v>0</v>
      </c>
      <c r="ETZ97" s="1544">
        <f t="shared" si="61"/>
        <v>0</v>
      </c>
      <c r="EUA97" s="1544">
        <f t="shared" si="61"/>
        <v>0</v>
      </c>
      <c r="EUB97" s="1544">
        <f t="shared" si="61"/>
        <v>0</v>
      </c>
      <c r="EUC97" s="1544">
        <f t="shared" si="61"/>
        <v>0</v>
      </c>
      <c r="EUD97" s="1544">
        <f t="shared" si="61"/>
        <v>0</v>
      </c>
      <c r="EUE97" s="1544">
        <f t="shared" si="61"/>
        <v>0</v>
      </c>
      <c r="EUF97" s="1544">
        <f t="shared" si="61"/>
        <v>0</v>
      </c>
      <c r="EUG97" s="1544">
        <f t="shared" si="61"/>
        <v>0</v>
      </c>
      <c r="EUH97" s="1544">
        <f t="shared" si="61"/>
        <v>0</v>
      </c>
      <c r="EUI97" s="1544">
        <f t="shared" si="61"/>
        <v>0</v>
      </c>
      <c r="EUJ97" s="1544">
        <f t="shared" si="61"/>
        <v>0</v>
      </c>
      <c r="EUK97" s="1544">
        <f t="shared" si="61"/>
        <v>0</v>
      </c>
      <c r="EUL97" s="1544">
        <f t="shared" si="61"/>
        <v>0</v>
      </c>
      <c r="EUM97" s="1544">
        <f t="shared" si="61"/>
        <v>0</v>
      </c>
      <c r="EUN97" s="1544">
        <f t="shared" si="61"/>
        <v>0</v>
      </c>
      <c r="EUO97" s="1544">
        <f t="shared" si="61"/>
        <v>0</v>
      </c>
      <c r="EUP97" s="1544">
        <f t="shared" si="61"/>
        <v>0</v>
      </c>
      <c r="EUQ97" s="1544">
        <f t="shared" si="61"/>
        <v>0</v>
      </c>
      <c r="EUR97" s="1544">
        <f t="shared" si="61"/>
        <v>0</v>
      </c>
      <c r="EUS97" s="1544">
        <f t="shared" si="61"/>
        <v>0</v>
      </c>
      <c r="EUT97" s="1544">
        <f t="shared" si="61"/>
        <v>0</v>
      </c>
      <c r="EUU97" s="1544">
        <f t="shared" si="61"/>
        <v>0</v>
      </c>
      <c r="EUV97" s="1544">
        <f t="shared" si="61"/>
        <v>0</v>
      </c>
      <c r="EUW97" s="1544">
        <f t="shared" si="61"/>
        <v>0</v>
      </c>
      <c r="EUX97" s="1544">
        <f t="shared" si="61"/>
        <v>0</v>
      </c>
      <c r="EUY97" s="1544">
        <f t="shared" si="61"/>
        <v>0</v>
      </c>
      <c r="EUZ97" s="1544">
        <f t="shared" si="61"/>
        <v>0</v>
      </c>
      <c r="EVA97" s="1544">
        <f t="shared" si="61"/>
        <v>0</v>
      </c>
      <c r="EVB97" s="1544">
        <f t="shared" si="61"/>
        <v>0</v>
      </c>
      <c r="EVC97" s="1544">
        <f t="shared" si="61"/>
        <v>0</v>
      </c>
      <c r="EVD97" s="1544">
        <f t="shared" si="61"/>
        <v>0</v>
      </c>
      <c r="EVE97" s="1544">
        <f t="shared" si="61"/>
        <v>0</v>
      </c>
      <c r="EVF97" s="1544">
        <f t="shared" si="61"/>
        <v>0</v>
      </c>
      <c r="EVG97" s="1544">
        <f t="shared" si="61"/>
        <v>0</v>
      </c>
      <c r="EVH97" s="1544">
        <f t="shared" si="61"/>
        <v>0</v>
      </c>
      <c r="EVI97" s="1544">
        <f t="shared" si="61"/>
        <v>0</v>
      </c>
      <c r="EVJ97" s="1544">
        <f t="shared" si="61"/>
        <v>0</v>
      </c>
      <c r="EVK97" s="1544">
        <f t="shared" si="61"/>
        <v>0</v>
      </c>
      <c r="EVL97" s="1544">
        <f t="shared" si="61"/>
        <v>0</v>
      </c>
      <c r="EVM97" s="1544">
        <f t="shared" si="61"/>
        <v>0</v>
      </c>
      <c r="EVN97" s="1544">
        <f t="shared" si="61"/>
        <v>0</v>
      </c>
      <c r="EVO97" s="1544">
        <f t="shared" si="61"/>
        <v>0</v>
      </c>
      <c r="EVP97" s="1544">
        <f t="shared" si="61"/>
        <v>0</v>
      </c>
      <c r="EVQ97" s="1544">
        <f t="shared" si="61"/>
        <v>0</v>
      </c>
      <c r="EVR97" s="1544">
        <f t="shared" si="61"/>
        <v>0</v>
      </c>
      <c r="EVS97" s="1544">
        <f t="shared" si="61"/>
        <v>0</v>
      </c>
      <c r="EVT97" s="1544">
        <f t="shared" ref="EVT97:EYE97" si="62">SUM(EVT23,EVT27,EVT33,EVT38,EVT41,EVT44,EVT47,EVT50,EVT56,EVT62,EVT64,EVT70,EVT76,EVT78,EVT82)*(1-$E$91)*0.095</f>
        <v>0</v>
      </c>
      <c r="EVU97" s="1544">
        <f t="shared" si="62"/>
        <v>0</v>
      </c>
      <c r="EVV97" s="1544">
        <f t="shared" si="62"/>
        <v>0</v>
      </c>
      <c r="EVW97" s="1544">
        <f t="shared" si="62"/>
        <v>0</v>
      </c>
      <c r="EVX97" s="1544">
        <f t="shared" si="62"/>
        <v>0</v>
      </c>
      <c r="EVY97" s="1544">
        <f t="shared" si="62"/>
        <v>0</v>
      </c>
      <c r="EVZ97" s="1544">
        <f t="shared" si="62"/>
        <v>0</v>
      </c>
      <c r="EWA97" s="1544">
        <f t="shared" si="62"/>
        <v>0</v>
      </c>
      <c r="EWB97" s="1544">
        <f t="shared" si="62"/>
        <v>0</v>
      </c>
      <c r="EWC97" s="1544">
        <f t="shared" si="62"/>
        <v>0</v>
      </c>
      <c r="EWD97" s="1544">
        <f t="shared" si="62"/>
        <v>0</v>
      </c>
      <c r="EWE97" s="1544">
        <f t="shared" si="62"/>
        <v>0</v>
      </c>
      <c r="EWF97" s="1544">
        <f t="shared" si="62"/>
        <v>0</v>
      </c>
      <c r="EWG97" s="1544">
        <f t="shared" si="62"/>
        <v>0</v>
      </c>
      <c r="EWH97" s="1544">
        <f t="shared" si="62"/>
        <v>0</v>
      </c>
      <c r="EWI97" s="1544">
        <f t="shared" si="62"/>
        <v>0</v>
      </c>
      <c r="EWJ97" s="1544">
        <f t="shared" si="62"/>
        <v>0</v>
      </c>
      <c r="EWK97" s="1544">
        <f t="shared" si="62"/>
        <v>0</v>
      </c>
      <c r="EWL97" s="1544">
        <f t="shared" si="62"/>
        <v>0</v>
      </c>
      <c r="EWM97" s="1544">
        <f t="shared" si="62"/>
        <v>0</v>
      </c>
      <c r="EWN97" s="1544">
        <f t="shared" si="62"/>
        <v>0</v>
      </c>
      <c r="EWO97" s="1544">
        <f t="shared" si="62"/>
        <v>0</v>
      </c>
      <c r="EWP97" s="1544">
        <f t="shared" si="62"/>
        <v>0</v>
      </c>
      <c r="EWQ97" s="1544">
        <f t="shared" si="62"/>
        <v>0</v>
      </c>
      <c r="EWR97" s="1544">
        <f t="shared" si="62"/>
        <v>0</v>
      </c>
      <c r="EWS97" s="1544">
        <f t="shared" si="62"/>
        <v>0</v>
      </c>
      <c r="EWT97" s="1544">
        <f t="shared" si="62"/>
        <v>0</v>
      </c>
      <c r="EWU97" s="1544">
        <f t="shared" si="62"/>
        <v>0</v>
      </c>
      <c r="EWV97" s="1544">
        <f t="shared" si="62"/>
        <v>0</v>
      </c>
      <c r="EWW97" s="1544">
        <f t="shared" si="62"/>
        <v>0</v>
      </c>
      <c r="EWX97" s="1544">
        <f t="shared" si="62"/>
        <v>0</v>
      </c>
      <c r="EWY97" s="1544">
        <f t="shared" si="62"/>
        <v>0</v>
      </c>
      <c r="EWZ97" s="1544">
        <f t="shared" si="62"/>
        <v>0</v>
      </c>
      <c r="EXA97" s="1544">
        <f t="shared" si="62"/>
        <v>0</v>
      </c>
      <c r="EXB97" s="1544">
        <f t="shared" si="62"/>
        <v>0</v>
      </c>
      <c r="EXC97" s="1544">
        <f t="shared" si="62"/>
        <v>0</v>
      </c>
      <c r="EXD97" s="1544">
        <f t="shared" si="62"/>
        <v>0</v>
      </c>
      <c r="EXE97" s="1544">
        <f t="shared" si="62"/>
        <v>0</v>
      </c>
      <c r="EXF97" s="1544">
        <f t="shared" si="62"/>
        <v>0</v>
      </c>
      <c r="EXG97" s="1544">
        <f t="shared" si="62"/>
        <v>0</v>
      </c>
      <c r="EXH97" s="1544">
        <f t="shared" si="62"/>
        <v>0</v>
      </c>
      <c r="EXI97" s="1544">
        <f t="shared" si="62"/>
        <v>0</v>
      </c>
      <c r="EXJ97" s="1544">
        <f t="shared" si="62"/>
        <v>0</v>
      </c>
      <c r="EXK97" s="1544">
        <f t="shared" si="62"/>
        <v>0</v>
      </c>
      <c r="EXL97" s="1544">
        <f t="shared" si="62"/>
        <v>0</v>
      </c>
      <c r="EXM97" s="1544">
        <f t="shared" si="62"/>
        <v>0</v>
      </c>
      <c r="EXN97" s="1544">
        <f t="shared" si="62"/>
        <v>0</v>
      </c>
      <c r="EXO97" s="1544">
        <f t="shared" si="62"/>
        <v>0</v>
      </c>
      <c r="EXP97" s="1544">
        <f t="shared" si="62"/>
        <v>0</v>
      </c>
      <c r="EXQ97" s="1544">
        <f t="shared" si="62"/>
        <v>0</v>
      </c>
      <c r="EXR97" s="1544">
        <f t="shared" si="62"/>
        <v>0</v>
      </c>
      <c r="EXS97" s="1544">
        <f t="shared" si="62"/>
        <v>0</v>
      </c>
      <c r="EXT97" s="1544">
        <f t="shared" si="62"/>
        <v>0</v>
      </c>
      <c r="EXU97" s="1544">
        <f t="shared" si="62"/>
        <v>0</v>
      </c>
      <c r="EXV97" s="1544">
        <f t="shared" si="62"/>
        <v>0</v>
      </c>
      <c r="EXW97" s="1544">
        <f t="shared" si="62"/>
        <v>0</v>
      </c>
      <c r="EXX97" s="1544">
        <f t="shared" si="62"/>
        <v>0</v>
      </c>
      <c r="EXY97" s="1544">
        <f t="shared" si="62"/>
        <v>0</v>
      </c>
      <c r="EXZ97" s="1544">
        <f t="shared" si="62"/>
        <v>0</v>
      </c>
      <c r="EYA97" s="1544">
        <f t="shared" si="62"/>
        <v>0</v>
      </c>
      <c r="EYB97" s="1544">
        <f t="shared" si="62"/>
        <v>0</v>
      </c>
      <c r="EYC97" s="1544">
        <f t="shared" si="62"/>
        <v>0</v>
      </c>
      <c r="EYD97" s="1544">
        <f t="shared" si="62"/>
        <v>0</v>
      </c>
      <c r="EYE97" s="1544">
        <f t="shared" si="62"/>
        <v>0</v>
      </c>
      <c r="EYF97" s="1544">
        <f t="shared" ref="EYF97:FAQ97" si="63">SUM(EYF23,EYF27,EYF33,EYF38,EYF41,EYF44,EYF47,EYF50,EYF56,EYF62,EYF64,EYF70,EYF76,EYF78,EYF82)*(1-$E$91)*0.095</f>
        <v>0</v>
      </c>
      <c r="EYG97" s="1544">
        <f t="shared" si="63"/>
        <v>0</v>
      </c>
      <c r="EYH97" s="1544">
        <f t="shared" si="63"/>
        <v>0</v>
      </c>
      <c r="EYI97" s="1544">
        <f t="shared" si="63"/>
        <v>0</v>
      </c>
      <c r="EYJ97" s="1544">
        <f t="shared" si="63"/>
        <v>0</v>
      </c>
      <c r="EYK97" s="1544">
        <f t="shared" si="63"/>
        <v>0</v>
      </c>
      <c r="EYL97" s="1544">
        <f t="shared" si="63"/>
        <v>0</v>
      </c>
      <c r="EYM97" s="1544">
        <f t="shared" si="63"/>
        <v>0</v>
      </c>
      <c r="EYN97" s="1544">
        <f t="shared" si="63"/>
        <v>0</v>
      </c>
      <c r="EYO97" s="1544">
        <f t="shared" si="63"/>
        <v>0</v>
      </c>
      <c r="EYP97" s="1544">
        <f t="shared" si="63"/>
        <v>0</v>
      </c>
      <c r="EYQ97" s="1544">
        <f t="shared" si="63"/>
        <v>0</v>
      </c>
      <c r="EYR97" s="1544">
        <f t="shared" si="63"/>
        <v>0</v>
      </c>
      <c r="EYS97" s="1544">
        <f t="shared" si="63"/>
        <v>0</v>
      </c>
      <c r="EYT97" s="1544">
        <f t="shared" si="63"/>
        <v>0</v>
      </c>
      <c r="EYU97" s="1544">
        <f t="shared" si="63"/>
        <v>0</v>
      </c>
      <c r="EYV97" s="1544">
        <f t="shared" si="63"/>
        <v>0</v>
      </c>
      <c r="EYW97" s="1544">
        <f t="shared" si="63"/>
        <v>0</v>
      </c>
      <c r="EYX97" s="1544">
        <f t="shared" si="63"/>
        <v>0</v>
      </c>
      <c r="EYY97" s="1544">
        <f t="shared" si="63"/>
        <v>0</v>
      </c>
      <c r="EYZ97" s="1544">
        <f t="shared" si="63"/>
        <v>0</v>
      </c>
      <c r="EZA97" s="1544">
        <f t="shared" si="63"/>
        <v>0</v>
      </c>
      <c r="EZB97" s="1544">
        <f t="shared" si="63"/>
        <v>0</v>
      </c>
      <c r="EZC97" s="1544">
        <f t="shared" si="63"/>
        <v>0</v>
      </c>
      <c r="EZD97" s="1544">
        <f t="shared" si="63"/>
        <v>0</v>
      </c>
      <c r="EZE97" s="1544">
        <f t="shared" si="63"/>
        <v>0</v>
      </c>
      <c r="EZF97" s="1544">
        <f t="shared" si="63"/>
        <v>0</v>
      </c>
      <c r="EZG97" s="1544">
        <f t="shared" si="63"/>
        <v>0</v>
      </c>
      <c r="EZH97" s="1544">
        <f t="shared" si="63"/>
        <v>0</v>
      </c>
      <c r="EZI97" s="1544">
        <f t="shared" si="63"/>
        <v>0</v>
      </c>
      <c r="EZJ97" s="1544">
        <f t="shared" si="63"/>
        <v>0</v>
      </c>
      <c r="EZK97" s="1544">
        <f t="shared" si="63"/>
        <v>0</v>
      </c>
      <c r="EZL97" s="1544">
        <f t="shared" si="63"/>
        <v>0</v>
      </c>
      <c r="EZM97" s="1544">
        <f t="shared" si="63"/>
        <v>0</v>
      </c>
      <c r="EZN97" s="1544">
        <f t="shared" si="63"/>
        <v>0</v>
      </c>
      <c r="EZO97" s="1544">
        <f t="shared" si="63"/>
        <v>0</v>
      </c>
      <c r="EZP97" s="1544">
        <f t="shared" si="63"/>
        <v>0</v>
      </c>
      <c r="EZQ97" s="1544">
        <f t="shared" si="63"/>
        <v>0</v>
      </c>
      <c r="EZR97" s="1544">
        <f t="shared" si="63"/>
        <v>0</v>
      </c>
      <c r="EZS97" s="1544">
        <f t="shared" si="63"/>
        <v>0</v>
      </c>
      <c r="EZT97" s="1544">
        <f t="shared" si="63"/>
        <v>0</v>
      </c>
      <c r="EZU97" s="1544">
        <f t="shared" si="63"/>
        <v>0</v>
      </c>
      <c r="EZV97" s="1544">
        <f t="shared" si="63"/>
        <v>0</v>
      </c>
      <c r="EZW97" s="1544">
        <f t="shared" si="63"/>
        <v>0</v>
      </c>
      <c r="EZX97" s="1544">
        <f t="shared" si="63"/>
        <v>0</v>
      </c>
      <c r="EZY97" s="1544">
        <f t="shared" si="63"/>
        <v>0</v>
      </c>
      <c r="EZZ97" s="1544">
        <f t="shared" si="63"/>
        <v>0</v>
      </c>
      <c r="FAA97" s="1544">
        <f t="shared" si="63"/>
        <v>0</v>
      </c>
      <c r="FAB97" s="1544">
        <f t="shared" si="63"/>
        <v>0</v>
      </c>
      <c r="FAC97" s="1544">
        <f t="shared" si="63"/>
        <v>0</v>
      </c>
      <c r="FAD97" s="1544">
        <f t="shared" si="63"/>
        <v>0</v>
      </c>
      <c r="FAE97" s="1544">
        <f t="shared" si="63"/>
        <v>0</v>
      </c>
      <c r="FAF97" s="1544">
        <f t="shared" si="63"/>
        <v>0</v>
      </c>
      <c r="FAG97" s="1544">
        <f t="shared" si="63"/>
        <v>0</v>
      </c>
      <c r="FAH97" s="1544">
        <f t="shared" si="63"/>
        <v>0</v>
      </c>
      <c r="FAI97" s="1544">
        <f t="shared" si="63"/>
        <v>0</v>
      </c>
      <c r="FAJ97" s="1544">
        <f t="shared" si="63"/>
        <v>0</v>
      </c>
      <c r="FAK97" s="1544">
        <f t="shared" si="63"/>
        <v>0</v>
      </c>
      <c r="FAL97" s="1544">
        <f t="shared" si="63"/>
        <v>0</v>
      </c>
      <c r="FAM97" s="1544">
        <f t="shared" si="63"/>
        <v>0</v>
      </c>
      <c r="FAN97" s="1544">
        <f t="shared" si="63"/>
        <v>0</v>
      </c>
      <c r="FAO97" s="1544">
        <f t="shared" si="63"/>
        <v>0</v>
      </c>
      <c r="FAP97" s="1544">
        <f t="shared" si="63"/>
        <v>0</v>
      </c>
      <c r="FAQ97" s="1544">
        <f t="shared" si="63"/>
        <v>0</v>
      </c>
      <c r="FAR97" s="1544">
        <f t="shared" ref="FAR97:FDC97" si="64">SUM(FAR23,FAR27,FAR33,FAR38,FAR41,FAR44,FAR47,FAR50,FAR56,FAR62,FAR64,FAR70,FAR76,FAR78,FAR82)*(1-$E$91)*0.095</f>
        <v>0</v>
      </c>
      <c r="FAS97" s="1544">
        <f t="shared" si="64"/>
        <v>0</v>
      </c>
      <c r="FAT97" s="1544">
        <f t="shared" si="64"/>
        <v>0</v>
      </c>
      <c r="FAU97" s="1544">
        <f t="shared" si="64"/>
        <v>0</v>
      </c>
      <c r="FAV97" s="1544">
        <f t="shared" si="64"/>
        <v>0</v>
      </c>
      <c r="FAW97" s="1544">
        <f t="shared" si="64"/>
        <v>0</v>
      </c>
      <c r="FAX97" s="1544">
        <f t="shared" si="64"/>
        <v>0</v>
      </c>
      <c r="FAY97" s="1544">
        <f t="shared" si="64"/>
        <v>0</v>
      </c>
      <c r="FAZ97" s="1544">
        <f t="shared" si="64"/>
        <v>0</v>
      </c>
      <c r="FBA97" s="1544">
        <f t="shared" si="64"/>
        <v>0</v>
      </c>
      <c r="FBB97" s="1544">
        <f t="shared" si="64"/>
        <v>0</v>
      </c>
      <c r="FBC97" s="1544">
        <f t="shared" si="64"/>
        <v>0</v>
      </c>
      <c r="FBD97" s="1544">
        <f t="shared" si="64"/>
        <v>0</v>
      </c>
      <c r="FBE97" s="1544">
        <f t="shared" si="64"/>
        <v>0</v>
      </c>
      <c r="FBF97" s="1544">
        <f t="shared" si="64"/>
        <v>0</v>
      </c>
      <c r="FBG97" s="1544">
        <f t="shared" si="64"/>
        <v>0</v>
      </c>
      <c r="FBH97" s="1544">
        <f t="shared" si="64"/>
        <v>0</v>
      </c>
      <c r="FBI97" s="1544">
        <f t="shared" si="64"/>
        <v>0</v>
      </c>
      <c r="FBJ97" s="1544">
        <f t="shared" si="64"/>
        <v>0</v>
      </c>
      <c r="FBK97" s="1544">
        <f t="shared" si="64"/>
        <v>0</v>
      </c>
      <c r="FBL97" s="1544">
        <f t="shared" si="64"/>
        <v>0</v>
      </c>
      <c r="FBM97" s="1544">
        <f t="shared" si="64"/>
        <v>0</v>
      </c>
      <c r="FBN97" s="1544">
        <f t="shared" si="64"/>
        <v>0</v>
      </c>
      <c r="FBO97" s="1544">
        <f t="shared" si="64"/>
        <v>0</v>
      </c>
      <c r="FBP97" s="1544">
        <f t="shared" si="64"/>
        <v>0</v>
      </c>
      <c r="FBQ97" s="1544">
        <f t="shared" si="64"/>
        <v>0</v>
      </c>
      <c r="FBR97" s="1544">
        <f t="shared" si="64"/>
        <v>0</v>
      </c>
      <c r="FBS97" s="1544">
        <f t="shared" si="64"/>
        <v>0</v>
      </c>
      <c r="FBT97" s="1544">
        <f t="shared" si="64"/>
        <v>0</v>
      </c>
      <c r="FBU97" s="1544">
        <f t="shared" si="64"/>
        <v>0</v>
      </c>
      <c r="FBV97" s="1544">
        <f t="shared" si="64"/>
        <v>0</v>
      </c>
      <c r="FBW97" s="1544">
        <f t="shared" si="64"/>
        <v>0</v>
      </c>
      <c r="FBX97" s="1544">
        <f t="shared" si="64"/>
        <v>0</v>
      </c>
      <c r="FBY97" s="1544">
        <f t="shared" si="64"/>
        <v>0</v>
      </c>
      <c r="FBZ97" s="1544">
        <f t="shared" si="64"/>
        <v>0</v>
      </c>
      <c r="FCA97" s="1544">
        <f t="shared" si="64"/>
        <v>0</v>
      </c>
      <c r="FCB97" s="1544">
        <f t="shared" si="64"/>
        <v>0</v>
      </c>
      <c r="FCC97" s="1544">
        <f t="shared" si="64"/>
        <v>0</v>
      </c>
      <c r="FCD97" s="1544">
        <f t="shared" si="64"/>
        <v>0</v>
      </c>
      <c r="FCE97" s="1544">
        <f t="shared" si="64"/>
        <v>0</v>
      </c>
      <c r="FCF97" s="1544">
        <f t="shared" si="64"/>
        <v>0</v>
      </c>
      <c r="FCG97" s="1544">
        <f t="shared" si="64"/>
        <v>0</v>
      </c>
      <c r="FCH97" s="1544">
        <f t="shared" si="64"/>
        <v>0</v>
      </c>
      <c r="FCI97" s="1544">
        <f t="shared" si="64"/>
        <v>0</v>
      </c>
      <c r="FCJ97" s="1544">
        <f t="shared" si="64"/>
        <v>0</v>
      </c>
      <c r="FCK97" s="1544">
        <f t="shared" si="64"/>
        <v>0</v>
      </c>
      <c r="FCL97" s="1544">
        <f t="shared" si="64"/>
        <v>0</v>
      </c>
      <c r="FCM97" s="1544">
        <f t="shared" si="64"/>
        <v>0</v>
      </c>
      <c r="FCN97" s="1544">
        <f t="shared" si="64"/>
        <v>0</v>
      </c>
      <c r="FCO97" s="1544">
        <f t="shared" si="64"/>
        <v>0</v>
      </c>
      <c r="FCP97" s="1544">
        <f t="shared" si="64"/>
        <v>0</v>
      </c>
      <c r="FCQ97" s="1544">
        <f t="shared" si="64"/>
        <v>0</v>
      </c>
      <c r="FCR97" s="1544">
        <f t="shared" si="64"/>
        <v>0</v>
      </c>
      <c r="FCS97" s="1544">
        <f t="shared" si="64"/>
        <v>0</v>
      </c>
      <c r="FCT97" s="1544">
        <f t="shared" si="64"/>
        <v>0</v>
      </c>
      <c r="FCU97" s="1544">
        <f t="shared" si="64"/>
        <v>0</v>
      </c>
      <c r="FCV97" s="1544">
        <f t="shared" si="64"/>
        <v>0</v>
      </c>
      <c r="FCW97" s="1544">
        <f t="shared" si="64"/>
        <v>0</v>
      </c>
      <c r="FCX97" s="1544">
        <f t="shared" si="64"/>
        <v>0</v>
      </c>
      <c r="FCY97" s="1544">
        <f t="shared" si="64"/>
        <v>0</v>
      </c>
      <c r="FCZ97" s="1544">
        <f t="shared" si="64"/>
        <v>0</v>
      </c>
      <c r="FDA97" s="1544">
        <f t="shared" si="64"/>
        <v>0</v>
      </c>
      <c r="FDB97" s="1544">
        <f t="shared" si="64"/>
        <v>0</v>
      </c>
      <c r="FDC97" s="1544">
        <f t="shared" si="64"/>
        <v>0</v>
      </c>
      <c r="FDD97" s="1544">
        <f t="shared" ref="FDD97:FFO97" si="65">SUM(FDD23,FDD27,FDD33,FDD38,FDD41,FDD44,FDD47,FDD50,FDD56,FDD62,FDD64,FDD70,FDD76,FDD78,FDD82)*(1-$E$91)*0.095</f>
        <v>0</v>
      </c>
      <c r="FDE97" s="1544">
        <f t="shared" si="65"/>
        <v>0</v>
      </c>
      <c r="FDF97" s="1544">
        <f t="shared" si="65"/>
        <v>0</v>
      </c>
      <c r="FDG97" s="1544">
        <f t="shared" si="65"/>
        <v>0</v>
      </c>
      <c r="FDH97" s="1544">
        <f t="shared" si="65"/>
        <v>0</v>
      </c>
      <c r="FDI97" s="1544">
        <f t="shared" si="65"/>
        <v>0</v>
      </c>
      <c r="FDJ97" s="1544">
        <f t="shared" si="65"/>
        <v>0</v>
      </c>
      <c r="FDK97" s="1544">
        <f t="shared" si="65"/>
        <v>0</v>
      </c>
      <c r="FDL97" s="1544">
        <f t="shared" si="65"/>
        <v>0</v>
      </c>
      <c r="FDM97" s="1544">
        <f t="shared" si="65"/>
        <v>0</v>
      </c>
      <c r="FDN97" s="1544">
        <f t="shared" si="65"/>
        <v>0</v>
      </c>
      <c r="FDO97" s="1544">
        <f t="shared" si="65"/>
        <v>0</v>
      </c>
      <c r="FDP97" s="1544">
        <f t="shared" si="65"/>
        <v>0</v>
      </c>
      <c r="FDQ97" s="1544">
        <f t="shared" si="65"/>
        <v>0</v>
      </c>
      <c r="FDR97" s="1544">
        <f t="shared" si="65"/>
        <v>0</v>
      </c>
      <c r="FDS97" s="1544">
        <f t="shared" si="65"/>
        <v>0</v>
      </c>
      <c r="FDT97" s="1544">
        <f t="shared" si="65"/>
        <v>0</v>
      </c>
      <c r="FDU97" s="1544">
        <f t="shared" si="65"/>
        <v>0</v>
      </c>
      <c r="FDV97" s="1544">
        <f t="shared" si="65"/>
        <v>0</v>
      </c>
      <c r="FDW97" s="1544">
        <f t="shared" si="65"/>
        <v>0</v>
      </c>
      <c r="FDX97" s="1544">
        <f t="shared" si="65"/>
        <v>0</v>
      </c>
      <c r="FDY97" s="1544">
        <f t="shared" si="65"/>
        <v>0</v>
      </c>
      <c r="FDZ97" s="1544">
        <f t="shared" si="65"/>
        <v>0</v>
      </c>
      <c r="FEA97" s="1544">
        <f t="shared" si="65"/>
        <v>0</v>
      </c>
      <c r="FEB97" s="1544">
        <f t="shared" si="65"/>
        <v>0</v>
      </c>
      <c r="FEC97" s="1544">
        <f t="shared" si="65"/>
        <v>0</v>
      </c>
      <c r="FED97" s="1544">
        <f t="shared" si="65"/>
        <v>0</v>
      </c>
      <c r="FEE97" s="1544">
        <f t="shared" si="65"/>
        <v>0</v>
      </c>
      <c r="FEF97" s="1544">
        <f t="shared" si="65"/>
        <v>0</v>
      </c>
      <c r="FEG97" s="1544">
        <f t="shared" si="65"/>
        <v>0</v>
      </c>
      <c r="FEH97" s="1544">
        <f t="shared" si="65"/>
        <v>0</v>
      </c>
      <c r="FEI97" s="1544">
        <f t="shared" si="65"/>
        <v>0</v>
      </c>
      <c r="FEJ97" s="1544">
        <f t="shared" si="65"/>
        <v>0</v>
      </c>
      <c r="FEK97" s="1544">
        <f t="shared" si="65"/>
        <v>0</v>
      </c>
      <c r="FEL97" s="1544">
        <f t="shared" si="65"/>
        <v>0</v>
      </c>
      <c r="FEM97" s="1544">
        <f t="shared" si="65"/>
        <v>0</v>
      </c>
      <c r="FEN97" s="1544">
        <f t="shared" si="65"/>
        <v>0</v>
      </c>
      <c r="FEO97" s="1544">
        <f t="shared" si="65"/>
        <v>0</v>
      </c>
      <c r="FEP97" s="1544">
        <f t="shared" si="65"/>
        <v>0</v>
      </c>
      <c r="FEQ97" s="1544">
        <f t="shared" si="65"/>
        <v>0</v>
      </c>
      <c r="FER97" s="1544">
        <f t="shared" si="65"/>
        <v>0</v>
      </c>
      <c r="FES97" s="1544">
        <f t="shared" si="65"/>
        <v>0</v>
      </c>
      <c r="FET97" s="1544">
        <f t="shared" si="65"/>
        <v>0</v>
      </c>
      <c r="FEU97" s="1544">
        <f t="shared" si="65"/>
        <v>0</v>
      </c>
      <c r="FEV97" s="1544">
        <f t="shared" si="65"/>
        <v>0</v>
      </c>
      <c r="FEW97" s="1544">
        <f t="shared" si="65"/>
        <v>0</v>
      </c>
      <c r="FEX97" s="1544">
        <f t="shared" si="65"/>
        <v>0</v>
      </c>
      <c r="FEY97" s="1544">
        <f t="shared" si="65"/>
        <v>0</v>
      </c>
      <c r="FEZ97" s="1544">
        <f t="shared" si="65"/>
        <v>0</v>
      </c>
      <c r="FFA97" s="1544">
        <f t="shared" si="65"/>
        <v>0</v>
      </c>
      <c r="FFB97" s="1544">
        <f t="shared" si="65"/>
        <v>0</v>
      </c>
      <c r="FFC97" s="1544">
        <f t="shared" si="65"/>
        <v>0</v>
      </c>
      <c r="FFD97" s="1544">
        <f t="shared" si="65"/>
        <v>0</v>
      </c>
      <c r="FFE97" s="1544">
        <f t="shared" si="65"/>
        <v>0</v>
      </c>
      <c r="FFF97" s="1544">
        <f t="shared" si="65"/>
        <v>0</v>
      </c>
      <c r="FFG97" s="1544">
        <f t="shared" si="65"/>
        <v>0</v>
      </c>
      <c r="FFH97" s="1544">
        <f t="shared" si="65"/>
        <v>0</v>
      </c>
      <c r="FFI97" s="1544">
        <f t="shared" si="65"/>
        <v>0</v>
      </c>
      <c r="FFJ97" s="1544">
        <f t="shared" si="65"/>
        <v>0</v>
      </c>
      <c r="FFK97" s="1544">
        <f t="shared" si="65"/>
        <v>0</v>
      </c>
      <c r="FFL97" s="1544">
        <f t="shared" si="65"/>
        <v>0</v>
      </c>
      <c r="FFM97" s="1544">
        <f t="shared" si="65"/>
        <v>0</v>
      </c>
      <c r="FFN97" s="1544">
        <f t="shared" si="65"/>
        <v>0</v>
      </c>
      <c r="FFO97" s="1544">
        <f t="shared" si="65"/>
        <v>0</v>
      </c>
      <c r="FFP97" s="1544">
        <f t="shared" ref="FFP97:FIA97" si="66">SUM(FFP23,FFP27,FFP33,FFP38,FFP41,FFP44,FFP47,FFP50,FFP56,FFP62,FFP64,FFP70,FFP76,FFP78,FFP82)*(1-$E$91)*0.095</f>
        <v>0</v>
      </c>
      <c r="FFQ97" s="1544">
        <f t="shared" si="66"/>
        <v>0</v>
      </c>
      <c r="FFR97" s="1544">
        <f t="shared" si="66"/>
        <v>0</v>
      </c>
      <c r="FFS97" s="1544">
        <f t="shared" si="66"/>
        <v>0</v>
      </c>
      <c r="FFT97" s="1544">
        <f t="shared" si="66"/>
        <v>0</v>
      </c>
      <c r="FFU97" s="1544">
        <f t="shared" si="66"/>
        <v>0</v>
      </c>
      <c r="FFV97" s="1544">
        <f t="shared" si="66"/>
        <v>0</v>
      </c>
      <c r="FFW97" s="1544">
        <f t="shared" si="66"/>
        <v>0</v>
      </c>
      <c r="FFX97" s="1544">
        <f t="shared" si="66"/>
        <v>0</v>
      </c>
      <c r="FFY97" s="1544">
        <f t="shared" si="66"/>
        <v>0</v>
      </c>
      <c r="FFZ97" s="1544">
        <f t="shared" si="66"/>
        <v>0</v>
      </c>
      <c r="FGA97" s="1544">
        <f t="shared" si="66"/>
        <v>0</v>
      </c>
      <c r="FGB97" s="1544">
        <f t="shared" si="66"/>
        <v>0</v>
      </c>
      <c r="FGC97" s="1544">
        <f t="shared" si="66"/>
        <v>0</v>
      </c>
      <c r="FGD97" s="1544">
        <f t="shared" si="66"/>
        <v>0</v>
      </c>
      <c r="FGE97" s="1544">
        <f t="shared" si="66"/>
        <v>0</v>
      </c>
      <c r="FGF97" s="1544">
        <f t="shared" si="66"/>
        <v>0</v>
      </c>
      <c r="FGG97" s="1544">
        <f t="shared" si="66"/>
        <v>0</v>
      </c>
      <c r="FGH97" s="1544">
        <f t="shared" si="66"/>
        <v>0</v>
      </c>
      <c r="FGI97" s="1544">
        <f t="shared" si="66"/>
        <v>0</v>
      </c>
      <c r="FGJ97" s="1544">
        <f t="shared" si="66"/>
        <v>0</v>
      </c>
      <c r="FGK97" s="1544">
        <f t="shared" si="66"/>
        <v>0</v>
      </c>
      <c r="FGL97" s="1544">
        <f t="shared" si="66"/>
        <v>0</v>
      </c>
      <c r="FGM97" s="1544">
        <f t="shared" si="66"/>
        <v>0</v>
      </c>
      <c r="FGN97" s="1544">
        <f t="shared" si="66"/>
        <v>0</v>
      </c>
      <c r="FGO97" s="1544">
        <f t="shared" si="66"/>
        <v>0</v>
      </c>
      <c r="FGP97" s="1544">
        <f t="shared" si="66"/>
        <v>0</v>
      </c>
      <c r="FGQ97" s="1544">
        <f t="shared" si="66"/>
        <v>0</v>
      </c>
      <c r="FGR97" s="1544">
        <f t="shared" si="66"/>
        <v>0</v>
      </c>
      <c r="FGS97" s="1544">
        <f t="shared" si="66"/>
        <v>0</v>
      </c>
      <c r="FGT97" s="1544">
        <f t="shared" si="66"/>
        <v>0</v>
      </c>
      <c r="FGU97" s="1544">
        <f t="shared" si="66"/>
        <v>0</v>
      </c>
      <c r="FGV97" s="1544">
        <f t="shared" si="66"/>
        <v>0</v>
      </c>
      <c r="FGW97" s="1544">
        <f t="shared" si="66"/>
        <v>0</v>
      </c>
      <c r="FGX97" s="1544">
        <f t="shared" si="66"/>
        <v>0</v>
      </c>
      <c r="FGY97" s="1544">
        <f t="shared" si="66"/>
        <v>0</v>
      </c>
      <c r="FGZ97" s="1544">
        <f t="shared" si="66"/>
        <v>0</v>
      </c>
      <c r="FHA97" s="1544">
        <f t="shared" si="66"/>
        <v>0</v>
      </c>
      <c r="FHB97" s="1544">
        <f t="shared" si="66"/>
        <v>0</v>
      </c>
      <c r="FHC97" s="1544">
        <f t="shared" si="66"/>
        <v>0</v>
      </c>
      <c r="FHD97" s="1544">
        <f t="shared" si="66"/>
        <v>0</v>
      </c>
      <c r="FHE97" s="1544">
        <f t="shared" si="66"/>
        <v>0</v>
      </c>
      <c r="FHF97" s="1544">
        <f t="shared" si="66"/>
        <v>0</v>
      </c>
      <c r="FHG97" s="1544">
        <f t="shared" si="66"/>
        <v>0</v>
      </c>
      <c r="FHH97" s="1544">
        <f t="shared" si="66"/>
        <v>0</v>
      </c>
      <c r="FHI97" s="1544">
        <f t="shared" si="66"/>
        <v>0</v>
      </c>
      <c r="FHJ97" s="1544">
        <f t="shared" si="66"/>
        <v>0</v>
      </c>
      <c r="FHK97" s="1544">
        <f t="shared" si="66"/>
        <v>0</v>
      </c>
      <c r="FHL97" s="1544">
        <f t="shared" si="66"/>
        <v>0</v>
      </c>
      <c r="FHM97" s="1544">
        <f t="shared" si="66"/>
        <v>0</v>
      </c>
      <c r="FHN97" s="1544">
        <f t="shared" si="66"/>
        <v>0</v>
      </c>
      <c r="FHO97" s="1544">
        <f t="shared" si="66"/>
        <v>0</v>
      </c>
      <c r="FHP97" s="1544">
        <f t="shared" si="66"/>
        <v>0</v>
      </c>
      <c r="FHQ97" s="1544">
        <f t="shared" si="66"/>
        <v>0</v>
      </c>
      <c r="FHR97" s="1544">
        <f t="shared" si="66"/>
        <v>0</v>
      </c>
      <c r="FHS97" s="1544">
        <f t="shared" si="66"/>
        <v>0</v>
      </c>
      <c r="FHT97" s="1544">
        <f t="shared" si="66"/>
        <v>0</v>
      </c>
      <c r="FHU97" s="1544">
        <f t="shared" si="66"/>
        <v>0</v>
      </c>
      <c r="FHV97" s="1544">
        <f t="shared" si="66"/>
        <v>0</v>
      </c>
      <c r="FHW97" s="1544">
        <f t="shared" si="66"/>
        <v>0</v>
      </c>
      <c r="FHX97" s="1544">
        <f t="shared" si="66"/>
        <v>0</v>
      </c>
      <c r="FHY97" s="1544">
        <f t="shared" si="66"/>
        <v>0</v>
      </c>
      <c r="FHZ97" s="1544">
        <f t="shared" si="66"/>
        <v>0</v>
      </c>
      <c r="FIA97" s="1544">
        <f t="shared" si="66"/>
        <v>0</v>
      </c>
      <c r="FIB97" s="1544">
        <f t="shared" ref="FIB97:FKM97" si="67">SUM(FIB23,FIB27,FIB33,FIB38,FIB41,FIB44,FIB47,FIB50,FIB56,FIB62,FIB64,FIB70,FIB76,FIB78,FIB82)*(1-$E$91)*0.095</f>
        <v>0</v>
      </c>
      <c r="FIC97" s="1544">
        <f t="shared" si="67"/>
        <v>0</v>
      </c>
      <c r="FID97" s="1544">
        <f t="shared" si="67"/>
        <v>0</v>
      </c>
      <c r="FIE97" s="1544">
        <f t="shared" si="67"/>
        <v>0</v>
      </c>
      <c r="FIF97" s="1544">
        <f t="shared" si="67"/>
        <v>0</v>
      </c>
      <c r="FIG97" s="1544">
        <f t="shared" si="67"/>
        <v>0</v>
      </c>
      <c r="FIH97" s="1544">
        <f t="shared" si="67"/>
        <v>0</v>
      </c>
      <c r="FII97" s="1544">
        <f t="shared" si="67"/>
        <v>0</v>
      </c>
      <c r="FIJ97" s="1544">
        <f t="shared" si="67"/>
        <v>0</v>
      </c>
      <c r="FIK97" s="1544">
        <f t="shared" si="67"/>
        <v>0</v>
      </c>
      <c r="FIL97" s="1544">
        <f t="shared" si="67"/>
        <v>0</v>
      </c>
      <c r="FIM97" s="1544">
        <f t="shared" si="67"/>
        <v>0</v>
      </c>
      <c r="FIN97" s="1544">
        <f t="shared" si="67"/>
        <v>0</v>
      </c>
      <c r="FIO97" s="1544">
        <f t="shared" si="67"/>
        <v>0</v>
      </c>
      <c r="FIP97" s="1544">
        <f t="shared" si="67"/>
        <v>0</v>
      </c>
      <c r="FIQ97" s="1544">
        <f t="shared" si="67"/>
        <v>0</v>
      </c>
      <c r="FIR97" s="1544">
        <f t="shared" si="67"/>
        <v>0</v>
      </c>
      <c r="FIS97" s="1544">
        <f t="shared" si="67"/>
        <v>0</v>
      </c>
      <c r="FIT97" s="1544">
        <f t="shared" si="67"/>
        <v>0</v>
      </c>
      <c r="FIU97" s="1544">
        <f t="shared" si="67"/>
        <v>0</v>
      </c>
      <c r="FIV97" s="1544">
        <f t="shared" si="67"/>
        <v>0</v>
      </c>
      <c r="FIW97" s="1544">
        <f t="shared" si="67"/>
        <v>0</v>
      </c>
      <c r="FIX97" s="1544">
        <f t="shared" si="67"/>
        <v>0</v>
      </c>
      <c r="FIY97" s="1544">
        <f t="shared" si="67"/>
        <v>0</v>
      </c>
      <c r="FIZ97" s="1544">
        <f t="shared" si="67"/>
        <v>0</v>
      </c>
      <c r="FJA97" s="1544">
        <f t="shared" si="67"/>
        <v>0</v>
      </c>
      <c r="FJB97" s="1544">
        <f t="shared" si="67"/>
        <v>0</v>
      </c>
      <c r="FJC97" s="1544">
        <f t="shared" si="67"/>
        <v>0</v>
      </c>
      <c r="FJD97" s="1544">
        <f t="shared" si="67"/>
        <v>0</v>
      </c>
      <c r="FJE97" s="1544">
        <f t="shared" si="67"/>
        <v>0</v>
      </c>
      <c r="FJF97" s="1544">
        <f t="shared" si="67"/>
        <v>0</v>
      </c>
      <c r="FJG97" s="1544">
        <f t="shared" si="67"/>
        <v>0</v>
      </c>
      <c r="FJH97" s="1544">
        <f t="shared" si="67"/>
        <v>0</v>
      </c>
      <c r="FJI97" s="1544">
        <f t="shared" si="67"/>
        <v>0</v>
      </c>
      <c r="FJJ97" s="1544">
        <f t="shared" si="67"/>
        <v>0</v>
      </c>
      <c r="FJK97" s="1544">
        <f t="shared" si="67"/>
        <v>0</v>
      </c>
      <c r="FJL97" s="1544">
        <f t="shared" si="67"/>
        <v>0</v>
      </c>
      <c r="FJM97" s="1544">
        <f t="shared" si="67"/>
        <v>0</v>
      </c>
      <c r="FJN97" s="1544">
        <f t="shared" si="67"/>
        <v>0</v>
      </c>
      <c r="FJO97" s="1544">
        <f t="shared" si="67"/>
        <v>0</v>
      </c>
      <c r="FJP97" s="1544">
        <f t="shared" si="67"/>
        <v>0</v>
      </c>
      <c r="FJQ97" s="1544">
        <f t="shared" si="67"/>
        <v>0</v>
      </c>
      <c r="FJR97" s="1544">
        <f t="shared" si="67"/>
        <v>0</v>
      </c>
      <c r="FJS97" s="1544">
        <f t="shared" si="67"/>
        <v>0</v>
      </c>
      <c r="FJT97" s="1544">
        <f t="shared" si="67"/>
        <v>0</v>
      </c>
      <c r="FJU97" s="1544">
        <f t="shared" si="67"/>
        <v>0</v>
      </c>
      <c r="FJV97" s="1544">
        <f t="shared" si="67"/>
        <v>0</v>
      </c>
      <c r="FJW97" s="1544">
        <f t="shared" si="67"/>
        <v>0</v>
      </c>
      <c r="FJX97" s="1544">
        <f t="shared" si="67"/>
        <v>0</v>
      </c>
      <c r="FJY97" s="1544">
        <f t="shared" si="67"/>
        <v>0</v>
      </c>
      <c r="FJZ97" s="1544">
        <f t="shared" si="67"/>
        <v>0</v>
      </c>
      <c r="FKA97" s="1544">
        <f t="shared" si="67"/>
        <v>0</v>
      </c>
      <c r="FKB97" s="1544">
        <f t="shared" si="67"/>
        <v>0</v>
      </c>
      <c r="FKC97" s="1544">
        <f t="shared" si="67"/>
        <v>0</v>
      </c>
      <c r="FKD97" s="1544">
        <f t="shared" si="67"/>
        <v>0</v>
      </c>
      <c r="FKE97" s="1544">
        <f t="shared" si="67"/>
        <v>0</v>
      </c>
      <c r="FKF97" s="1544">
        <f t="shared" si="67"/>
        <v>0</v>
      </c>
      <c r="FKG97" s="1544">
        <f t="shared" si="67"/>
        <v>0</v>
      </c>
      <c r="FKH97" s="1544">
        <f t="shared" si="67"/>
        <v>0</v>
      </c>
      <c r="FKI97" s="1544">
        <f t="shared" si="67"/>
        <v>0</v>
      </c>
      <c r="FKJ97" s="1544">
        <f t="shared" si="67"/>
        <v>0</v>
      </c>
      <c r="FKK97" s="1544">
        <f t="shared" si="67"/>
        <v>0</v>
      </c>
      <c r="FKL97" s="1544">
        <f t="shared" si="67"/>
        <v>0</v>
      </c>
      <c r="FKM97" s="1544">
        <f t="shared" si="67"/>
        <v>0</v>
      </c>
      <c r="FKN97" s="1544">
        <f t="shared" ref="FKN97:FMY97" si="68">SUM(FKN23,FKN27,FKN33,FKN38,FKN41,FKN44,FKN47,FKN50,FKN56,FKN62,FKN64,FKN70,FKN76,FKN78,FKN82)*(1-$E$91)*0.095</f>
        <v>0</v>
      </c>
      <c r="FKO97" s="1544">
        <f t="shared" si="68"/>
        <v>0</v>
      </c>
      <c r="FKP97" s="1544">
        <f t="shared" si="68"/>
        <v>0</v>
      </c>
      <c r="FKQ97" s="1544">
        <f t="shared" si="68"/>
        <v>0</v>
      </c>
      <c r="FKR97" s="1544">
        <f t="shared" si="68"/>
        <v>0</v>
      </c>
      <c r="FKS97" s="1544">
        <f t="shared" si="68"/>
        <v>0</v>
      </c>
      <c r="FKT97" s="1544">
        <f t="shared" si="68"/>
        <v>0</v>
      </c>
      <c r="FKU97" s="1544">
        <f t="shared" si="68"/>
        <v>0</v>
      </c>
      <c r="FKV97" s="1544">
        <f t="shared" si="68"/>
        <v>0</v>
      </c>
      <c r="FKW97" s="1544">
        <f t="shared" si="68"/>
        <v>0</v>
      </c>
      <c r="FKX97" s="1544">
        <f t="shared" si="68"/>
        <v>0</v>
      </c>
      <c r="FKY97" s="1544">
        <f t="shared" si="68"/>
        <v>0</v>
      </c>
      <c r="FKZ97" s="1544">
        <f t="shared" si="68"/>
        <v>0</v>
      </c>
      <c r="FLA97" s="1544">
        <f t="shared" si="68"/>
        <v>0</v>
      </c>
      <c r="FLB97" s="1544">
        <f t="shared" si="68"/>
        <v>0</v>
      </c>
      <c r="FLC97" s="1544">
        <f t="shared" si="68"/>
        <v>0</v>
      </c>
      <c r="FLD97" s="1544">
        <f t="shared" si="68"/>
        <v>0</v>
      </c>
      <c r="FLE97" s="1544">
        <f t="shared" si="68"/>
        <v>0</v>
      </c>
      <c r="FLF97" s="1544">
        <f t="shared" si="68"/>
        <v>0</v>
      </c>
      <c r="FLG97" s="1544">
        <f t="shared" si="68"/>
        <v>0</v>
      </c>
      <c r="FLH97" s="1544">
        <f t="shared" si="68"/>
        <v>0</v>
      </c>
      <c r="FLI97" s="1544">
        <f t="shared" si="68"/>
        <v>0</v>
      </c>
      <c r="FLJ97" s="1544">
        <f t="shared" si="68"/>
        <v>0</v>
      </c>
      <c r="FLK97" s="1544">
        <f t="shared" si="68"/>
        <v>0</v>
      </c>
      <c r="FLL97" s="1544">
        <f t="shared" si="68"/>
        <v>0</v>
      </c>
      <c r="FLM97" s="1544">
        <f t="shared" si="68"/>
        <v>0</v>
      </c>
      <c r="FLN97" s="1544">
        <f t="shared" si="68"/>
        <v>0</v>
      </c>
      <c r="FLO97" s="1544">
        <f t="shared" si="68"/>
        <v>0</v>
      </c>
      <c r="FLP97" s="1544">
        <f t="shared" si="68"/>
        <v>0</v>
      </c>
      <c r="FLQ97" s="1544">
        <f t="shared" si="68"/>
        <v>0</v>
      </c>
      <c r="FLR97" s="1544">
        <f t="shared" si="68"/>
        <v>0</v>
      </c>
      <c r="FLS97" s="1544">
        <f t="shared" si="68"/>
        <v>0</v>
      </c>
      <c r="FLT97" s="1544">
        <f t="shared" si="68"/>
        <v>0</v>
      </c>
      <c r="FLU97" s="1544">
        <f t="shared" si="68"/>
        <v>0</v>
      </c>
      <c r="FLV97" s="1544">
        <f t="shared" si="68"/>
        <v>0</v>
      </c>
      <c r="FLW97" s="1544">
        <f t="shared" si="68"/>
        <v>0</v>
      </c>
      <c r="FLX97" s="1544">
        <f t="shared" si="68"/>
        <v>0</v>
      </c>
      <c r="FLY97" s="1544">
        <f t="shared" si="68"/>
        <v>0</v>
      </c>
      <c r="FLZ97" s="1544">
        <f t="shared" si="68"/>
        <v>0</v>
      </c>
      <c r="FMA97" s="1544">
        <f t="shared" si="68"/>
        <v>0</v>
      </c>
      <c r="FMB97" s="1544">
        <f t="shared" si="68"/>
        <v>0</v>
      </c>
      <c r="FMC97" s="1544">
        <f t="shared" si="68"/>
        <v>0</v>
      </c>
      <c r="FMD97" s="1544">
        <f t="shared" si="68"/>
        <v>0</v>
      </c>
      <c r="FME97" s="1544">
        <f t="shared" si="68"/>
        <v>0</v>
      </c>
      <c r="FMF97" s="1544">
        <f t="shared" si="68"/>
        <v>0</v>
      </c>
      <c r="FMG97" s="1544">
        <f t="shared" si="68"/>
        <v>0</v>
      </c>
      <c r="FMH97" s="1544">
        <f t="shared" si="68"/>
        <v>0</v>
      </c>
      <c r="FMI97" s="1544">
        <f t="shared" si="68"/>
        <v>0</v>
      </c>
      <c r="FMJ97" s="1544">
        <f t="shared" si="68"/>
        <v>0</v>
      </c>
      <c r="FMK97" s="1544">
        <f t="shared" si="68"/>
        <v>0</v>
      </c>
      <c r="FML97" s="1544">
        <f t="shared" si="68"/>
        <v>0</v>
      </c>
      <c r="FMM97" s="1544">
        <f t="shared" si="68"/>
        <v>0</v>
      </c>
      <c r="FMN97" s="1544">
        <f t="shared" si="68"/>
        <v>0</v>
      </c>
      <c r="FMO97" s="1544">
        <f t="shared" si="68"/>
        <v>0</v>
      </c>
      <c r="FMP97" s="1544">
        <f t="shared" si="68"/>
        <v>0</v>
      </c>
      <c r="FMQ97" s="1544">
        <f t="shared" si="68"/>
        <v>0</v>
      </c>
      <c r="FMR97" s="1544">
        <f t="shared" si="68"/>
        <v>0</v>
      </c>
      <c r="FMS97" s="1544">
        <f t="shared" si="68"/>
        <v>0</v>
      </c>
      <c r="FMT97" s="1544">
        <f t="shared" si="68"/>
        <v>0</v>
      </c>
      <c r="FMU97" s="1544">
        <f t="shared" si="68"/>
        <v>0</v>
      </c>
      <c r="FMV97" s="1544">
        <f t="shared" si="68"/>
        <v>0</v>
      </c>
      <c r="FMW97" s="1544">
        <f t="shared" si="68"/>
        <v>0</v>
      </c>
      <c r="FMX97" s="1544">
        <f t="shared" si="68"/>
        <v>0</v>
      </c>
      <c r="FMY97" s="1544">
        <f t="shared" si="68"/>
        <v>0</v>
      </c>
      <c r="FMZ97" s="1544">
        <f t="shared" ref="FMZ97:FPK97" si="69">SUM(FMZ23,FMZ27,FMZ33,FMZ38,FMZ41,FMZ44,FMZ47,FMZ50,FMZ56,FMZ62,FMZ64,FMZ70,FMZ76,FMZ78,FMZ82)*(1-$E$91)*0.095</f>
        <v>0</v>
      </c>
      <c r="FNA97" s="1544">
        <f t="shared" si="69"/>
        <v>0</v>
      </c>
      <c r="FNB97" s="1544">
        <f t="shared" si="69"/>
        <v>0</v>
      </c>
      <c r="FNC97" s="1544">
        <f t="shared" si="69"/>
        <v>0</v>
      </c>
      <c r="FND97" s="1544">
        <f t="shared" si="69"/>
        <v>0</v>
      </c>
      <c r="FNE97" s="1544">
        <f t="shared" si="69"/>
        <v>0</v>
      </c>
      <c r="FNF97" s="1544">
        <f t="shared" si="69"/>
        <v>0</v>
      </c>
      <c r="FNG97" s="1544">
        <f t="shared" si="69"/>
        <v>0</v>
      </c>
      <c r="FNH97" s="1544">
        <f t="shared" si="69"/>
        <v>0</v>
      </c>
      <c r="FNI97" s="1544">
        <f t="shared" si="69"/>
        <v>0</v>
      </c>
      <c r="FNJ97" s="1544">
        <f t="shared" si="69"/>
        <v>0</v>
      </c>
      <c r="FNK97" s="1544">
        <f t="shared" si="69"/>
        <v>0</v>
      </c>
      <c r="FNL97" s="1544">
        <f t="shared" si="69"/>
        <v>0</v>
      </c>
      <c r="FNM97" s="1544">
        <f t="shared" si="69"/>
        <v>0</v>
      </c>
      <c r="FNN97" s="1544">
        <f t="shared" si="69"/>
        <v>0</v>
      </c>
      <c r="FNO97" s="1544">
        <f t="shared" si="69"/>
        <v>0</v>
      </c>
      <c r="FNP97" s="1544">
        <f t="shared" si="69"/>
        <v>0</v>
      </c>
      <c r="FNQ97" s="1544">
        <f t="shared" si="69"/>
        <v>0</v>
      </c>
      <c r="FNR97" s="1544">
        <f t="shared" si="69"/>
        <v>0</v>
      </c>
      <c r="FNS97" s="1544">
        <f t="shared" si="69"/>
        <v>0</v>
      </c>
      <c r="FNT97" s="1544">
        <f t="shared" si="69"/>
        <v>0</v>
      </c>
      <c r="FNU97" s="1544">
        <f t="shared" si="69"/>
        <v>0</v>
      </c>
      <c r="FNV97" s="1544">
        <f t="shared" si="69"/>
        <v>0</v>
      </c>
      <c r="FNW97" s="1544">
        <f t="shared" si="69"/>
        <v>0</v>
      </c>
      <c r="FNX97" s="1544">
        <f t="shared" si="69"/>
        <v>0</v>
      </c>
      <c r="FNY97" s="1544">
        <f t="shared" si="69"/>
        <v>0</v>
      </c>
      <c r="FNZ97" s="1544">
        <f t="shared" si="69"/>
        <v>0</v>
      </c>
      <c r="FOA97" s="1544">
        <f t="shared" si="69"/>
        <v>0</v>
      </c>
      <c r="FOB97" s="1544">
        <f t="shared" si="69"/>
        <v>0</v>
      </c>
      <c r="FOC97" s="1544">
        <f t="shared" si="69"/>
        <v>0</v>
      </c>
      <c r="FOD97" s="1544">
        <f t="shared" si="69"/>
        <v>0</v>
      </c>
      <c r="FOE97" s="1544">
        <f t="shared" si="69"/>
        <v>0</v>
      </c>
      <c r="FOF97" s="1544">
        <f t="shared" si="69"/>
        <v>0</v>
      </c>
      <c r="FOG97" s="1544">
        <f t="shared" si="69"/>
        <v>0</v>
      </c>
      <c r="FOH97" s="1544">
        <f t="shared" si="69"/>
        <v>0</v>
      </c>
      <c r="FOI97" s="1544">
        <f t="shared" si="69"/>
        <v>0</v>
      </c>
      <c r="FOJ97" s="1544">
        <f t="shared" si="69"/>
        <v>0</v>
      </c>
      <c r="FOK97" s="1544">
        <f t="shared" si="69"/>
        <v>0</v>
      </c>
      <c r="FOL97" s="1544">
        <f t="shared" si="69"/>
        <v>0</v>
      </c>
      <c r="FOM97" s="1544">
        <f t="shared" si="69"/>
        <v>0</v>
      </c>
      <c r="FON97" s="1544">
        <f t="shared" si="69"/>
        <v>0</v>
      </c>
      <c r="FOO97" s="1544">
        <f t="shared" si="69"/>
        <v>0</v>
      </c>
      <c r="FOP97" s="1544">
        <f t="shared" si="69"/>
        <v>0</v>
      </c>
      <c r="FOQ97" s="1544">
        <f t="shared" si="69"/>
        <v>0</v>
      </c>
      <c r="FOR97" s="1544">
        <f t="shared" si="69"/>
        <v>0</v>
      </c>
      <c r="FOS97" s="1544">
        <f t="shared" si="69"/>
        <v>0</v>
      </c>
      <c r="FOT97" s="1544">
        <f t="shared" si="69"/>
        <v>0</v>
      </c>
      <c r="FOU97" s="1544">
        <f t="shared" si="69"/>
        <v>0</v>
      </c>
      <c r="FOV97" s="1544">
        <f t="shared" si="69"/>
        <v>0</v>
      </c>
      <c r="FOW97" s="1544">
        <f t="shared" si="69"/>
        <v>0</v>
      </c>
      <c r="FOX97" s="1544">
        <f t="shared" si="69"/>
        <v>0</v>
      </c>
      <c r="FOY97" s="1544">
        <f t="shared" si="69"/>
        <v>0</v>
      </c>
      <c r="FOZ97" s="1544">
        <f t="shared" si="69"/>
        <v>0</v>
      </c>
      <c r="FPA97" s="1544">
        <f t="shared" si="69"/>
        <v>0</v>
      </c>
      <c r="FPB97" s="1544">
        <f t="shared" si="69"/>
        <v>0</v>
      </c>
      <c r="FPC97" s="1544">
        <f t="shared" si="69"/>
        <v>0</v>
      </c>
      <c r="FPD97" s="1544">
        <f t="shared" si="69"/>
        <v>0</v>
      </c>
      <c r="FPE97" s="1544">
        <f t="shared" si="69"/>
        <v>0</v>
      </c>
      <c r="FPF97" s="1544">
        <f t="shared" si="69"/>
        <v>0</v>
      </c>
      <c r="FPG97" s="1544">
        <f t="shared" si="69"/>
        <v>0</v>
      </c>
      <c r="FPH97" s="1544">
        <f t="shared" si="69"/>
        <v>0</v>
      </c>
      <c r="FPI97" s="1544">
        <f t="shared" si="69"/>
        <v>0</v>
      </c>
      <c r="FPJ97" s="1544">
        <f t="shared" si="69"/>
        <v>0</v>
      </c>
      <c r="FPK97" s="1544">
        <f t="shared" si="69"/>
        <v>0</v>
      </c>
      <c r="FPL97" s="1544">
        <f t="shared" ref="FPL97:FRW97" si="70">SUM(FPL23,FPL27,FPL33,FPL38,FPL41,FPL44,FPL47,FPL50,FPL56,FPL62,FPL64,FPL70,FPL76,FPL78,FPL82)*(1-$E$91)*0.095</f>
        <v>0</v>
      </c>
      <c r="FPM97" s="1544">
        <f t="shared" si="70"/>
        <v>0</v>
      </c>
      <c r="FPN97" s="1544">
        <f t="shared" si="70"/>
        <v>0</v>
      </c>
      <c r="FPO97" s="1544">
        <f t="shared" si="70"/>
        <v>0</v>
      </c>
      <c r="FPP97" s="1544">
        <f t="shared" si="70"/>
        <v>0</v>
      </c>
      <c r="FPQ97" s="1544">
        <f t="shared" si="70"/>
        <v>0</v>
      </c>
      <c r="FPR97" s="1544">
        <f t="shared" si="70"/>
        <v>0</v>
      </c>
      <c r="FPS97" s="1544">
        <f t="shared" si="70"/>
        <v>0</v>
      </c>
      <c r="FPT97" s="1544">
        <f t="shared" si="70"/>
        <v>0</v>
      </c>
      <c r="FPU97" s="1544">
        <f t="shared" si="70"/>
        <v>0</v>
      </c>
      <c r="FPV97" s="1544">
        <f t="shared" si="70"/>
        <v>0</v>
      </c>
      <c r="FPW97" s="1544">
        <f t="shared" si="70"/>
        <v>0</v>
      </c>
      <c r="FPX97" s="1544">
        <f t="shared" si="70"/>
        <v>0</v>
      </c>
      <c r="FPY97" s="1544">
        <f t="shared" si="70"/>
        <v>0</v>
      </c>
      <c r="FPZ97" s="1544">
        <f t="shared" si="70"/>
        <v>0</v>
      </c>
      <c r="FQA97" s="1544">
        <f t="shared" si="70"/>
        <v>0</v>
      </c>
      <c r="FQB97" s="1544">
        <f t="shared" si="70"/>
        <v>0</v>
      </c>
      <c r="FQC97" s="1544">
        <f t="shared" si="70"/>
        <v>0</v>
      </c>
      <c r="FQD97" s="1544">
        <f t="shared" si="70"/>
        <v>0</v>
      </c>
      <c r="FQE97" s="1544">
        <f t="shared" si="70"/>
        <v>0</v>
      </c>
      <c r="FQF97" s="1544">
        <f t="shared" si="70"/>
        <v>0</v>
      </c>
      <c r="FQG97" s="1544">
        <f t="shared" si="70"/>
        <v>0</v>
      </c>
      <c r="FQH97" s="1544">
        <f t="shared" si="70"/>
        <v>0</v>
      </c>
      <c r="FQI97" s="1544">
        <f t="shared" si="70"/>
        <v>0</v>
      </c>
      <c r="FQJ97" s="1544">
        <f t="shared" si="70"/>
        <v>0</v>
      </c>
      <c r="FQK97" s="1544">
        <f t="shared" si="70"/>
        <v>0</v>
      </c>
      <c r="FQL97" s="1544">
        <f t="shared" si="70"/>
        <v>0</v>
      </c>
      <c r="FQM97" s="1544">
        <f t="shared" si="70"/>
        <v>0</v>
      </c>
      <c r="FQN97" s="1544">
        <f t="shared" si="70"/>
        <v>0</v>
      </c>
      <c r="FQO97" s="1544">
        <f t="shared" si="70"/>
        <v>0</v>
      </c>
      <c r="FQP97" s="1544">
        <f t="shared" si="70"/>
        <v>0</v>
      </c>
      <c r="FQQ97" s="1544">
        <f t="shared" si="70"/>
        <v>0</v>
      </c>
      <c r="FQR97" s="1544">
        <f t="shared" si="70"/>
        <v>0</v>
      </c>
      <c r="FQS97" s="1544">
        <f t="shared" si="70"/>
        <v>0</v>
      </c>
      <c r="FQT97" s="1544">
        <f t="shared" si="70"/>
        <v>0</v>
      </c>
      <c r="FQU97" s="1544">
        <f t="shared" si="70"/>
        <v>0</v>
      </c>
      <c r="FQV97" s="1544">
        <f t="shared" si="70"/>
        <v>0</v>
      </c>
      <c r="FQW97" s="1544">
        <f t="shared" si="70"/>
        <v>0</v>
      </c>
      <c r="FQX97" s="1544">
        <f t="shared" si="70"/>
        <v>0</v>
      </c>
      <c r="FQY97" s="1544">
        <f t="shared" si="70"/>
        <v>0</v>
      </c>
      <c r="FQZ97" s="1544">
        <f t="shared" si="70"/>
        <v>0</v>
      </c>
      <c r="FRA97" s="1544">
        <f t="shared" si="70"/>
        <v>0</v>
      </c>
      <c r="FRB97" s="1544">
        <f t="shared" si="70"/>
        <v>0</v>
      </c>
      <c r="FRC97" s="1544">
        <f t="shared" si="70"/>
        <v>0</v>
      </c>
      <c r="FRD97" s="1544">
        <f t="shared" si="70"/>
        <v>0</v>
      </c>
      <c r="FRE97" s="1544">
        <f t="shared" si="70"/>
        <v>0</v>
      </c>
      <c r="FRF97" s="1544">
        <f t="shared" si="70"/>
        <v>0</v>
      </c>
      <c r="FRG97" s="1544">
        <f t="shared" si="70"/>
        <v>0</v>
      </c>
      <c r="FRH97" s="1544">
        <f t="shared" si="70"/>
        <v>0</v>
      </c>
      <c r="FRI97" s="1544">
        <f t="shared" si="70"/>
        <v>0</v>
      </c>
      <c r="FRJ97" s="1544">
        <f t="shared" si="70"/>
        <v>0</v>
      </c>
      <c r="FRK97" s="1544">
        <f t="shared" si="70"/>
        <v>0</v>
      </c>
      <c r="FRL97" s="1544">
        <f t="shared" si="70"/>
        <v>0</v>
      </c>
      <c r="FRM97" s="1544">
        <f t="shared" si="70"/>
        <v>0</v>
      </c>
      <c r="FRN97" s="1544">
        <f t="shared" si="70"/>
        <v>0</v>
      </c>
      <c r="FRO97" s="1544">
        <f t="shared" si="70"/>
        <v>0</v>
      </c>
      <c r="FRP97" s="1544">
        <f t="shared" si="70"/>
        <v>0</v>
      </c>
      <c r="FRQ97" s="1544">
        <f t="shared" si="70"/>
        <v>0</v>
      </c>
      <c r="FRR97" s="1544">
        <f t="shared" si="70"/>
        <v>0</v>
      </c>
      <c r="FRS97" s="1544">
        <f t="shared" si="70"/>
        <v>0</v>
      </c>
      <c r="FRT97" s="1544">
        <f t="shared" si="70"/>
        <v>0</v>
      </c>
      <c r="FRU97" s="1544">
        <f t="shared" si="70"/>
        <v>0</v>
      </c>
      <c r="FRV97" s="1544">
        <f t="shared" si="70"/>
        <v>0</v>
      </c>
      <c r="FRW97" s="1544">
        <f t="shared" si="70"/>
        <v>0</v>
      </c>
      <c r="FRX97" s="1544">
        <f t="shared" ref="FRX97:FUI97" si="71">SUM(FRX23,FRX27,FRX33,FRX38,FRX41,FRX44,FRX47,FRX50,FRX56,FRX62,FRX64,FRX70,FRX76,FRX78,FRX82)*(1-$E$91)*0.095</f>
        <v>0</v>
      </c>
      <c r="FRY97" s="1544">
        <f t="shared" si="71"/>
        <v>0</v>
      </c>
      <c r="FRZ97" s="1544">
        <f t="shared" si="71"/>
        <v>0</v>
      </c>
      <c r="FSA97" s="1544">
        <f t="shared" si="71"/>
        <v>0</v>
      </c>
      <c r="FSB97" s="1544">
        <f t="shared" si="71"/>
        <v>0</v>
      </c>
      <c r="FSC97" s="1544">
        <f t="shared" si="71"/>
        <v>0</v>
      </c>
      <c r="FSD97" s="1544">
        <f t="shared" si="71"/>
        <v>0</v>
      </c>
      <c r="FSE97" s="1544">
        <f t="shared" si="71"/>
        <v>0</v>
      </c>
      <c r="FSF97" s="1544">
        <f t="shared" si="71"/>
        <v>0</v>
      </c>
      <c r="FSG97" s="1544">
        <f t="shared" si="71"/>
        <v>0</v>
      </c>
      <c r="FSH97" s="1544">
        <f t="shared" si="71"/>
        <v>0</v>
      </c>
      <c r="FSI97" s="1544">
        <f t="shared" si="71"/>
        <v>0</v>
      </c>
      <c r="FSJ97" s="1544">
        <f t="shared" si="71"/>
        <v>0</v>
      </c>
      <c r="FSK97" s="1544">
        <f t="shared" si="71"/>
        <v>0</v>
      </c>
      <c r="FSL97" s="1544">
        <f t="shared" si="71"/>
        <v>0</v>
      </c>
      <c r="FSM97" s="1544">
        <f t="shared" si="71"/>
        <v>0</v>
      </c>
      <c r="FSN97" s="1544">
        <f t="shared" si="71"/>
        <v>0</v>
      </c>
      <c r="FSO97" s="1544">
        <f t="shared" si="71"/>
        <v>0</v>
      </c>
      <c r="FSP97" s="1544">
        <f t="shared" si="71"/>
        <v>0</v>
      </c>
      <c r="FSQ97" s="1544">
        <f t="shared" si="71"/>
        <v>0</v>
      </c>
      <c r="FSR97" s="1544">
        <f t="shared" si="71"/>
        <v>0</v>
      </c>
      <c r="FSS97" s="1544">
        <f t="shared" si="71"/>
        <v>0</v>
      </c>
      <c r="FST97" s="1544">
        <f t="shared" si="71"/>
        <v>0</v>
      </c>
      <c r="FSU97" s="1544">
        <f t="shared" si="71"/>
        <v>0</v>
      </c>
      <c r="FSV97" s="1544">
        <f t="shared" si="71"/>
        <v>0</v>
      </c>
      <c r="FSW97" s="1544">
        <f t="shared" si="71"/>
        <v>0</v>
      </c>
      <c r="FSX97" s="1544">
        <f t="shared" si="71"/>
        <v>0</v>
      </c>
      <c r="FSY97" s="1544">
        <f t="shared" si="71"/>
        <v>0</v>
      </c>
      <c r="FSZ97" s="1544">
        <f t="shared" si="71"/>
        <v>0</v>
      </c>
      <c r="FTA97" s="1544">
        <f t="shared" si="71"/>
        <v>0</v>
      </c>
      <c r="FTB97" s="1544">
        <f t="shared" si="71"/>
        <v>0</v>
      </c>
      <c r="FTC97" s="1544">
        <f t="shared" si="71"/>
        <v>0</v>
      </c>
      <c r="FTD97" s="1544">
        <f t="shared" si="71"/>
        <v>0</v>
      </c>
      <c r="FTE97" s="1544">
        <f t="shared" si="71"/>
        <v>0</v>
      </c>
      <c r="FTF97" s="1544">
        <f t="shared" si="71"/>
        <v>0</v>
      </c>
      <c r="FTG97" s="1544">
        <f t="shared" si="71"/>
        <v>0</v>
      </c>
      <c r="FTH97" s="1544">
        <f t="shared" si="71"/>
        <v>0</v>
      </c>
      <c r="FTI97" s="1544">
        <f t="shared" si="71"/>
        <v>0</v>
      </c>
      <c r="FTJ97" s="1544">
        <f t="shared" si="71"/>
        <v>0</v>
      </c>
      <c r="FTK97" s="1544">
        <f t="shared" si="71"/>
        <v>0</v>
      </c>
      <c r="FTL97" s="1544">
        <f t="shared" si="71"/>
        <v>0</v>
      </c>
      <c r="FTM97" s="1544">
        <f t="shared" si="71"/>
        <v>0</v>
      </c>
      <c r="FTN97" s="1544">
        <f t="shared" si="71"/>
        <v>0</v>
      </c>
      <c r="FTO97" s="1544">
        <f t="shared" si="71"/>
        <v>0</v>
      </c>
      <c r="FTP97" s="1544">
        <f t="shared" si="71"/>
        <v>0</v>
      </c>
      <c r="FTQ97" s="1544">
        <f t="shared" si="71"/>
        <v>0</v>
      </c>
      <c r="FTR97" s="1544">
        <f t="shared" si="71"/>
        <v>0</v>
      </c>
      <c r="FTS97" s="1544">
        <f t="shared" si="71"/>
        <v>0</v>
      </c>
      <c r="FTT97" s="1544">
        <f t="shared" si="71"/>
        <v>0</v>
      </c>
      <c r="FTU97" s="1544">
        <f t="shared" si="71"/>
        <v>0</v>
      </c>
      <c r="FTV97" s="1544">
        <f t="shared" si="71"/>
        <v>0</v>
      </c>
      <c r="FTW97" s="1544">
        <f t="shared" si="71"/>
        <v>0</v>
      </c>
      <c r="FTX97" s="1544">
        <f t="shared" si="71"/>
        <v>0</v>
      </c>
      <c r="FTY97" s="1544">
        <f t="shared" si="71"/>
        <v>0</v>
      </c>
      <c r="FTZ97" s="1544">
        <f t="shared" si="71"/>
        <v>0</v>
      </c>
      <c r="FUA97" s="1544">
        <f t="shared" si="71"/>
        <v>0</v>
      </c>
      <c r="FUB97" s="1544">
        <f t="shared" si="71"/>
        <v>0</v>
      </c>
      <c r="FUC97" s="1544">
        <f t="shared" si="71"/>
        <v>0</v>
      </c>
      <c r="FUD97" s="1544">
        <f t="shared" si="71"/>
        <v>0</v>
      </c>
      <c r="FUE97" s="1544">
        <f t="shared" si="71"/>
        <v>0</v>
      </c>
      <c r="FUF97" s="1544">
        <f t="shared" si="71"/>
        <v>0</v>
      </c>
      <c r="FUG97" s="1544">
        <f t="shared" si="71"/>
        <v>0</v>
      </c>
      <c r="FUH97" s="1544">
        <f t="shared" si="71"/>
        <v>0</v>
      </c>
      <c r="FUI97" s="1544">
        <f t="shared" si="71"/>
        <v>0</v>
      </c>
      <c r="FUJ97" s="1544">
        <f t="shared" ref="FUJ97:FWU97" si="72">SUM(FUJ23,FUJ27,FUJ33,FUJ38,FUJ41,FUJ44,FUJ47,FUJ50,FUJ56,FUJ62,FUJ64,FUJ70,FUJ76,FUJ78,FUJ82)*(1-$E$91)*0.095</f>
        <v>0</v>
      </c>
      <c r="FUK97" s="1544">
        <f t="shared" si="72"/>
        <v>0</v>
      </c>
      <c r="FUL97" s="1544">
        <f t="shared" si="72"/>
        <v>0</v>
      </c>
      <c r="FUM97" s="1544">
        <f t="shared" si="72"/>
        <v>0</v>
      </c>
      <c r="FUN97" s="1544">
        <f t="shared" si="72"/>
        <v>0</v>
      </c>
      <c r="FUO97" s="1544">
        <f t="shared" si="72"/>
        <v>0</v>
      </c>
      <c r="FUP97" s="1544">
        <f t="shared" si="72"/>
        <v>0</v>
      </c>
      <c r="FUQ97" s="1544">
        <f t="shared" si="72"/>
        <v>0</v>
      </c>
      <c r="FUR97" s="1544">
        <f t="shared" si="72"/>
        <v>0</v>
      </c>
      <c r="FUS97" s="1544">
        <f t="shared" si="72"/>
        <v>0</v>
      </c>
      <c r="FUT97" s="1544">
        <f t="shared" si="72"/>
        <v>0</v>
      </c>
      <c r="FUU97" s="1544">
        <f t="shared" si="72"/>
        <v>0</v>
      </c>
      <c r="FUV97" s="1544">
        <f t="shared" si="72"/>
        <v>0</v>
      </c>
      <c r="FUW97" s="1544">
        <f t="shared" si="72"/>
        <v>0</v>
      </c>
      <c r="FUX97" s="1544">
        <f t="shared" si="72"/>
        <v>0</v>
      </c>
      <c r="FUY97" s="1544">
        <f t="shared" si="72"/>
        <v>0</v>
      </c>
      <c r="FUZ97" s="1544">
        <f t="shared" si="72"/>
        <v>0</v>
      </c>
      <c r="FVA97" s="1544">
        <f t="shared" si="72"/>
        <v>0</v>
      </c>
      <c r="FVB97" s="1544">
        <f t="shared" si="72"/>
        <v>0</v>
      </c>
      <c r="FVC97" s="1544">
        <f t="shared" si="72"/>
        <v>0</v>
      </c>
      <c r="FVD97" s="1544">
        <f t="shared" si="72"/>
        <v>0</v>
      </c>
      <c r="FVE97" s="1544">
        <f t="shared" si="72"/>
        <v>0</v>
      </c>
      <c r="FVF97" s="1544">
        <f t="shared" si="72"/>
        <v>0</v>
      </c>
      <c r="FVG97" s="1544">
        <f t="shared" si="72"/>
        <v>0</v>
      </c>
      <c r="FVH97" s="1544">
        <f t="shared" si="72"/>
        <v>0</v>
      </c>
      <c r="FVI97" s="1544">
        <f t="shared" si="72"/>
        <v>0</v>
      </c>
      <c r="FVJ97" s="1544">
        <f t="shared" si="72"/>
        <v>0</v>
      </c>
      <c r="FVK97" s="1544">
        <f t="shared" si="72"/>
        <v>0</v>
      </c>
      <c r="FVL97" s="1544">
        <f t="shared" si="72"/>
        <v>0</v>
      </c>
      <c r="FVM97" s="1544">
        <f t="shared" si="72"/>
        <v>0</v>
      </c>
      <c r="FVN97" s="1544">
        <f t="shared" si="72"/>
        <v>0</v>
      </c>
      <c r="FVO97" s="1544">
        <f t="shared" si="72"/>
        <v>0</v>
      </c>
      <c r="FVP97" s="1544">
        <f t="shared" si="72"/>
        <v>0</v>
      </c>
      <c r="FVQ97" s="1544">
        <f t="shared" si="72"/>
        <v>0</v>
      </c>
      <c r="FVR97" s="1544">
        <f t="shared" si="72"/>
        <v>0</v>
      </c>
      <c r="FVS97" s="1544">
        <f t="shared" si="72"/>
        <v>0</v>
      </c>
      <c r="FVT97" s="1544">
        <f t="shared" si="72"/>
        <v>0</v>
      </c>
      <c r="FVU97" s="1544">
        <f t="shared" si="72"/>
        <v>0</v>
      </c>
      <c r="FVV97" s="1544">
        <f t="shared" si="72"/>
        <v>0</v>
      </c>
      <c r="FVW97" s="1544">
        <f t="shared" si="72"/>
        <v>0</v>
      </c>
      <c r="FVX97" s="1544">
        <f t="shared" si="72"/>
        <v>0</v>
      </c>
      <c r="FVY97" s="1544">
        <f t="shared" si="72"/>
        <v>0</v>
      </c>
      <c r="FVZ97" s="1544">
        <f t="shared" si="72"/>
        <v>0</v>
      </c>
      <c r="FWA97" s="1544">
        <f t="shared" si="72"/>
        <v>0</v>
      </c>
      <c r="FWB97" s="1544">
        <f t="shared" si="72"/>
        <v>0</v>
      </c>
      <c r="FWC97" s="1544">
        <f t="shared" si="72"/>
        <v>0</v>
      </c>
      <c r="FWD97" s="1544">
        <f t="shared" si="72"/>
        <v>0</v>
      </c>
      <c r="FWE97" s="1544">
        <f t="shared" si="72"/>
        <v>0</v>
      </c>
      <c r="FWF97" s="1544">
        <f t="shared" si="72"/>
        <v>0</v>
      </c>
      <c r="FWG97" s="1544">
        <f t="shared" si="72"/>
        <v>0</v>
      </c>
      <c r="FWH97" s="1544">
        <f t="shared" si="72"/>
        <v>0</v>
      </c>
      <c r="FWI97" s="1544">
        <f t="shared" si="72"/>
        <v>0</v>
      </c>
      <c r="FWJ97" s="1544">
        <f t="shared" si="72"/>
        <v>0</v>
      </c>
      <c r="FWK97" s="1544">
        <f t="shared" si="72"/>
        <v>0</v>
      </c>
      <c r="FWL97" s="1544">
        <f t="shared" si="72"/>
        <v>0</v>
      </c>
      <c r="FWM97" s="1544">
        <f t="shared" si="72"/>
        <v>0</v>
      </c>
      <c r="FWN97" s="1544">
        <f t="shared" si="72"/>
        <v>0</v>
      </c>
      <c r="FWO97" s="1544">
        <f t="shared" si="72"/>
        <v>0</v>
      </c>
      <c r="FWP97" s="1544">
        <f t="shared" si="72"/>
        <v>0</v>
      </c>
      <c r="FWQ97" s="1544">
        <f t="shared" si="72"/>
        <v>0</v>
      </c>
      <c r="FWR97" s="1544">
        <f t="shared" si="72"/>
        <v>0</v>
      </c>
      <c r="FWS97" s="1544">
        <f t="shared" si="72"/>
        <v>0</v>
      </c>
      <c r="FWT97" s="1544">
        <f t="shared" si="72"/>
        <v>0</v>
      </c>
      <c r="FWU97" s="1544">
        <f t="shared" si="72"/>
        <v>0</v>
      </c>
      <c r="FWV97" s="1544">
        <f t="shared" ref="FWV97:FZG97" si="73">SUM(FWV23,FWV27,FWV33,FWV38,FWV41,FWV44,FWV47,FWV50,FWV56,FWV62,FWV64,FWV70,FWV76,FWV78,FWV82)*(1-$E$91)*0.095</f>
        <v>0</v>
      </c>
      <c r="FWW97" s="1544">
        <f t="shared" si="73"/>
        <v>0</v>
      </c>
      <c r="FWX97" s="1544">
        <f t="shared" si="73"/>
        <v>0</v>
      </c>
      <c r="FWY97" s="1544">
        <f t="shared" si="73"/>
        <v>0</v>
      </c>
      <c r="FWZ97" s="1544">
        <f t="shared" si="73"/>
        <v>0</v>
      </c>
      <c r="FXA97" s="1544">
        <f t="shared" si="73"/>
        <v>0</v>
      </c>
      <c r="FXB97" s="1544">
        <f t="shared" si="73"/>
        <v>0</v>
      </c>
      <c r="FXC97" s="1544">
        <f t="shared" si="73"/>
        <v>0</v>
      </c>
      <c r="FXD97" s="1544">
        <f t="shared" si="73"/>
        <v>0</v>
      </c>
      <c r="FXE97" s="1544">
        <f t="shared" si="73"/>
        <v>0</v>
      </c>
      <c r="FXF97" s="1544">
        <f t="shared" si="73"/>
        <v>0</v>
      </c>
      <c r="FXG97" s="1544">
        <f t="shared" si="73"/>
        <v>0</v>
      </c>
      <c r="FXH97" s="1544">
        <f t="shared" si="73"/>
        <v>0</v>
      </c>
      <c r="FXI97" s="1544">
        <f t="shared" si="73"/>
        <v>0</v>
      </c>
      <c r="FXJ97" s="1544">
        <f t="shared" si="73"/>
        <v>0</v>
      </c>
      <c r="FXK97" s="1544">
        <f t="shared" si="73"/>
        <v>0</v>
      </c>
      <c r="FXL97" s="1544">
        <f t="shared" si="73"/>
        <v>0</v>
      </c>
      <c r="FXM97" s="1544">
        <f t="shared" si="73"/>
        <v>0</v>
      </c>
      <c r="FXN97" s="1544">
        <f t="shared" si="73"/>
        <v>0</v>
      </c>
      <c r="FXO97" s="1544">
        <f t="shared" si="73"/>
        <v>0</v>
      </c>
      <c r="FXP97" s="1544">
        <f t="shared" si="73"/>
        <v>0</v>
      </c>
      <c r="FXQ97" s="1544">
        <f t="shared" si="73"/>
        <v>0</v>
      </c>
      <c r="FXR97" s="1544">
        <f t="shared" si="73"/>
        <v>0</v>
      </c>
      <c r="FXS97" s="1544">
        <f t="shared" si="73"/>
        <v>0</v>
      </c>
      <c r="FXT97" s="1544">
        <f t="shared" si="73"/>
        <v>0</v>
      </c>
      <c r="FXU97" s="1544">
        <f t="shared" si="73"/>
        <v>0</v>
      </c>
      <c r="FXV97" s="1544">
        <f t="shared" si="73"/>
        <v>0</v>
      </c>
      <c r="FXW97" s="1544">
        <f t="shared" si="73"/>
        <v>0</v>
      </c>
      <c r="FXX97" s="1544">
        <f t="shared" si="73"/>
        <v>0</v>
      </c>
      <c r="FXY97" s="1544">
        <f t="shared" si="73"/>
        <v>0</v>
      </c>
      <c r="FXZ97" s="1544">
        <f t="shared" si="73"/>
        <v>0</v>
      </c>
      <c r="FYA97" s="1544">
        <f t="shared" si="73"/>
        <v>0</v>
      </c>
      <c r="FYB97" s="1544">
        <f t="shared" si="73"/>
        <v>0</v>
      </c>
      <c r="FYC97" s="1544">
        <f t="shared" si="73"/>
        <v>0</v>
      </c>
      <c r="FYD97" s="1544">
        <f t="shared" si="73"/>
        <v>0</v>
      </c>
      <c r="FYE97" s="1544">
        <f t="shared" si="73"/>
        <v>0</v>
      </c>
      <c r="FYF97" s="1544">
        <f t="shared" si="73"/>
        <v>0</v>
      </c>
      <c r="FYG97" s="1544">
        <f t="shared" si="73"/>
        <v>0</v>
      </c>
      <c r="FYH97" s="1544">
        <f t="shared" si="73"/>
        <v>0</v>
      </c>
      <c r="FYI97" s="1544">
        <f t="shared" si="73"/>
        <v>0</v>
      </c>
      <c r="FYJ97" s="1544">
        <f t="shared" si="73"/>
        <v>0</v>
      </c>
      <c r="FYK97" s="1544">
        <f t="shared" si="73"/>
        <v>0</v>
      </c>
      <c r="FYL97" s="1544">
        <f t="shared" si="73"/>
        <v>0</v>
      </c>
      <c r="FYM97" s="1544">
        <f t="shared" si="73"/>
        <v>0</v>
      </c>
      <c r="FYN97" s="1544">
        <f t="shared" si="73"/>
        <v>0</v>
      </c>
      <c r="FYO97" s="1544">
        <f t="shared" si="73"/>
        <v>0</v>
      </c>
      <c r="FYP97" s="1544">
        <f t="shared" si="73"/>
        <v>0</v>
      </c>
      <c r="FYQ97" s="1544">
        <f t="shared" si="73"/>
        <v>0</v>
      </c>
      <c r="FYR97" s="1544">
        <f t="shared" si="73"/>
        <v>0</v>
      </c>
      <c r="FYS97" s="1544">
        <f t="shared" si="73"/>
        <v>0</v>
      </c>
      <c r="FYT97" s="1544">
        <f t="shared" si="73"/>
        <v>0</v>
      </c>
      <c r="FYU97" s="1544">
        <f t="shared" si="73"/>
        <v>0</v>
      </c>
      <c r="FYV97" s="1544">
        <f t="shared" si="73"/>
        <v>0</v>
      </c>
      <c r="FYW97" s="1544">
        <f t="shared" si="73"/>
        <v>0</v>
      </c>
      <c r="FYX97" s="1544">
        <f t="shared" si="73"/>
        <v>0</v>
      </c>
      <c r="FYY97" s="1544">
        <f t="shared" si="73"/>
        <v>0</v>
      </c>
      <c r="FYZ97" s="1544">
        <f t="shared" si="73"/>
        <v>0</v>
      </c>
      <c r="FZA97" s="1544">
        <f t="shared" si="73"/>
        <v>0</v>
      </c>
      <c r="FZB97" s="1544">
        <f t="shared" si="73"/>
        <v>0</v>
      </c>
      <c r="FZC97" s="1544">
        <f t="shared" si="73"/>
        <v>0</v>
      </c>
      <c r="FZD97" s="1544">
        <f t="shared" si="73"/>
        <v>0</v>
      </c>
      <c r="FZE97" s="1544">
        <f t="shared" si="73"/>
        <v>0</v>
      </c>
      <c r="FZF97" s="1544">
        <f t="shared" si="73"/>
        <v>0</v>
      </c>
      <c r="FZG97" s="1544">
        <f t="shared" si="73"/>
        <v>0</v>
      </c>
      <c r="FZH97" s="1544">
        <f t="shared" ref="FZH97:GBS97" si="74">SUM(FZH23,FZH27,FZH33,FZH38,FZH41,FZH44,FZH47,FZH50,FZH56,FZH62,FZH64,FZH70,FZH76,FZH78,FZH82)*(1-$E$91)*0.095</f>
        <v>0</v>
      </c>
      <c r="FZI97" s="1544">
        <f t="shared" si="74"/>
        <v>0</v>
      </c>
      <c r="FZJ97" s="1544">
        <f t="shared" si="74"/>
        <v>0</v>
      </c>
      <c r="FZK97" s="1544">
        <f t="shared" si="74"/>
        <v>0</v>
      </c>
      <c r="FZL97" s="1544">
        <f t="shared" si="74"/>
        <v>0</v>
      </c>
      <c r="FZM97" s="1544">
        <f t="shared" si="74"/>
        <v>0</v>
      </c>
      <c r="FZN97" s="1544">
        <f t="shared" si="74"/>
        <v>0</v>
      </c>
      <c r="FZO97" s="1544">
        <f t="shared" si="74"/>
        <v>0</v>
      </c>
      <c r="FZP97" s="1544">
        <f t="shared" si="74"/>
        <v>0</v>
      </c>
      <c r="FZQ97" s="1544">
        <f t="shared" si="74"/>
        <v>0</v>
      </c>
      <c r="FZR97" s="1544">
        <f t="shared" si="74"/>
        <v>0</v>
      </c>
      <c r="FZS97" s="1544">
        <f t="shared" si="74"/>
        <v>0</v>
      </c>
      <c r="FZT97" s="1544">
        <f t="shared" si="74"/>
        <v>0</v>
      </c>
      <c r="FZU97" s="1544">
        <f t="shared" si="74"/>
        <v>0</v>
      </c>
      <c r="FZV97" s="1544">
        <f t="shared" si="74"/>
        <v>0</v>
      </c>
      <c r="FZW97" s="1544">
        <f t="shared" si="74"/>
        <v>0</v>
      </c>
      <c r="FZX97" s="1544">
        <f t="shared" si="74"/>
        <v>0</v>
      </c>
      <c r="FZY97" s="1544">
        <f t="shared" si="74"/>
        <v>0</v>
      </c>
      <c r="FZZ97" s="1544">
        <f t="shared" si="74"/>
        <v>0</v>
      </c>
      <c r="GAA97" s="1544">
        <f t="shared" si="74"/>
        <v>0</v>
      </c>
      <c r="GAB97" s="1544">
        <f t="shared" si="74"/>
        <v>0</v>
      </c>
      <c r="GAC97" s="1544">
        <f t="shared" si="74"/>
        <v>0</v>
      </c>
      <c r="GAD97" s="1544">
        <f t="shared" si="74"/>
        <v>0</v>
      </c>
      <c r="GAE97" s="1544">
        <f t="shared" si="74"/>
        <v>0</v>
      </c>
      <c r="GAF97" s="1544">
        <f t="shared" si="74"/>
        <v>0</v>
      </c>
      <c r="GAG97" s="1544">
        <f t="shared" si="74"/>
        <v>0</v>
      </c>
      <c r="GAH97" s="1544">
        <f t="shared" si="74"/>
        <v>0</v>
      </c>
      <c r="GAI97" s="1544">
        <f t="shared" si="74"/>
        <v>0</v>
      </c>
      <c r="GAJ97" s="1544">
        <f t="shared" si="74"/>
        <v>0</v>
      </c>
      <c r="GAK97" s="1544">
        <f t="shared" si="74"/>
        <v>0</v>
      </c>
      <c r="GAL97" s="1544">
        <f t="shared" si="74"/>
        <v>0</v>
      </c>
      <c r="GAM97" s="1544">
        <f t="shared" si="74"/>
        <v>0</v>
      </c>
      <c r="GAN97" s="1544">
        <f t="shared" si="74"/>
        <v>0</v>
      </c>
      <c r="GAO97" s="1544">
        <f t="shared" si="74"/>
        <v>0</v>
      </c>
      <c r="GAP97" s="1544">
        <f t="shared" si="74"/>
        <v>0</v>
      </c>
      <c r="GAQ97" s="1544">
        <f t="shared" si="74"/>
        <v>0</v>
      </c>
      <c r="GAR97" s="1544">
        <f t="shared" si="74"/>
        <v>0</v>
      </c>
      <c r="GAS97" s="1544">
        <f t="shared" si="74"/>
        <v>0</v>
      </c>
      <c r="GAT97" s="1544">
        <f t="shared" si="74"/>
        <v>0</v>
      </c>
      <c r="GAU97" s="1544">
        <f t="shared" si="74"/>
        <v>0</v>
      </c>
      <c r="GAV97" s="1544">
        <f t="shared" si="74"/>
        <v>0</v>
      </c>
      <c r="GAW97" s="1544">
        <f t="shared" si="74"/>
        <v>0</v>
      </c>
      <c r="GAX97" s="1544">
        <f t="shared" si="74"/>
        <v>0</v>
      </c>
      <c r="GAY97" s="1544">
        <f t="shared" si="74"/>
        <v>0</v>
      </c>
      <c r="GAZ97" s="1544">
        <f t="shared" si="74"/>
        <v>0</v>
      </c>
      <c r="GBA97" s="1544">
        <f t="shared" si="74"/>
        <v>0</v>
      </c>
      <c r="GBB97" s="1544">
        <f t="shared" si="74"/>
        <v>0</v>
      </c>
      <c r="GBC97" s="1544">
        <f t="shared" si="74"/>
        <v>0</v>
      </c>
      <c r="GBD97" s="1544">
        <f t="shared" si="74"/>
        <v>0</v>
      </c>
      <c r="GBE97" s="1544">
        <f t="shared" si="74"/>
        <v>0</v>
      </c>
      <c r="GBF97" s="1544">
        <f t="shared" si="74"/>
        <v>0</v>
      </c>
      <c r="GBG97" s="1544">
        <f t="shared" si="74"/>
        <v>0</v>
      </c>
      <c r="GBH97" s="1544">
        <f t="shared" si="74"/>
        <v>0</v>
      </c>
      <c r="GBI97" s="1544">
        <f t="shared" si="74"/>
        <v>0</v>
      </c>
      <c r="GBJ97" s="1544">
        <f t="shared" si="74"/>
        <v>0</v>
      </c>
      <c r="GBK97" s="1544">
        <f t="shared" si="74"/>
        <v>0</v>
      </c>
      <c r="GBL97" s="1544">
        <f t="shared" si="74"/>
        <v>0</v>
      </c>
      <c r="GBM97" s="1544">
        <f t="shared" si="74"/>
        <v>0</v>
      </c>
      <c r="GBN97" s="1544">
        <f t="shared" si="74"/>
        <v>0</v>
      </c>
      <c r="GBO97" s="1544">
        <f t="shared" si="74"/>
        <v>0</v>
      </c>
      <c r="GBP97" s="1544">
        <f t="shared" si="74"/>
        <v>0</v>
      </c>
      <c r="GBQ97" s="1544">
        <f t="shared" si="74"/>
        <v>0</v>
      </c>
      <c r="GBR97" s="1544">
        <f t="shared" si="74"/>
        <v>0</v>
      </c>
      <c r="GBS97" s="1544">
        <f t="shared" si="74"/>
        <v>0</v>
      </c>
      <c r="GBT97" s="1544">
        <f t="shared" ref="GBT97:GEE97" si="75">SUM(GBT23,GBT27,GBT33,GBT38,GBT41,GBT44,GBT47,GBT50,GBT56,GBT62,GBT64,GBT70,GBT76,GBT78,GBT82)*(1-$E$91)*0.095</f>
        <v>0</v>
      </c>
      <c r="GBU97" s="1544">
        <f t="shared" si="75"/>
        <v>0</v>
      </c>
      <c r="GBV97" s="1544">
        <f t="shared" si="75"/>
        <v>0</v>
      </c>
      <c r="GBW97" s="1544">
        <f t="shared" si="75"/>
        <v>0</v>
      </c>
      <c r="GBX97" s="1544">
        <f t="shared" si="75"/>
        <v>0</v>
      </c>
      <c r="GBY97" s="1544">
        <f t="shared" si="75"/>
        <v>0</v>
      </c>
      <c r="GBZ97" s="1544">
        <f t="shared" si="75"/>
        <v>0</v>
      </c>
      <c r="GCA97" s="1544">
        <f t="shared" si="75"/>
        <v>0</v>
      </c>
      <c r="GCB97" s="1544">
        <f t="shared" si="75"/>
        <v>0</v>
      </c>
      <c r="GCC97" s="1544">
        <f t="shared" si="75"/>
        <v>0</v>
      </c>
      <c r="GCD97" s="1544">
        <f t="shared" si="75"/>
        <v>0</v>
      </c>
      <c r="GCE97" s="1544">
        <f t="shared" si="75"/>
        <v>0</v>
      </c>
      <c r="GCF97" s="1544">
        <f t="shared" si="75"/>
        <v>0</v>
      </c>
      <c r="GCG97" s="1544">
        <f t="shared" si="75"/>
        <v>0</v>
      </c>
      <c r="GCH97" s="1544">
        <f t="shared" si="75"/>
        <v>0</v>
      </c>
      <c r="GCI97" s="1544">
        <f t="shared" si="75"/>
        <v>0</v>
      </c>
      <c r="GCJ97" s="1544">
        <f t="shared" si="75"/>
        <v>0</v>
      </c>
      <c r="GCK97" s="1544">
        <f t="shared" si="75"/>
        <v>0</v>
      </c>
      <c r="GCL97" s="1544">
        <f t="shared" si="75"/>
        <v>0</v>
      </c>
      <c r="GCM97" s="1544">
        <f t="shared" si="75"/>
        <v>0</v>
      </c>
      <c r="GCN97" s="1544">
        <f t="shared" si="75"/>
        <v>0</v>
      </c>
      <c r="GCO97" s="1544">
        <f t="shared" si="75"/>
        <v>0</v>
      </c>
      <c r="GCP97" s="1544">
        <f t="shared" si="75"/>
        <v>0</v>
      </c>
      <c r="GCQ97" s="1544">
        <f t="shared" si="75"/>
        <v>0</v>
      </c>
      <c r="GCR97" s="1544">
        <f t="shared" si="75"/>
        <v>0</v>
      </c>
      <c r="GCS97" s="1544">
        <f t="shared" si="75"/>
        <v>0</v>
      </c>
      <c r="GCT97" s="1544">
        <f t="shared" si="75"/>
        <v>0</v>
      </c>
      <c r="GCU97" s="1544">
        <f t="shared" si="75"/>
        <v>0</v>
      </c>
      <c r="GCV97" s="1544">
        <f t="shared" si="75"/>
        <v>0</v>
      </c>
      <c r="GCW97" s="1544">
        <f t="shared" si="75"/>
        <v>0</v>
      </c>
      <c r="GCX97" s="1544">
        <f t="shared" si="75"/>
        <v>0</v>
      </c>
      <c r="GCY97" s="1544">
        <f t="shared" si="75"/>
        <v>0</v>
      </c>
      <c r="GCZ97" s="1544">
        <f t="shared" si="75"/>
        <v>0</v>
      </c>
      <c r="GDA97" s="1544">
        <f t="shared" si="75"/>
        <v>0</v>
      </c>
      <c r="GDB97" s="1544">
        <f t="shared" si="75"/>
        <v>0</v>
      </c>
      <c r="GDC97" s="1544">
        <f t="shared" si="75"/>
        <v>0</v>
      </c>
      <c r="GDD97" s="1544">
        <f t="shared" si="75"/>
        <v>0</v>
      </c>
      <c r="GDE97" s="1544">
        <f t="shared" si="75"/>
        <v>0</v>
      </c>
      <c r="GDF97" s="1544">
        <f t="shared" si="75"/>
        <v>0</v>
      </c>
      <c r="GDG97" s="1544">
        <f t="shared" si="75"/>
        <v>0</v>
      </c>
      <c r="GDH97" s="1544">
        <f t="shared" si="75"/>
        <v>0</v>
      </c>
      <c r="GDI97" s="1544">
        <f t="shared" si="75"/>
        <v>0</v>
      </c>
      <c r="GDJ97" s="1544">
        <f t="shared" si="75"/>
        <v>0</v>
      </c>
      <c r="GDK97" s="1544">
        <f t="shared" si="75"/>
        <v>0</v>
      </c>
      <c r="GDL97" s="1544">
        <f t="shared" si="75"/>
        <v>0</v>
      </c>
      <c r="GDM97" s="1544">
        <f t="shared" si="75"/>
        <v>0</v>
      </c>
      <c r="GDN97" s="1544">
        <f t="shared" si="75"/>
        <v>0</v>
      </c>
      <c r="GDO97" s="1544">
        <f t="shared" si="75"/>
        <v>0</v>
      </c>
      <c r="GDP97" s="1544">
        <f t="shared" si="75"/>
        <v>0</v>
      </c>
      <c r="GDQ97" s="1544">
        <f t="shared" si="75"/>
        <v>0</v>
      </c>
      <c r="GDR97" s="1544">
        <f t="shared" si="75"/>
        <v>0</v>
      </c>
      <c r="GDS97" s="1544">
        <f t="shared" si="75"/>
        <v>0</v>
      </c>
      <c r="GDT97" s="1544">
        <f t="shared" si="75"/>
        <v>0</v>
      </c>
      <c r="GDU97" s="1544">
        <f t="shared" si="75"/>
        <v>0</v>
      </c>
      <c r="GDV97" s="1544">
        <f t="shared" si="75"/>
        <v>0</v>
      </c>
      <c r="GDW97" s="1544">
        <f t="shared" si="75"/>
        <v>0</v>
      </c>
      <c r="GDX97" s="1544">
        <f t="shared" si="75"/>
        <v>0</v>
      </c>
      <c r="GDY97" s="1544">
        <f t="shared" si="75"/>
        <v>0</v>
      </c>
      <c r="GDZ97" s="1544">
        <f t="shared" si="75"/>
        <v>0</v>
      </c>
      <c r="GEA97" s="1544">
        <f t="shared" si="75"/>
        <v>0</v>
      </c>
      <c r="GEB97" s="1544">
        <f t="shared" si="75"/>
        <v>0</v>
      </c>
      <c r="GEC97" s="1544">
        <f t="shared" si="75"/>
        <v>0</v>
      </c>
      <c r="GED97" s="1544">
        <f t="shared" si="75"/>
        <v>0</v>
      </c>
      <c r="GEE97" s="1544">
        <f t="shared" si="75"/>
        <v>0</v>
      </c>
      <c r="GEF97" s="1544">
        <f t="shared" ref="GEF97:GGQ97" si="76">SUM(GEF23,GEF27,GEF33,GEF38,GEF41,GEF44,GEF47,GEF50,GEF56,GEF62,GEF64,GEF70,GEF76,GEF78,GEF82)*(1-$E$91)*0.095</f>
        <v>0</v>
      </c>
      <c r="GEG97" s="1544">
        <f t="shared" si="76"/>
        <v>0</v>
      </c>
      <c r="GEH97" s="1544">
        <f t="shared" si="76"/>
        <v>0</v>
      </c>
      <c r="GEI97" s="1544">
        <f t="shared" si="76"/>
        <v>0</v>
      </c>
      <c r="GEJ97" s="1544">
        <f t="shared" si="76"/>
        <v>0</v>
      </c>
      <c r="GEK97" s="1544">
        <f t="shared" si="76"/>
        <v>0</v>
      </c>
      <c r="GEL97" s="1544">
        <f t="shared" si="76"/>
        <v>0</v>
      </c>
      <c r="GEM97" s="1544">
        <f t="shared" si="76"/>
        <v>0</v>
      </c>
      <c r="GEN97" s="1544">
        <f t="shared" si="76"/>
        <v>0</v>
      </c>
      <c r="GEO97" s="1544">
        <f t="shared" si="76"/>
        <v>0</v>
      </c>
      <c r="GEP97" s="1544">
        <f t="shared" si="76"/>
        <v>0</v>
      </c>
      <c r="GEQ97" s="1544">
        <f t="shared" si="76"/>
        <v>0</v>
      </c>
      <c r="GER97" s="1544">
        <f t="shared" si="76"/>
        <v>0</v>
      </c>
      <c r="GES97" s="1544">
        <f t="shared" si="76"/>
        <v>0</v>
      </c>
      <c r="GET97" s="1544">
        <f t="shared" si="76"/>
        <v>0</v>
      </c>
      <c r="GEU97" s="1544">
        <f t="shared" si="76"/>
        <v>0</v>
      </c>
      <c r="GEV97" s="1544">
        <f t="shared" si="76"/>
        <v>0</v>
      </c>
      <c r="GEW97" s="1544">
        <f t="shared" si="76"/>
        <v>0</v>
      </c>
      <c r="GEX97" s="1544">
        <f t="shared" si="76"/>
        <v>0</v>
      </c>
      <c r="GEY97" s="1544">
        <f t="shared" si="76"/>
        <v>0</v>
      </c>
      <c r="GEZ97" s="1544">
        <f t="shared" si="76"/>
        <v>0</v>
      </c>
      <c r="GFA97" s="1544">
        <f t="shared" si="76"/>
        <v>0</v>
      </c>
      <c r="GFB97" s="1544">
        <f t="shared" si="76"/>
        <v>0</v>
      </c>
      <c r="GFC97" s="1544">
        <f t="shared" si="76"/>
        <v>0</v>
      </c>
      <c r="GFD97" s="1544">
        <f t="shared" si="76"/>
        <v>0</v>
      </c>
      <c r="GFE97" s="1544">
        <f t="shared" si="76"/>
        <v>0</v>
      </c>
      <c r="GFF97" s="1544">
        <f t="shared" si="76"/>
        <v>0</v>
      </c>
      <c r="GFG97" s="1544">
        <f t="shared" si="76"/>
        <v>0</v>
      </c>
      <c r="GFH97" s="1544">
        <f t="shared" si="76"/>
        <v>0</v>
      </c>
      <c r="GFI97" s="1544">
        <f t="shared" si="76"/>
        <v>0</v>
      </c>
      <c r="GFJ97" s="1544">
        <f t="shared" si="76"/>
        <v>0</v>
      </c>
      <c r="GFK97" s="1544">
        <f t="shared" si="76"/>
        <v>0</v>
      </c>
      <c r="GFL97" s="1544">
        <f t="shared" si="76"/>
        <v>0</v>
      </c>
      <c r="GFM97" s="1544">
        <f t="shared" si="76"/>
        <v>0</v>
      </c>
      <c r="GFN97" s="1544">
        <f t="shared" si="76"/>
        <v>0</v>
      </c>
      <c r="GFO97" s="1544">
        <f t="shared" si="76"/>
        <v>0</v>
      </c>
      <c r="GFP97" s="1544">
        <f t="shared" si="76"/>
        <v>0</v>
      </c>
      <c r="GFQ97" s="1544">
        <f t="shared" si="76"/>
        <v>0</v>
      </c>
      <c r="GFR97" s="1544">
        <f t="shared" si="76"/>
        <v>0</v>
      </c>
      <c r="GFS97" s="1544">
        <f t="shared" si="76"/>
        <v>0</v>
      </c>
      <c r="GFT97" s="1544">
        <f t="shared" si="76"/>
        <v>0</v>
      </c>
      <c r="GFU97" s="1544">
        <f t="shared" si="76"/>
        <v>0</v>
      </c>
      <c r="GFV97" s="1544">
        <f t="shared" si="76"/>
        <v>0</v>
      </c>
      <c r="GFW97" s="1544">
        <f t="shared" si="76"/>
        <v>0</v>
      </c>
      <c r="GFX97" s="1544">
        <f t="shared" si="76"/>
        <v>0</v>
      </c>
      <c r="GFY97" s="1544">
        <f t="shared" si="76"/>
        <v>0</v>
      </c>
      <c r="GFZ97" s="1544">
        <f t="shared" si="76"/>
        <v>0</v>
      </c>
      <c r="GGA97" s="1544">
        <f t="shared" si="76"/>
        <v>0</v>
      </c>
      <c r="GGB97" s="1544">
        <f t="shared" si="76"/>
        <v>0</v>
      </c>
      <c r="GGC97" s="1544">
        <f t="shared" si="76"/>
        <v>0</v>
      </c>
      <c r="GGD97" s="1544">
        <f t="shared" si="76"/>
        <v>0</v>
      </c>
      <c r="GGE97" s="1544">
        <f t="shared" si="76"/>
        <v>0</v>
      </c>
      <c r="GGF97" s="1544">
        <f t="shared" si="76"/>
        <v>0</v>
      </c>
      <c r="GGG97" s="1544">
        <f t="shared" si="76"/>
        <v>0</v>
      </c>
      <c r="GGH97" s="1544">
        <f t="shared" si="76"/>
        <v>0</v>
      </c>
      <c r="GGI97" s="1544">
        <f t="shared" si="76"/>
        <v>0</v>
      </c>
      <c r="GGJ97" s="1544">
        <f t="shared" si="76"/>
        <v>0</v>
      </c>
      <c r="GGK97" s="1544">
        <f t="shared" si="76"/>
        <v>0</v>
      </c>
      <c r="GGL97" s="1544">
        <f t="shared" si="76"/>
        <v>0</v>
      </c>
      <c r="GGM97" s="1544">
        <f t="shared" si="76"/>
        <v>0</v>
      </c>
      <c r="GGN97" s="1544">
        <f t="shared" si="76"/>
        <v>0</v>
      </c>
      <c r="GGO97" s="1544">
        <f t="shared" si="76"/>
        <v>0</v>
      </c>
      <c r="GGP97" s="1544">
        <f t="shared" si="76"/>
        <v>0</v>
      </c>
      <c r="GGQ97" s="1544">
        <f t="shared" si="76"/>
        <v>0</v>
      </c>
      <c r="GGR97" s="1544">
        <f t="shared" ref="GGR97:GJC97" si="77">SUM(GGR23,GGR27,GGR33,GGR38,GGR41,GGR44,GGR47,GGR50,GGR56,GGR62,GGR64,GGR70,GGR76,GGR78,GGR82)*(1-$E$91)*0.095</f>
        <v>0</v>
      </c>
      <c r="GGS97" s="1544">
        <f t="shared" si="77"/>
        <v>0</v>
      </c>
      <c r="GGT97" s="1544">
        <f t="shared" si="77"/>
        <v>0</v>
      </c>
      <c r="GGU97" s="1544">
        <f t="shared" si="77"/>
        <v>0</v>
      </c>
      <c r="GGV97" s="1544">
        <f t="shared" si="77"/>
        <v>0</v>
      </c>
      <c r="GGW97" s="1544">
        <f t="shared" si="77"/>
        <v>0</v>
      </c>
      <c r="GGX97" s="1544">
        <f t="shared" si="77"/>
        <v>0</v>
      </c>
      <c r="GGY97" s="1544">
        <f t="shared" si="77"/>
        <v>0</v>
      </c>
      <c r="GGZ97" s="1544">
        <f t="shared" si="77"/>
        <v>0</v>
      </c>
      <c r="GHA97" s="1544">
        <f t="shared" si="77"/>
        <v>0</v>
      </c>
      <c r="GHB97" s="1544">
        <f t="shared" si="77"/>
        <v>0</v>
      </c>
      <c r="GHC97" s="1544">
        <f t="shared" si="77"/>
        <v>0</v>
      </c>
      <c r="GHD97" s="1544">
        <f t="shared" si="77"/>
        <v>0</v>
      </c>
      <c r="GHE97" s="1544">
        <f t="shared" si="77"/>
        <v>0</v>
      </c>
      <c r="GHF97" s="1544">
        <f t="shared" si="77"/>
        <v>0</v>
      </c>
      <c r="GHG97" s="1544">
        <f t="shared" si="77"/>
        <v>0</v>
      </c>
      <c r="GHH97" s="1544">
        <f t="shared" si="77"/>
        <v>0</v>
      </c>
      <c r="GHI97" s="1544">
        <f t="shared" si="77"/>
        <v>0</v>
      </c>
      <c r="GHJ97" s="1544">
        <f t="shared" si="77"/>
        <v>0</v>
      </c>
      <c r="GHK97" s="1544">
        <f t="shared" si="77"/>
        <v>0</v>
      </c>
      <c r="GHL97" s="1544">
        <f t="shared" si="77"/>
        <v>0</v>
      </c>
      <c r="GHM97" s="1544">
        <f t="shared" si="77"/>
        <v>0</v>
      </c>
      <c r="GHN97" s="1544">
        <f t="shared" si="77"/>
        <v>0</v>
      </c>
      <c r="GHO97" s="1544">
        <f t="shared" si="77"/>
        <v>0</v>
      </c>
      <c r="GHP97" s="1544">
        <f t="shared" si="77"/>
        <v>0</v>
      </c>
      <c r="GHQ97" s="1544">
        <f t="shared" si="77"/>
        <v>0</v>
      </c>
      <c r="GHR97" s="1544">
        <f t="shared" si="77"/>
        <v>0</v>
      </c>
      <c r="GHS97" s="1544">
        <f t="shared" si="77"/>
        <v>0</v>
      </c>
      <c r="GHT97" s="1544">
        <f t="shared" si="77"/>
        <v>0</v>
      </c>
      <c r="GHU97" s="1544">
        <f t="shared" si="77"/>
        <v>0</v>
      </c>
      <c r="GHV97" s="1544">
        <f t="shared" si="77"/>
        <v>0</v>
      </c>
      <c r="GHW97" s="1544">
        <f t="shared" si="77"/>
        <v>0</v>
      </c>
      <c r="GHX97" s="1544">
        <f t="shared" si="77"/>
        <v>0</v>
      </c>
      <c r="GHY97" s="1544">
        <f t="shared" si="77"/>
        <v>0</v>
      </c>
      <c r="GHZ97" s="1544">
        <f t="shared" si="77"/>
        <v>0</v>
      </c>
      <c r="GIA97" s="1544">
        <f t="shared" si="77"/>
        <v>0</v>
      </c>
      <c r="GIB97" s="1544">
        <f t="shared" si="77"/>
        <v>0</v>
      </c>
      <c r="GIC97" s="1544">
        <f t="shared" si="77"/>
        <v>0</v>
      </c>
      <c r="GID97" s="1544">
        <f t="shared" si="77"/>
        <v>0</v>
      </c>
      <c r="GIE97" s="1544">
        <f t="shared" si="77"/>
        <v>0</v>
      </c>
      <c r="GIF97" s="1544">
        <f t="shared" si="77"/>
        <v>0</v>
      </c>
      <c r="GIG97" s="1544">
        <f t="shared" si="77"/>
        <v>0</v>
      </c>
      <c r="GIH97" s="1544">
        <f t="shared" si="77"/>
        <v>0</v>
      </c>
      <c r="GII97" s="1544">
        <f t="shared" si="77"/>
        <v>0</v>
      </c>
      <c r="GIJ97" s="1544">
        <f t="shared" si="77"/>
        <v>0</v>
      </c>
      <c r="GIK97" s="1544">
        <f t="shared" si="77"/>
        <v>0</v>
      </c>
      <c r="GIL97" s="1544">
        <f t="shared" si="77"/>
        <v>0</v>
      </c>
      <c r="GIM97" s="1544">
        <f t="shared" si="77"/>
        <v>0</v>
      </c>
      <c r="GIN97" s="1544">
        <f t="shared" si="77"/>
        <v>0</v>
      </c>
      <c r="GIO97" s="1544">
        <f t="shared" si="77"/>
        <v>0</v>
      </c>
      <c r="GIP97" s="1544">
        <f t="shared" si="77"/>
        <v>0</v>
      </c>
      <c r="GIQ97" s="1544">
        <f t="shared" si="77"/>
        <v>0</v>
      </c>
      <c r="GIR97" s="1544">
        <f t="shared" si="77"/>
        <v>0</v>
      </c>
      <c r="GIS97" s="1544">
        <f t="shared" si="77"/>
        <v>0</v>
      </c>
      <c r="GIT97" s="1544">
        <f t="shared" si="77"/>
        <v>0</v>
      </c>
      <c r="GIU97" s="1544">
        <f t="shared" si="77"/>
        <v>0</v>
      </c>
      <c r="GIV97" s="1544">
        <f t="shared" si="77"/>
        <v>0</v>
      </c>
      <c r="GIW97" s="1544">
        <f t="shared" si="77"/>
        <v>0</v>
      </c>
      <c r="GIX97" s="1544">
        <f t="shared" si="77"/>
        <v>0</v>
      </c>
      <c r="GIY97" s="1544">
        <f t="shared" si="77"/>
        <v>0</v>
      </c>
      <c r="GIZ97" s="1544">
        <f t="shared" si="77"/>
        <v>0</v>
      </c>
      <c r="GJA97" s="1544">
        <f t="shared" si="77"/>
        <v>0</v>
      </c>
      <c r="GJB97" s="1544">
        <f t="shared" si="77"/>
        <v>0</v>
      </c>
      <c r="GJC97" s="1544">
        <f t="shared" si="77"/>
        <v>0</v>
      </c>
      <c r="GJD97" s="1544">
        <f t="shared" ref="GJD97:GLO97" si="78">SUM(GJD23,GJD27,GJD33,GJD38,GJD41,GJD44,GJD47,GJD50,GJD56,GJD62,GJD64,GJD70,GJD76,GJD78,GJD82)*(1-$E$91)*0.095</f>
        <v>0</v>
      </c>
      <c r="GJE97" s="1544">
        <f t="shared" si="78"/>
        <v>0</v>
      </c>
      <c r="GJF97" s="1544">
        <f t="shared" si="78"/>
        <v>0</v>
      </c>
      <c r="GJG97" s="1544">
        <f t="shared" si="78"/>
        <v>0</v>
      </c>
      <c r="GJH97" s="1544">
        <f t="shared" si="78"/>
        <v>0</v>
      </c>
      <c r="GJI97" s="1544">
        <f t="shared" si="78"/>
        <v>0</v>
      </c>
      <c r="GJJ97" s="1544">
        <f t="shared" si="78"/>
        <v>0</v>
      </c>
      <c r="GJK97" s="1544">
        <f t="shared" si="78"/>
        <v>0</v>
      </c>
      <c r="GJL97" s="1544">
        <f t="shared" si="78"/>
        <v>0</v>
      </c>
      <c r="GJM97" s="1544">
        <f t="shared" si="78"/>
        <v>0</v>
      </c>
      <c r="GJN97" s="1544">
        <f t="shared" si="78"/>
        <v>0</v>
      </c>
      <c r="GJO97" s="1544">
        <f t="shared" si="78"/>
        <v>0</v>
      </c>
      <c r="GJP97" s="1544">
        <f t="shared" si="78"/>
        <v>0</v>
      </c>
      <c r="GJQ97" s="1544">
        <f t="shared" si="78"/>
        <v>0</v>
      </c>
      <c r="GJR97" s="1544">
        <f t="shared" si="78"/>
        <v>0</v>
      </c>
      <c r="GJS97" s="1544">
        <f t="shared" si="78"/>
        <v>0</v>
      </c>
      <c r="GJT97" s="1544">
        <f t="shared" si="78"/>
        <v>0</v>
      </c>
      <c r="GJU97" s="1544">
        <f t="shared" si="78"/>
        <v>0</v>
      </c>
      <c r="GJV97" s="1544">
        <f t="shared" si="78"/>
        <v>0</v>
      </c>
      <c r="GJW97" s="1544">
        <f t="shared" si="78"/>
        <v>0</v>
      </c>
      <c r="GJX97" s="1544">
        <f t="shared" si="78"/>
        <v>0</v>
      </c>
      <c r="GJY97" s="1544">
        <f t="shared" si="78"/>
        <v>0</v>
      </c>
      <c r="GJZ97" s="1544">
        <f t="shared" si="78"/>
        <v>0</v>
      </c>
      <c r="GKA97" s="1544">
        <f t="shared" si="78"/>
        <v>0</v>
      </c>
      <c r="GKB97" s="1544">
        <f t="shared" si="78"/>
        <v>0</v>
      </c>
      <c r="GKC97" s="1544">
        <f t="shared" si="78"/>
        <v>0</v>
      </c>
      <c r="GKD97" s="1544">
        <f t="shared" si="78"/>
        <v>0</v>
      </c>
      <c r="GKE97" s="1544">
        <f t="shared" si="78"/>
        <v>0</v>
      </c>
      <c r="GKF97" s="1544">
        <f t="shared" si="78"/>
        <v>0</v>
      </c>
      <c r="GKG97" s="1544">
        <f t="shared" si="78"/>
        <v>0</v>
      </c>
      <c r="GKH97" s="1544">
        <f t="shared" si="78"/>
        <v>0</v>
      </c>
      <c r="GKI97" s="1544">
        <f t="shared" si="78"/>
        <v>0</v>
      </c>
      <c r="GKJ97" s="1544">
        <f t="shared" si="78"/>
        <v>0</v>
      </c>
      <c r="GKK97" s="1544">
        <f t="shared" si="78"/>
        <v>0</v>
      </c>
      <c r="GKL97" s="1544">
        <f t="shared" si="78"/>
        <v>0</v>
      </c>
      <c r="GKM97" s="1544">
        <f t="shared" si="78"/>
        <v>0</v>
      </c>
      <c r="GKN97" s="1544">
        <f t="shared" si="78"/>
        <v>0</v>
      </c>
      <c r="GKO97" s="1544">
        <f t="shared" si="78"/>
        <v>0</v>
      </c>
      <c r="GKP97" s="1544">
        <f t="shared" si="78"/>
        <v>0</v>
      </c>
      <c r="GKQ97" s="1544">
        <f t="shared" si="78"/>
        <v>0</v>
      </c>
      <c r="GKR97" s="1544">
        <f t="shared" si="78"/>
        <v>0</v>
      </c>
      <c r="GKS97" s="1544">
        <f t="shared" si="78"/>
        <v>0</v>
      </c>
      <c r="GKT97" s="1544">
        <f t="shared" si="78"/>
        <v>0</v>
      </c>
      <c r="GKU97" s="1544">
        <f t="shared" si="78"/>
        <v>0</v>
      </c>
      <c r="GKV97" s="1544">
        <f t="shared" si="78"/>
        <v>0</v>
      </c>
      <c r="GKW97" s="1544">
        <f t="shared" si="78"/>
        <v>0</v>
      </c>
      <c r="GKX97" s="1544">
        <f t="shared" si="78"/>
        <v>0</v>
      </c>
      <c r="GKY97" s="1544">
        <f t="shared" si="78"/>
        <v>0</v>
      </c>
      <c r="GKZ97" s="1544">
        <f t="shared" si="78"/>
        <v>0</v>
      </c>
      <c r="GLA97" s="1544">
        <f t="shared" si="78"/>
        <v>0</v>
      </c>
      <c r="GLB97" s="1544">
        <f t="shared" si="78"/>
        <v>0</v>
      </c>
      <c r="GLC97" s="1544">
        <f t="shared" si="78"/>
        <v>0</v>
      </c>
      <c r="GLD97" s="1544">
        <f t="shared" si="78"/>
        <v>0</v>
      </c>
      <c r="GLE97" s="1544">
        <f t="shared" si="78"/>
        <v>0</v>
      </c>
      <c r="GLF97" s="1544">
        <f t="shared" si="78"/>
        <v>0</v>
      </c>
      <c r="GLG97" s="1544">
        <f t="shared" si="78"/>
        <v>0</v>
      </c>
      <c r="GLH97" s="1544">
        <f t="shared" si="78"/>
        <v>0</v>
      </c>
      <c r="GLI97" s="1544">
        <f t="shared" si="78"/>
        <v>0</v>
      </c>
      <c r="GLJ97" s="1544">
        <f t="shared" si="78"/>
        <v>0</v>
      </c>
      <c r="GLK97" s="1544">
        <f t="shared" si="78"/>
        <v>0</v>
      </c>
      <c r="GLL97" s="1544">
        <f t="shared" si="78"/>
        <v>0</v>
      </c>
      <c r="GLM97" s="1544">
        <f t="shared" si="78"/>
        <v>0</v>
      </c>
      <c r="GLN97" s="1544">
        <f t="shared" si="78"/>
        <v>0</v>
      </c>
      <c r="GLO97" s="1544">
        <f t="shared" si="78"/>
        <v>0</v>
      </c>
      <c r="GLP97" s="1544">
        <f t="shared" ref="GLP97:GOA97" si="79">SUM(GLP23,GLP27,GLP33,GLP38,GLP41,GLP44,GLP47,GLP50,GLP56,GLP62,GLP64,GLP70,GLP76,GLP78,GLP82)*(1-$E$91)*0.095</f>
        <v>0</v>
      </c>
      <c r="GLQ97" s="1544">
        <f t="shared" si="79"/>
        <v>0</v>
      </c>
      <c r="GLR97" s="1544">
        <f t="shared" si="79"/>
        <v>0</v>
      </c>
      <c r="GLS97" s="1544">
        <f t="shared" si="79"/>
        <v>0</v>
      </c>
      <c r="GLT97" s="1544">
        <f t="shared" si="79"/>
        <v>0</v>
      </c>
      <c r="GLU97" s="1544">
        <f t="shared" si="79"/>
        <v>0</v>
      </c>
      <c r="GLV97" s="1544">
        <f t="shared" si="79"/>
        <v>0</v>
      </c>
      <c r="GLW97" s="1544">
        <f t="shared" si="79"/>
        <v>0</v>
      </c>
      <c r="GLX97" s="1544">
        <f t="shared" si="79"/>
        <v>0</v>
      </c>
      <c r="GLY97" s="1544">
        <f t="shared" si="79"/>
        <v>0</v>
      </c>
      <c r="GLZ97" s="1544">
        <f t="shared" si="79"/>
        <v>0</v>
      </c>
      <c r="GMA97" s="1544">
        <f t="shared" si="79"/>
        <v>0</v>
      </c>
      <c r="GMB97" s="1544">
        <f t="shared" si="79"/>
        <v>0</v>
      </c>
      <c r="GMC97" s="1544">
        <f t="shared" si="79"/>
        <v>0</v>
      </c>
      <c r="GMD97" s="1544">
        <f t="shared" si="79"/>
        <v>0</v>
      </c>
      <c r="GME97" s="1544">
        <f t="shared" si="79"/>
        <v>0</v>
      </c>
      <c r="GMF97" s="1544">
        <f t="shared" si="79"/>
        <v>0</v>
      </c>
      <c r="GMG97" s="1544">
        <f t="shared" si="79"/>
        <v>0</v>
      </c>
      <c r="GMH97" s="1544">
        <f t="shared" si="79"/>
        <v>0</v>
      </c>
      <c r="GMI97" s="1544">
        <f t="shared" si="79"/>
        <v>0</v>
      </c>
      <c r="GMJ97" s="1544">
        <f t="shared" si="79"/>
        <v>0</v>
      </c>
      <c r="GMK97" s="1544">
        <f t="shared" si="79"/>
        <v>0</v>
      </c>
      <c r="GML97" s="1544">
        <f t="shared" si="79"/>
        <v>0</v>
      </c>
      <c r="GMM97" s="1544">
        <f t="shared" si="79"/>
        <v>0</v>
      </c>
      <c r="GMN97" s="1544">
        <f t="shared" si="79"/>
        <v>0</v>
      </c>
      <c r="GMO97" s="1544">
        <f t="shared" si="79"/>
        <v>0</v>
      </c>
      <c r="GMP97" s="1544">
        <f t="shared" si="79"/>
        <v>0</v>
      </c>
      <c r="GMQ97" s="1544">
        <f t="shared" si="79"/>
        <v>0</v>
      </c>
      <c r="GMR97" s="1544">
        <f t="shared" si="79"/>
        <v>0</v>
      </c>
      <c r="GMS97" s="1544">
        <f t="shared" si="79"/>
        <v>0</v>
      </c>
      <c r="GMT97" s="1544">
        <f t="shared" si="79"/>
        <v>0</v>
      </c>
      <c r="GMU97" s="1544">
        <f t="shared" si="79"/>
        <v>0</v>
      </c>
      <c r="GMV97" s="1544">
        <f t="shared" si="79"/>
        <v>0</v>
      </c>
      <c r="GMW97" s="1544">
        <f t="shared" si="79"/>
        <v>0</v>
      </c>
      <c r="GMX97" s="1544">
        <f t="shared" si="79"/>
        <v>0</v>
      </c>
      <c r="GMY97" s="1544">
        <f t="shared" si="79"/>
        <v>0</v>
      </c>
      <c r="GMZ97" s="1544">
        <f t="shared" si="79"/>
        <v>0</v>
      </c>
      <c r="GNA97" s="1544">
        <f t="shared" si="79"/>
        <v>0</v>
      </c>
      <c r="GNB97" s="1544">
        <f t="shared" si="79"/>
        <v>0</v>
      </c>
      <c r="GNC97" s="1544">
        <f t="shared" si="79"/>
        <v>0</v>
      </c>
      <c r="GND97" s="1544">
        <f t="shared" si="79"/>
        <v>0</v>
      </c>
      <c r="GNE97" s="1544">
        <f t="shared" si="79"/>
        <v>0</v>
      </c>
      <c r="GNF97" s="1544">
        <f t="shared" si="79"/>
        <v>0</v>
      </c>
      <c r="GNG97" s="1544">
        <f t="shared" si="79"/>
        <v>0</v>
      </c>
      <c r="GNH97" s="1544">
        <f t="shared" si="79"/>
        <v>0</v>
      </c>
      <c r="GNI97" s="1544">
        <f t="shared" si="79"/>
        <v>0</v>
      </c>
      <c r="GNJ97" s="1544">
        <f t="shared" si="79"/>
        <v>0</v>
      </c>
      <c r="GNK97" s="1544">
        <f t="shared" si="79"/>
        <v>0</v>
      </c>
      <c r="GNL97" s="1544">
        <f t="shared" si="79"/>
        <v>0</v>
      </c>
      <c r="GNM97" s="1544">
        <f t="shared" si="79"/>
        <v>0</v>
      </c>
      <c r="GNN97" s="1544">
        <f t="shared" si="79"/>
        <v>0</v>
      </c>
      <c r="GNO97" s="1544">
        <f t="shared" si="79"/>
        <v>0</v>
      </c>
      <c r="GNP97" s="1544">
        <f t="shared" si="79"/>
        <v>0</v>
      </c>
      <c r="GNQ97" s="1544">
        <f t="shared" si="79"/>
        <v>0</v>
      </c>
      <c r="GNR97" s="1544">
        <f t="shared" si="79"/>
        <v>0</v>
      </c>
      <c r="GNS97" s="1544">
        <f t="shared" si="79"/>
        <v>0</v>
      </c>
      <c r="GNT97" s="1544">
        <f t="shared" si="79"/>
        <v>0</v>
      </c>
      <c r="GNU97" s="1544">
        <f t="shared" si="79"/>
        <v>0</v>
      </c>
      <c r="GNV97" s="1544">
        <f t="shared" si="79"/>
        <v>0</v>
      </c>
      <c r="GNW97" s="1544">
        <f t="shared" si="79"/>
        <v>0</v>
      </c>
      <c r="GNX97" s="1544">
        <f t="shared" si="79"/>
        <v>0</v>
      </c>
      <c r="GNY97" s="1544">
        <f t="shared" si="79"/>
        <v>0</v>
      </c>
      <c r="GNZ97" s="1544">
        <f t="shared" si="79"/>
        <v>0</v>
      </c>
      <c r="GOA97" s="1544">
        <f t="shared" si="79"/>
        <v>0</v>
      </c>
      <c r="GOB97" s="1544">
        <f t="shared" ref="GOB97:GQM97" si="80">SUM(GOB23,GOB27,GOB33,GOB38,GOB41,GOB44,GOB47,GOB50,GOB56,GOB62,GOB64,GOB70,GOB76,GOB78,GOB82)*(1-$E$91)*0.095</f>
        <v>0</v>
      </c>
      <c r="GOC97" s="1544">
        <f t="shared" si="80"/>
        <v>0</v>
      </c>
      <c r="GOD97" s="1544">
        <f t="shared" si="80"/>
        <v>0</v>
      </c>
      <c r="GOE97" s="1544">
        <f t="shared" si="80"/>
        <v>0</v>
      </c>
      <c r="GOF97" s="1544">
        <f t="shared" si="80"/>
        <v>0</v>
      </c>
      <c r="GOG97" s="1544">
        <f t="shared" si="80"/>
        <v>0</v>
      </c>
      <c r="GOH97" s="1544">
        <f t="shared" si="80"/>
        <v>0</v>
      </c>
      <c r="GOI97" s="1544">
        <f t="shared" si="80"/>
        <v>0</v>
      </c>
      <c r="GOJ97" s="1544">
        <f t="shared" si="80"/>
        <v>0</v>
      </c>
      <c r="GOK97" s="1544">
        <f t="shared" si="80"/>
        <v>0</v>
      </c>
      <c r="GOL97" s="1544">
        <f t="shared" si="80"/>
        <v>0</v>
      </c>
      <c r="GOM97" s="1544">
        <f t="shared" si="80"/>
        <v>0</v>
      </c>
      <c r="GON97" s="1544">
        <f t="shared" si="80"/>
        <v>0</v>
      </c>
      <c r="GOO97" s="1544">
        <f t="shared" si="80"/>
        <v>0</v>
      </c>
      <c r="GOP97" s="1544">
        <f t="shared" si="80"/>
        <v>0</v>
      </c>
      <c r="GOQ97" s="1544">
        <f t="shared" si="80"/>
        <v>0</v>
      </c>
      <c r="GOR97" s="1544">
        <f t="shared" si="80"/>
        <v>0</v>
      </c>
      <c r="GOS97" s="1544">
        <f t="shared" si="80"/>
        <v>0</v>
      </c>
      <c r="GOT97" s="1544">
        <f t="shared" si="80"/>
        <v>0</v>
      </c>
      <c r="GOU97" s="1544">
        <f t="shared" si="80"/>
        <v>0</v>
      </c>
      <c r="GOV97" s="1544">
        <f t="shared" si="80"/>
        <v>0</v>
      </c>
      <c r="GOW97" s="1544">
        <f t="shared" si="80"/>
        <v>0</v>
      </c>
      <c r="GOX97" s="1544">
        <f t="shared" si="80"/>
        <v>0</v>
      </c>
      <c r="GOY97" s="1544">
        <f t="shared" si="80"/>
        <v>0</v>
      </c>
      <c r="GOZ97" s="1544">
        <f t="shared" si="80"/>
        <v>0</v>
      </c>
      <c r="GPA97" s="1544">
        <f t="shared" si="80"/>
        <v>0</v>
      </c>
      <c r="GPB97" s="1544">
        <f t="shared" si="80"/>
        <v>0</v>
      </c>
      <c r="GPC97" s="1544">
        <f t="shared" si="80"/>
        <v>0</v>
      </c>
      <c r="GPD97" s="1544">
        <f t="shared" si="80"/>
        <v>0</v>
      </c>
      <c r="GPE97" s="1544">
        <f t="shared" si="80"/>
        <v>0</v>
      </c>
      <c r="GPF97" s="1544">
        <f t="shared" si="80"/>
        <v>0</v>
      </c>
      <c r="GPG97" s="1544">
        <f t="shared" si="80"/>
        <v>0</v>
      </c>
      <c r="GPH97" s="1544">
        <f t="shared" si="80"/>
        <v>0</v>
      </c>
      <c r="GPI97" s="1544">
        <f t="shared" si="80"/>
        <v>0</v>
      </c>
      <c r="GPJ97" s="1544">
        <f t="shared" si="80"/>
        <v>0</v>
      </c>
      <c r="GPK97" s="1544">
        <f t="shared" si="80"/>
        <v>0</v>
      </c>
      <c r="GPL97" s="1544">
        <f t="shared" si="80"/>
        <v>0</v>
      </c>
      <c r="GPM97" s="1544">
        <f t="shared" si="80"/>
        <v>0</v>
      </c>
      <c r="GPN97" s="1544">
        <f t="shared" si="80"/>
        <v>0</v>
      </c>
      <c r="GPO97" s="1544">
        <f t="shared" si="80"/>
        <v>0</v>
      </c>
      <c r="GPP97" s="1544">
        <f t="shared" si="80"/>
        <v>0</v>
      </c>
      <c r="GPQ97" s="1544">
        <f t="shared" si="80"/>
        <v>0</v>
      </c>
      <c r="GPR97" s="1544">
        <f t="shared" si="80"/>
        <v>0</v>
      </c>
      <c r="GPS97" s="1544">
        <f t="shared" si="80"/>
        <v>0</v>
      </c>
      <c r="GPT97" s="1544">
        <f t="shared" si="80"/>
        <v>0</v>
      </c>
      <c r="GPU97" s="1544">
        <f t="shared" si="80"/>
        <v>0</v>
      </c>
      <c r="GPV97" s="1544">
        <f t="shared" si="80"/>
        <v>0</v>
      </c>
      <c r="GPW97" s="1544">
        <f t="shared" si="80"/>
        <v>0</v>
      </c>
      <c r="GPX97" s="1544">
        <f t="shared" si="80"/>
        <v>0</v>
      </c>
      <c r="GPY97" s="1544">
        <f t="shared" si="80"/>
        <v>0</v>
      </c>
      <c r="GPZ97" s="1544">
        <f t="shared" si="80"/>
        <v>0</v>
      </c>
      <c r="GQA97" s="1544">
        <f t="shared" si="80"/>
        <v>0</v>
      </c>
      <c r="GQB97" s="1544">
        <f t="shared" si="80"/>
        <v>0</v>
      </c>
      <c r="GQC97" s="1544">
        <f t="shared" si="80"/>
        <v>0</v>
      </c>
      <c r="GQD97" s="1544">
        <f t="shared" si="80"/>
        <v>0</v>
      </c>
      <c r="GQE97" s="1544">
        <f t="shared" si="80"/>
        <v>0</v>
      </c>
      <c r="GQF97" s="1544">
        <f t="shared" si="80"/>
        <v>0</v>
      </c>
      <c r="GQG97" s="1544">
        <f t="shared" si="80"/>
        <v>0</v>
      </c>
      <c r="GQH97" s="1544">
        <f t="shared" si="80"/>
        <v>0</v>
      </c>
      <c r="GQI97" s="1544">
        <f t="shared" si="80"/>
        <v>0</v>
      </c>
      <c r="GQJ97" s="1544">
        <f t="shared" si="80"/>
        <v>0</v>
      </c>
      <c r="GQK97" s="1544">
        <f t="shared" si="80"/>
        <v>0</v>
      </c>
      <c r="GQL97" s="1544">
        <f t="shared" si="80"/>
        <v>0</v>
      </c>
      <c r="GQM97" s="1544">
        <f t="shared" si="80"/>
        <v>0</v>
      </c>
      <c r="GQN97" s="1544">
        <f t="shared" ref="GQN97:GSY97" si="81">SUM(GQN23,GQN27,GQN33,GQN38,GQN41,GQN44,GQN47,GQN50,GQN56,GQN62,GQN64,GQN70,GQN76,GQN78,GQN82)*(1-$E$91)*0.095</f>
        <v>0</v>
      </c>
      <c r="GQO97" s="1544">
        <f t="shared" si="81"/>
        <v>0</v>
      </c>
      <c r="GQP97" s="1544">
        <f t="shared" si="81"/>
        <v>0</v>
      </c>
      <c r="GQQ97" s="1544">
        <f t="shared" si="81"/>
        <v>0</v>
      </c>
      <c r="GQR97" s="1544">
        <f t="shared" si="81"/>
        <v>0</v>
      </c>
      <c r="GQS97" s="1544">
        <f t="shared" si="81"/>
        <v>0</v>
      </c>
      <c r="GQT97" s="1544">
        <f t="shared" si="81"/>
        <v>0</v>
      </c>
      <c r="GQU97" s="1544">
        <f t="shared" si="81"/>
        <v>0</v>
      </c>
      <c r="GQV97" s="1544">
        <f t="shared" si="81"/>
        <v>0</v>
      </c>
      <c r="GQW97" s="1544">
        <f t="shared" si="81"/>
        <v>0</v>
      </c>
      <c r="GQX97" s="1544">
        <f t="shared" si="81"/>
        <v>0</v>
      </c>
      <c r="GQY97" s="1544">
        <f t="shared" si="81"/>
        <v>0</v>
      </c>
      <c r="GQZ97" s="1544">
        <f t="shared" si="81"/>
        <v>0</v>
      </c>
      <c r="GRA97" s="1544">
        <f t="shared" si="81"/>
        <v>0</v>
      </c>
      <c r="GRB97" s="1544">
        <f t="shared" si="81"/>
        <v>0</v>
      </c>
      <c r="GRC97" s="1544">
        <f t="shared" si="81"/>
        <v>0</v>
      </c>
      <c r="GRD97" s="1544">
        <f t="shared" si="81"/>
        <v>0</v>
      </c>
      <c r="GRE97" s="1544">
        <f t="shared" si="81"/>
        <v>0</v>
      </c>
      <c r="GRF97" s="1544">
        <f t="shared" si="81"/>
        <v>0</v>
      </c>
      <c r="GRG97" s="1544">
        <f t="shared" si="81"/>
        <v>0</v>
      </c>
      <c r="GRH97" s="1544">
        <f t="shared" si="81"/>
        <v>0</v>
      </c>
      <c r="GRI97" s="1544">
        <f t="shared" si="81"/>
        <v>0</v>
      </c>
      <c r="GRJ97" s="1544">
        <f t="shared" si="81"/>
        <v>0</v>
      </c>
      <c r="GRK97" s="1544">
        <f t="shared" si="81"/>
        <v>0</v>
      </c>
      <c r="GRL97" s="1544">
        <f t="shared" si="81"/>
        <v>0</v>
      </c>
      <c r="GRM97" s="1544">
        <f t="shared" si="81"/>
        <v>0</v>
      </c>
      <c r="GRN97" s="1544">
        <f t="shared" si="81"/>
        <v>0</v>
      </c>
      <c r="GRO97" s="1544">
        <f t="shared" si="81"/>
        <v>0</v>
      </c>
      <c r="GRP97" s="1544">
        <f t="shared" si="81"/>
        <v>0</v>
      </c>
      <c r="GRQ97" s="1544">
        <f t="shared" si="81"/>
        <v>0</v>
      </c>
      <c r="GRR97" s="1544">
        <f t="shared" si="81"/>
        <v>0</v>
      </c>
      <c r="GRS97" s="1544">
        <f t="shared" si="81"/>
        <v>0</v>
      </c>
      <c r="GRT97" s="1544">
        <f t="shared" si="81"/>
        <v>0</v>
      </c>
      <c r="GRU97" s="1544">
        <f t="shared" si="81"/>
        <v>0</v>
      </c>
      <c r="GRV97" s="1544">
        <f t="shared" si="81"/>
        <v>0</v>
      </c>
      <c r="GRW97" s="1544">
        <f t="shared" si="81"/>
        <v>0</v>
      </c>
      <c r="GRX97" s="1544">
        <f t="shared" si="81"/>
        <v>0</v>
      </c>
      <c r="GRY97" s="1544">
        <f t="shared" si="81"/>
        <v>0</v>
      </c>
      <c r="GRZ97" s="1544">
        <f t="shared" si="81"/>
        <v>0</v>
      </c>
      <c r="GSA97" s="1544">
        <f t="shared" si="81"/>
        <v>0</v>
      </c>
      <c r="GSB97" s="1544">
        <f t="shared" si="81"/>
        <v>0</v>
      </c>
      <c r="GSC97" s="1544">
        <f t="shared" si="81"/>
        <v>0</v>
      </c>
      <c r="GSD97" s="1544">
        <f t="shared" si="81"/>
        <v>0</v>
      </c>
      <c r="GSE97" s="1544">
        <f t="shared" si="81"/>
        <v>0</v>
      </c>
      <c r="GSF97" s="1544">
        <f t="shared" si="81"/>
        <v>0</v>
      </c>
      <c r="GSG97" s="1544">
        <f t="shared" si="81"/>
        <v>0</v>
      </c>
      <c r="GSH97" s="1544">
        <f t="shared" si="81"/>
        <v>0</v>
      </c>
      <c r="GSI97" s="1544">
        <f t="shared" si="81"/>
        <v>0</v>
      </c>
      <c r="GSJ97" s="1544">
        <f t="shared" si="81"/>
        <v>0</v>
      </c>
      <c r="GSK97" s="1544">
        <f t="shared" si="81"/>
        <v>0</v>
      </c>
      <c r="GSL97" s="1544">
        <f t="shared" si="81"/>
        <v>0</v>
      </c>
      <c r="GSM97" s="1544">
        <f t="shared" si="81"/>
        <v>0</v>
      </c>
      <c r="GSN97" s="1544">
        <f t="shared" si="81"/>
        <v>0</v>
      </c>
      <c r="GSO97" s="1544">
        <f t="shared" si="81"/>
        <v>0</v>
      </c>
      <c r="GSP97" s="1544">
        <f t="shared" si="81"/>
        <v>0</v>
      </c>
      <c r="GSQ97" s="1544">
        <f t="shared" si="81"/>
        <v>0</v>
      </c>
      <c r="GSR97" s="1544">
        <f t="shared" si="81"/>
        <v>0</v>
      </c>
      <c r="GSS97" s="1544">
        <f t="shared" si="81"/>
        <v>0</v>
      </c>
      <c r="GST97" s="1544">
        <f t="shared" si="81"/>
        <v>0</v>
      </c>
      <c r="GSU97" s="1544">
        <f t="shared" si="81"/>
        <v>0</v>
      </c>
      <c r="GSV97" s="1544">
        <f t="shared" si="81"/>
        <v>0</v>
      </c>
      <c r="GSW97" s="1544">
        <f t="shared" si="81"/>
        <v>0</v>
      </c>
      <c r="GSX97" s="1544">
        <f t="shared" si="81"/>
        <v>0</v>
      </c>
      <c r="GSY97" s="1544">
        <f t="shared" si="81"/>
        <v>0</v>
      </c>
      <c r="GSZ97" s="1544">
        <f t="shared" ref="GSZ97:GVK97" si="82">SUM(GSZ23,GSZ27,GSZ33,GSZ38,GSZ41,GSZ44,GSZ47,GSZ50,GSZ56,GSZ62,GSZ64,GSZ70,GSZ76,GSZ78,GSZ82)*(1-$E$91)*0.095</f>
        <v>0</v>
      </c>
      <c r="GTA97" s="1544">
        <f t="shared" si="82"/>
        <v>0</v>
      </c>
      <c r="GTB97" s="1544">
        <f t="shared" si="82"/>
        <v>0</v>
      </c>
      <c r="GTC97" s="1544">
        <f t="shared" si="82"/>
        <v>0</v>
      </c>
      <c r="GTD97" s="1544">
        <f t="shared" si="82"/>
        <v>0</v>
      </c>
      <c r="GTE97" s="1544">
        <f t="shared" si="82"/>
        <v>0</v>
      </c>
      <c r="GTF97" s="1544">
        <f t="shared" si="82"/>
        <v>0</v>
      </c>
      <c r="GTG97" s="1544">
        <f t="shared" si="82"/>
        <v>0</v>
      </c>
      <c r="GTH97" s="1544">
        <f t="shared" si="82"/>
        <v>0</v>
      </c>
      <c r="GTI97" s="1544">
        <f t="shared" si="82"/>
        <v>0</v>
      </c>
      <c r="GTJ97" s="1544">
        <f t="shared" si="82"/>
        <v>0</v>
      </c>
      <c r="GTK97" s="1544">
        <f t="shared" si="82"/>
        <v>0</v>
      </c>
      <c r="GTL97" s="1544">
        <f t="shared" si="82"/>
        <v>0</v>
      </c>
      <c r="GTM97" s="1544">
        <f t="shared" si="82"/>
        <v>0</v>
      </c>
      <c r="GTN97" s="1544">
        <f t="shared" si="82"/>
        <v>0</v>
      </c>
      <c r="GTO97" s="1544">
        <f t="shared" si="82"/>
        <v>0</v>
      </c>
      <c r="GTP97" s="1544">
        <f t="shared" si="82"/>
        <v>0</v>
      </c>
      <c r="GTQ97" s="1544">
        <f t="shared" si="82"/>
        <v>0</v>
      </c>
      <c r="GTR97" s="1544">
        <f t="shared" si="82"/>
        <v>0</v>
      </c>
      <c r="GTS97" s="1544">
        <f t="shared" si="82"/>
        <v>0</v>
      </c>
      <c r="GTT97" s="1544">
        <f t="shared" si="82"/>
        <v>0</v>
      </c>
      <c r="GTU97" s="1544">
        <f t="shared" si="82"/>
        <v>0</v>
      </c>
      <c r="GTV97" s="1544">
        <f t="shared" si="82"/>
        <v>0</v>
      </c>
      <c r="GTW97" s="1544">
        <f t="shared" si="82"/>
        <v>0</v>
      </c>
      <c r="GTX97" s="1544">
        <f t="shared" si="82"/>
        <v>0</v>
      </c>
      <c r="GTY97" s="1544">
        <f t="shared" si="82"/>
        <v>0</v>
      </c>
      <c r="GTZ97" s="1544">
        <f t="shared" si="82"/>
        <v>0</v>
      </c>
      <c r="GUA97" s="1544">
        <f t="shared" si="82"/>
        <v>0</v>
      </c>
      <c r="GUB97" s="1544">
        <f t="shared" si="82"/>
        <v>0</v>
      </c>
      <c r="GUC97" s="1544">
        <f t="shared" si="82"/>
        <v>0</v>
      </c>
      <c r="GUD97" s="1544">
        <f t="shared" si="82"/>
        <v>0</v>
      </c>
      <c r="GUE97" s="1544">
        <f t="shared" si="82"/>
        <v>0</v>
      </c>
      <c r="GUF97" s="1544">
        <f t="shared" si="82"/>
        <v>0</v>
      </c>
      <c r="GUG97" s="1544">
        <f t="shared" si="82"/>
        <v>0</v>
      </c>
      <c r="GUH97" s="1544">
        <f t="shared" si="82"/>
        <v>0</v>
      </c>
      <c r="GUI97" s="1544">
        <f t="shared" si="82"/>
        <v>0</v>
      </c>
      <c r="GUJ97" s="1544">
        <f t="shared" si="82"/>
        <v>0</v>
      </c>
      <c r="GUK97" s="1544">
        <f t="shared" si="82"/>
        <v>0</v>
      </c>
      <c r="GUL97" s="1544">
        <f t="shared" si="82"/>
        <v>0</v>
      </c>
      <c r="GUM97" s="1544">
        <f t="shared" si="82"/>
        <v>0</v>
      </c>
      <c r="GUN97" s="1544">
        <f t="shared" si="82"/>
        <v>0</v>
      </c>
      <c r="GUO97" s="1544">
        <f t="shared" si="82"/>
        <v>0</v>
      </c>
      <c r="GUP97" s="1544">
        <f t="shared" si="82"/>
        <v>0</v>
      </c>
      <c r="GUQ97" s="1544">
        <f t="shared" si="82"/>
        <v>0</v>
      </c>
      <c r="GUR97" s="1544">
        <f t="shared" si="82"/>
        <v>0</v>
      </c>
      <c r="GUS97" s="1544">
        <f t="shared" si="82"/>
        <v>0</v>
      </c>
      <c r="GUT97" s="1544">
        <f t="shared" si="82"/>
        <v>0</v>
      </c>
      <c r="GUU97" s="1544">
        <f t="shared" si="82"/>
        <v>0</v>
      </c>
      <c r="GUV97" s="1544">
        <f t="shared" si="82"/>
        <v>0</v>
      </c>
      <c r="GUW97" s="1544">
        <f t="shared" si="82"/>
        <v>0</v>
      </c>
      <c r="GUX97" s="1544">
        <f t="shared" si="82"/>
        <v>0</v>
      </c>
      <c r="GUY97" s="1544">
        <f t="shared" si="82"/>
        <v>0</v>
      </c>
      <c r="GUZ97" s="1544">
        <f t="shared" si="82"/>
        <v>0</v>
      </c>
      <c r="GVA97" s="1544">
        <f t="shared" si="82"/>
        <v>0</v>
      </c>
      <c r="GVB97" s="1544">
        <f t="shared" si="82"/>
        <v>0</v>
      </c>
      <c r="GVC97" s="1544">
        <f t="shared" si="82"/>
        <v>0</v>
      </c>
      <c r="GVD97" s="1544">
        <f t="shared" si="82"/>
        <v>0</v>
      </c>
      <c r="GVE97" s="1544">
        <f t="shared" si="82"/>
        <v>0</v>
      </c>
      <c r="GVF97" s="1544">
        <f t="shared" si="82"/>
        <v>0</v>
      </c>
      <c r="GVG97" s="1544">
        <f t="shared" si="82"/>
        <v>0</v>
      </c>
      <c r="GVH97" s="1544">
        <f t="shared" si="82"/>
        <v>0</v>
      </c>
      <c r="GVI97" s="1544">
        <f t="shared" si="82"/>
        <v>0</v>
      </c>
      <c r="GVJ97" s="1544">
        <f t="shared" si="82"/>
        <v>0</v>
      </c>
      <c r="GVK97" s="1544">
        <f t="shared" si="82"/>
        <v>0</v>
      </c>
      <c r="GVL97" s="1544">
        <f t="shared" ref="GVL97:GXW97" si="83">SUM(GVL23,GVL27,GVL33,GVL38,GVL41,GVL44,GVL47,GVL50,GVL56,GVL62,GVL64,GVL70,GVL76,GVL78,GVL82)*(1-$E$91)*0.095</f>
        <v>0</v>
      </c>
      <c r="GVM97" s="1544">
        <f t="shared" si="83"/>
        <v>0</v>
      </c>
      <c r="GVN97" s="1544">
        <f t="shared" si="83"/>
        <v>0</v>
      </c>
      <c r="GVO97" s="1544">
        <f t="shared" si="83"/>
        <v>0</v>
      </c>
      <c r="GVP97" s="1544">
        <f t="shared" si="83"/>
        <v>0</v>
      </c>
      <c r="GVQ97" s="1544">
        <f t="shared" si="83"/>
        <v>0</v>
      </c>
      <c r="GVR97" s="1544">
        <f t="shared" si="83"/>
        <v>0</v>
      </c>
      <c r="GVS97" s="1544">
        <f t="shared" si="83"/>
        <v>0</v>
      </c>
      <c r="GVT97" s="1544">
        <f t="shared" si="83"/>
        <v>0</v>
      </c>
      <c r="GVU97" s="1544">
        <f t="shared" si="83"/>
        <v>0</v>
      </c>
      <c r="GVV97" s="1544">
        <f t="shared" si="83"/>
        <v>0</v>
      </c>
      <c r="GVW97" s="1544">
        <f t="shared" si="83"/>
        <v>0</v>
      </c>
      <c r="GVX97" s="1544">
        <f t="shared" si="83"/>
        <v>0</v>
      </c>
      <c r="GVY97" s="1544">
        <f t="shared" si="83"/>
        <v>0</v>
      </c>
      <c r="GVZ97" s="1544">
        <f t="shared" si="83"/>
        <v>0</v>
      </c>
      <c r="GWA97" s="1544">
        <f t="shared" si="83"/>
        <v>0</v>
      </c>
      <c r="GWB97" s="1544">
        <f t="shared" si="83"/>
        <v>0</v>
      </c>
      <c r="GWC97" s="1544">
        <f t="shared" si="83"/>
        <v>0</v>
      </c>
      <c r="GWD97" s="1544">
        <f t="shared" si="83"/>
        <v>0</v>
      </c>
      <c r="GWE97" s="1544">
        <f t="shared" si="83"/>
        <v>0</v>
      </c>
      <c r="GWF97" s="1544">
        <f t="shared" si="83"/>
        <v>0</v>
      </c>
      <c r="GWG97" s="1544">
        <f t="shared" si="83"/>
        <v>0</v>
      </c>
      <c r="GWH97" s="1544">
        <f t="shared" si="83"/>
        <v>0</v>
      </c>
      <c r="GWI97" s="1544">
        <f t="shared" si="83"/>
        <v>0</v>
      </c>
      <c r="GWJ97" s="1544">
        <f t="shared" si="83"/>
        <v>0</v>
      </c>
      <c r="GWK97" s="1544">
        <f t="shared" si="83"/>
        <v>0</v>
      </c>
      <c r="GWL97" s="1544">
        <f t="shared" si="83"/>
        <v>0</v>
      </c>
      <c r="GWM97" s="1544">
        <f t="shared" si="83"/>
        <v>0</v>
      </c>
      <c r="GWN97" s="1544">
        <f t="shared" si="83"/>
        <v>0</v>
      </c>
      <c r="GWO97" s="1544">
        <f t="shared" si="83"/>
        <v>0</v>
      </c>
      <c r="GWP97" s="1544">
        <f t="shared" si="83"/>
        <v>0</v>
      </c>
      <c r="GWQ97" s="1544">
        <f t="shared" si="83"/>
        <v>0</v>
      </c>
      <c r="GWR97" s="1544">
        <f t="shared" si="83"/>
        <v>0</v>
      </c>
      <c r="GWS97" s="1544">
        <f t="shared" si="83"/>
        <v>0</v>
      </c>
      <c r="GWT97" s="1544">
        <f t="shared" si="83"/>
        <v>0</v>
      </c>
      <c r="GWU97" s="1544">
        <f t="shared" si="83"/>
        <v>0</v>
      </c>
      <c r="GWV97" s="1544">
        <f t="shared" si="83"/>
        <v>0</v>
      </c>
      <c r="GWW97" s="1544">
        <f t="shared" si="83"/>
        <v>0</v>
      </c>
      <c r="GWX97" s="1544">
        <f t="shared" si="83"/>
        <v>0</v>
      </c>
      <c r="GWY97" s="1544">
        <f t="shared" si="83"/>
        <v>0</v>
      </c>
      <c r="GWZ97" s="1544">
        <f t="shared" si="83"/>
        <v>0</v>
      </c>
      <c r="GXA97" s="1544">
        <f t="shared" si="83"/>
        <v>0</v>
      </c>
      <c r="GXB97" s="1544">
        <f t="shared" si="83"/>
        <v>0</v>
      </c>
      <c r="GXC97" s="1544">
        <f t="shared" si="83"/>
        <v>0</v>
      </c>
      <c r="GXD97" s="1544">
        <f t="shared" si="83"/>
        <v>0</v>
      </c>
      <c r="GXE97" s="1544">
        <f t="shared" si="83"/>
        <v>0</v>
      </c>
      <c r="GXF97" s="1544">
        <f t="shared" si="83"/>
        <v>0</v>
      </c>
      <c r="GXG97" s="1544">
        <f t="shared" si="83"/>
        <v>0</v>
      </c>
      <c r="GXH97" s="1544">
        <f t="shared" si="83"/>
        <v>0</v>
      </c>
      <c r="GXI97" s="1544">
        <f t="shared" si="83"/>
        <v>0</v>
      </c>
      <c r="GXJ97" s="1544">
        <f t="shared" si="83"/>
        <v>0</v>
      </c>
      <c r="GXK97" s="1544">
        <f t="shared" si="83"/>
        <v>0</v>
      </c>
      <c r="GXL97" s="1544">
        <f t="shared" si="83"/>
        <v>0</v>
      </c>
      <c r="GXM97" s="1544">
        <f t="shared" si="83"/>
        <v>0</v>
      </c>
      <c r="GXN97" s="1544">
        <f t="shared" si="83"/>
        <v>0</v>
      </c>
      <c r="GXO97" s="1544">
        <f t="shared" si="83"/>
        <v>0</v>
      </c>
      <c r="GXP97" s="1544">
        <f t="shared" si="83"/>
        <v>0</v>
      </c>
      <c r="GXQ97" s="1544">
        <f t="shared" si="83"/>
        <v>0</v>
      </c>
      <c r="GXR97" s="1544">
        <f t="shared" si="83"/>
        <v>0</v>
      </c>
      <c r="GXS97" s="1544">
        <f t="shared" si="83"/>
        <v>0</v>
      </c>
      <c r="GXT97" s="1544">
        <f t="shared" si="83"/>
        <v>0</v>
      </c>
      <c r="GXU97" s="1544">
        <f t="shared" si="83"/>
        <v>0</v>
      </c>
      <c r="GXV97" s="1544">
        <f t="shared" si="83"/>
        <v>0</v>
      </c>
      <c r="GXW97" s="1544">
        <f t="shared" si="83"/>
        <v>0</v>
      </c>
      <c r="GXX97" s="1544">
        <f t="shared" ref="GXX97:HAI97" si="84">SUM(GXX23,GXX27,GXX33,GXX38,GXX41,GXX44,GXX47,GXX50,GXX56,GXX62,GXX64,GXX70,GXX76,GXX78,GXX82)*(1-$E$91)*0.095</f>
        <v>0</v>
      </c>
      <c r="GXY97" s="1544">
        <f t="shared" si="84"/>
        <v>0</v>
      </c>
      <c r="GXZ97" s="1544">
        <f t="shared" si="84"/>
        <v>0</v>
      </c>
      <c r="GYA97" s="1544">
        <f t="shared" si="84"/>
        <v>0</v>
      </c>
      <c r="GYB97" s="1544">
        <f t="shared" si="84"/>
        <v>0</v>
      </c>
      <c r="GYC97" s="1544">
        <f t="shared" si="84"/>
        <v>0</v>
      </c>
      <c r="GYD97" s="1544">
        <f t="shared" si="84"/>
        <v>0</v>
      </c>
      <c r="GYE97" s="1544">
        <f t="shared" si="84"/>
        <v>0</v>
      </c>
      <c r="GYF97" s="1544">
        <f t="shared" si="84"/>
        <v>0</v>
      </c>
      <c r="GYG97" s="1544">
        <f t="shared" si="84"/>
        <v>0</v>
      </c>
      <c r="GYH97" s="1544">
        <f t="shared" si="84"/>
        <v>0</v>
      </c>
      <c r="GYI97" s="1544">
        <f t="shared" si="84"/>
        <v>0</v>
      </c>
      <c r="GYJ97" s="1544">
        <f t="shared" si="84"/>
        <v>0</v>
      </c>
      <c r="GYK97" s="1544">
        <f t="shared" si="84"/>
        <v>0</v>
      </c>
      <c r="GYL97" s="1544">
        <f t="shared" si="84"/>
        <v>0</v>
      </c>
      <c r="GYM97" s="1544">
        <f t="shared" si="84"/>
        <v>0</v>
      </c>
      <c r="GYN97" s="1544">
        <f t="shared" si="84"/>
        <v>0</v>
      </c>
      <c r="GYO97" s="1544">
        <f t="shared" si="84"/>
        <v>0</v>
      </c>
      <c r="GYP97" s="1544">
        <f t="shared" si="84"/>
        <v>0</v>
      </c>
      <c r="GYQ97" s="1544">
        <f t="shared" si="84"/>
        <v>0</v>
      </c>
      <c r="GYR97" s="1544">
        <f t="shared" si="84"/>
        <v>0</v>
      </c>
      <c r="GYS97" s="1544">
        <f t="shared" si="84"/>
        <v>0</v>
      </c>
      <c r="GYT97" s="1544">
        <f t="shared" si="84"/>
        <v>0</v>
      </c>
      <c r="GYU97" s="1544">
        <f t="shared" si="84"/>
        <v>0</v>
      </c>
      <c r="GYV97" s="1544">
        <f t="shared" si="84"/>
        <v>0</v>
      </c>
      <c r="GYW97" s="1544">
        <f t="shared" si="84"/>
        <v>0</v>
      </c>
      <c r="GYX97" s="1544">
        <f t="shared" si="84"/>
        <v>0</v>
      </c>
      <c r="GYY97" s="1544">
        <f t="shared" si="84"/>
        <v>0</v>
      </c>
      <c r="GYZ97" s="1544">
        <f t="shared" si="84"/>
        <v>0</v>
      </c>
      <c r="GZA97" s="1544">
        <f t="shared" si="84"/>
        <v>0</v>
      </c>
      <c r="GZB97" s="1544">
        <f t="shared" si="84"/>
        <v>0</v>
      </c>
      <c r="GZC97" s="1544">
        <f t="shared" si="84"/>
        <v>0</v>
      </c>
      <c r="GZD97" s="1544">
        <f t="shared" si="84"/>
        <v>0</v>
      </c>
      <c r="GZE97" s="1544">
        <f t="shared" si="84"/>
        <v>0</v>
      </c>
      <c r="GZF97" s="1544">
        <f t="shared" si="84"/>
        <v>0</v>
      </c>
      <c r="GZG97" s="1544">
        <f t="shared" si="84"/>
        <v>0</v>
      </c>
      <c r="GZH97" s="1544">
        <f t="shared" si="84"/>
        <v>0</v>
      </c>
      <c r="GZI97" s="1544">
        <f t="shared" si="84"/>
        <v>0</v>
      </c>
      <c r="GZJ97" s="1544">
        <f t="shared" si="84"/>
        <v>0</v>
      </c>
      <c r="GZK97" s="1544">
        <f t="shared" si="84"/>
        <v>0</v>
      </c>
      <c r="GZL97" s="1544">
        <f t="shared" si="84"/>
        <v>0</v>
      </c>
      <c r="GZM97" s="1544">
        <f t="shared" si="84"/>
        <v>0</v>
      </c>
      <c r="GZN97" s="1544">
        <f t="shared" si="84"/>
        <v>0</v>
      </c>
      <c r="GZO97" s="1544">
        <f t="shared" si="84"/>
        <v>0</v>
      </c>
      <c r="GZP97" s="1544">
        <f t="shared" si="84"/>
        <v>0</v>
      </c>
      <c r="GZQ97" s="1544">
        <f t="shared" si="84"/>
        <v>0</v>
      </c>
      <c r="GZR97" s="1544">
        <f t="shared" si="84"/>
        <v>0</v>
      </c>
      <c r="GZS97" s="1544">
        <f t="shared" si="84"/>
        <v>0</v>
      </c>
      <c r="GZT97" s="1544">
        <f t="shared" si="84"/>
        <v>0</v>
      </c>
      <c r="GZU97" s="1544">
        <f t="shared" si="84"/>
        <v>0</v>
      </c>
      <c r="GZV97" s="1544">
        <f t="shared" si="84"/>
        <v>0</v>
      </c>
      <c r="GZW97" s="1544">
        <f t="shared" si="84"/>
        <v>0</v>
      </c>
      <c r="GZX97" s="1544">
        <f t="shared" si="84"/>
        <v>0</v>
      </c>
      <c r="GZY97" s="1544">
        <f t="shared" si="84"/>
        <v>0</v>
      </c>
      <c r="GZZ97" s="1544">
        <f t="shared" si="84"/>
        <v>0</v>
      </c>
      <c r="HAA97" s="1544">
        <f t="shared" si="84"/>
        <v>0</v>
      </c>
      <c r="HAB97" s="1544">
        <f t="shared" si="84"/>
        <v>0</v>
      </c>
      <c r="HAC97" s="1544">
        <f t="shared" si="84"/>
        <v>0</v>
      </c>
      <c r="HAD97" s="1544">
        <f t="shared" si="84"/>
        <v>0</v>
      </c>
      <c r="HAE97" s="1544">
        <f t="shared" si="84"/>
        <v>0</v>
      </c>
      <c r="HAF97" s="1544">
        <f t="shared" si="84"/>
        <v>0</v>
      </c>
      <c r="HAG97" s="1544">
        <f t="shared" si="84"/>
        <v>0</v>
      </c>
      <c r="HAH97" s="1544">
        <f t="shared" si="84"/>
        <v>0</v>
      </c>
      <c r="HAI97" s="1544">
        <f t="shared" si="84"/>
        <v>0</v>
      </c>
      <c r="HAJ97" s="1544">
        <f t="shared" ref="HAJ97:HCU97" si="85">SUM(HAJ23,HAJ27,HAJ33,HAJ38,HAJ41,HAJ44,HAJ47,HAJ50,HAJ56,HAJ62,HAJ64,HAJ70,HAJ76,HAJ78,HAJ82)*(1-$E$91)*0.095</f>
        <v>0</v>
      </c>
      <c r="HAK97" s="1544">
        <f t="shared" si="85"/>
        <v>0</v>
      </c>
      <c r="HAL97" s="1544">
        <f t="shared" si="85"/>
        <v>0</v>
      </c>
      <c r="HAM97" s="1544">
        <f t="shared" si="85"/>
        <v>0</v>
      </c>
      <c r="HAN97" s="1544">
        <f t="shared" si="85"/>
        <v>0</v>
      </c>
      <c r="HAO97" s="1544">
        <f t="shared" si="85"/>
        <v>0</v>
      </c>
      <c r="HAP97" s="1544">
        <f t="shared" si="85"/>
        <v>0</v>
      </c>
      <c r="HAQ97" s="1544">
        <f t="shared" si="85"/>
        <v>0</v>
      </c>
      <c r="HAR97" s="1544">
        <f t="shared" si="85"/>
        <v>0</v>
      </c>
      <c r="HAS97" s="1544">
        <f t="shared" si="85"/>
        <v>0</v>
      </c>
      <c r="HAT97" s="1544">
        <f t="shared" si="85"/>
        <v>0</v>
      </c>
      <c r="HAU97" s="1544">
        <f t="shared" si="85"/>
        <v>0</v>
      </c>
      <c r="HAV97" s="1544">
        <f t="shared" si="85"/>
        <v>0</v>
      </c>
      <c r="HAW97" s="1544">
        <f t="shared" si="85"/>
        <v>0</v>
      </c>
      <c r="HAX97" s="1544">
        <f t="shared" si="85"/>
        <v>0</v>
      </c>
      <c r="HAY97" s="1544">
        <f t="shared" si="85"/>
        <v>0</v>
      </c>
      <c r="HAZ97" s="1544">
        <f t="shared" si="85"/>
        <v>0</v>
      </c>
      <c r="HBA97" s="1544">
        <f t="shared" si="85"/>
        <v>0</v>
      </c>
      <c r="HBB97" s="1544">
        <f t="shared" si="85"/>
        <v>0</v>
      </c>
      <c r="HBC97" s="1544">
        <f t="shared" si="85"/>
        <v>0</v>
      </c>
      <c r="HBD97" s="1544">
        <f t="shared" si="85"/>
        <v>0</v>
      </c>
      <c r="HBE97" s="1544">
        <f t="shared" si="85"/>
        <v>0</v>
      </c>
      <c r="HBF97" s="1544">
        <f t="shared" si="85"/>
        <v>0</v>
      </c>
      <c r="HBG97" s="1544">
        <f t="shared" si="85"/>
        <v>0</v>
      </c>
      <c r="HBH97" s="1544">
        <f t="shared" si="85"/>
        <v>0</v>
      </c>
      <c r="HBI97" s="1544">
        <f t="shared" si="85"/>
        <v>0</v>
      </c>
      <c r="HBJ97" s="1544">
        <f t="shared" si="85"/>
        <v>0</v>
      </c>
      <c r="HBK97" s="1544">
        <f t="shared" si="85"/>
        <v>0</v>
      </c>
      <c r="HBL97" s="1544">
        <f t="shared" si="85"/>
        <v>0</v>
      </c>
      <c r="HBM97" s="1544">
        <f t="shared" si="85"/>
        <v>0</v>
      </c>
      <c r="HBN97" s="1544">
        <f t="shared" si="85"/>
        <v>0</v>
      </c>
      <c r="HBO97" s="1544">
        <f t="shared" si="85"/>
        <v>0</v>
      </c>
      <c r="HBP97" s="1544">
        <f t="shared" si="85"/>
        <v>0</v>
      </c>
      <c r="HBQ97" s="1544">
        <f t="shared" si="85"/>
        <v>0</v>
      </c>
      <c r="HBR97" s="1544">
        <f t="shared" si="85"/>
        <v>0</v>
      </c>
      <c r="HBS97" s="1544">
        <f t="shared" si="85"/>
        <v>0</v>
      </c>
      <c r="HBT97" s="1544">
        <f t="shared" si="85"/>
        <v>0</v>
      </c>
      <c r="HBU97" s="1544">
        <f t="shared" si="85"/>
        <v>0</v>
      </c>
      <c r="HBV97" s="1544">
        <f t="shared" si="85"/>
        <v>0</v>
      </c>
      <c r="HBW97" s="1544">
        <f t="shared" si="85"/>
        <v>0</v>
      </c>
      <c r="HBX97" s="1544">
        <f t="shared" si="85"/>
        <v>0</v>
      </c>
      <c r="HBY97" s="1544">
        <f t="shared" si="85"/>
        <v>0</v>
      </c>
      <c r="HBZ97" s="1544">
        <f t="shared" si="85"/>
        <v>0</v>
      </c>
      <c r="HCA97" s="1544">
        <f t="shared" si="85"/>
        <v>0</v>
      </c>
      <c r="HCB97" s="1544">
        <f t="shared" si="85"/>
        <v>0</v>
      </c>
      <c r="HCC97" s="1544">
        <f t="shared" si="85"/>
        <v>0</v>
      </c>
      <c r="HCD97" s="1544">
        <f t="shared" si="85"/>
        <v>0</v>
      </c>
      <c r="HCE97" s="1544">
        <f t="shared" si="85"/>
        <v>0</v>
      </c>
      <c r="HCF97" s="1544">
        <f t="shared" si="85"/>
        <v>0</v>
      </c>
      <c r="HCG97" s="1544">
        <f t="shared" si="85"/>
        <v>0</v>
      </c>
      <c r="HCH97" s="1544">
        <f t="shared" si="85"/>
        <v>0</v>
      </c>
      <c r="HCI97" s="1544">
        <f t="shared" si="85"/>
        <v>0</v>
      </c>
      <c r="HCJ97" s="1544">
        <f t="shared" si="85"/>
        <v>0</v>
      </c>
      <c r="HCK97" s="1544">
        <f t="shared" si="85"/>
        <v>0</v>
      </c>
      <c r="HCL97" s="1544">
        <f t="shared" si="85"/>
        <v>0</v>
      </c>
      <c r="HCM97" s="1544">
        <f t="shared" si="85"/>
        <v>0</v>
      </c>
      <c r="HCN97" s="1544">
        <f t="shared" si="85"/>
        <v>0</v>
      </c>
      <c r="HCO97" s="1544">
        <f t="shared" si="85"/>
        <v>0</v>
      </c>
      <c r="HCP97" s="1544">
        <f t="shared" si="85"/>
        <v>0</v>
      </c>
      <c r="HCQ97" s="1544">
        <f t="shared" si="85"/>
        <v>0</v>
      </c>
      <c r="HCR97" s="1544">
        <f t="shared" si="85"/>
        <v>0</v>
      </c>
      <c r="HCS97" s="1544">
        <f t="shared" si="85"/>
        <v>0</v>
      </c>
      <c r="HCT97" s="1544">
        <f t="shared" si="85"/>
        <v>0</v>
      </c>
      <c r="HCU97" s="1544">
        <f t="shared" si="85"/>
        <v>0</v>
      </c>
      <c r="HCV97" s="1544">
        <f t="shared" ref="HCV97:HFG97" si="86">SUM(HCV23,HCV27,HCV33,HCV38,HCV41,HCV44,HCV47,HCV50,HCV56,HCV62,HCV64,HCV70,HCV76,HCV78,HCV82)*(1-$E$91)*0.095</f>
        <v>0</v>
      </c>
      <c r="HCW97" s="1544">
        <f t="shared" si="86"/>
        <v>0</v>
      </c>
      <c r="HCX97" s="1544">
        <f t="shared" si="86"/>
        <v>0</v>
      </c>
      <c r="HCY97" s="1544">
        <f t="shared" si="86"/>
        <v>0</v>
      </c>
      <c r="HCZ97" s="1544">
        <f t="shared" si="86"/>
        <v>0</v>
      </c>
      <c r="HDA97" s="1544">
        <f t="shared" si="86"/>
        <v>0</v>
      </c>
      <c r="HDB97" s="1544">
        <f t="shared" si="86"/>
        <v>0</v>
      </c>
      <c r="HDC97" s="1544">
        <f t="shared" si="86"/>
        <v>0</v>
      </c>
      <c r="HDD97" s="1544">
        <f t="shared" si="86"/>
        <v>0</v>
      </c>
      <c r="HDE97" s="1544">
        <f t="shared" si="86"/>
        <v>0</v>
      </c>
      <c r="HDF97" s="1544">
        <f t="shared" si="86"/>
        <v>0</v>
      </c>
      <c r="HDG97" s="1544">
        <f t="shared" si="86"/>
        <v>0</v>
      </c>
      <c r="HDH97" s="1544">
        <f t="shared" si="86"/>
        <v>0</v>
      </c>
      <c r="HDI97" s="1544">
        <f t="shared" si="86"/>
        <v>0</v>
      </c>
      <c r="HDJ97" s="1544">
        <f t="shared" si="86"/>
        <v>0</v>
      </c>
      <c r="HDK97" s="1544">
        <f t="shared" si="86"/>
        <v>0</v>
      </c>
      <c r="HDL97" s="1544">
        <f t="shared" si="86"/>
        <v>0</v>
      </c>
      <c r="HDM97" s="1544">
        <f t="shared" si="86"/>
        <v>0</v>
      </c>
      <c r="HDN97" s="1544">
        <f t="shared" si="86"/>
        <v>0</v>
      </c>
      <c r="HDO97" s="1544">
        <f t="shared" si="86"/>
        <v>0</v>
      </c>
      <c r="HDP97" s="1544">
        <f t="shared" si="86"/>
        <v>0</v>
      </c>
      <c r="HDQ97" s="1544">
        <f t="shared" si="86"/>
        <v>0</v>
      </c>
      <c r="HDR97" s="1544">
        <f t="shared" si="86"/>
        <v>0</v>
      </c>
      <c r="HDS97" s="1544">
        <f t="shared" si="86"/>
        <v>0</v>
      </c>
      <c r="HDT97" s="1544">
        <f t="shared" si="86"/>
        <v>0</v>
      </c>
      <c r="HDU97" s="1544">
        <f t="shared" si="86"/>
        <v>0</v>
      </c>
      <c r="HDV97" s="1544">
        <f t="shared" si="86"/>
        <v>0</v>
      </c>
      <c r="HDW97" s="1544">
        <f t="shared" si="86"/>
        <v>0</v>
      </c>
      <c r="HDX97" s="1544">
        <f t="shared" si="86"/>
        <v>0</v>
      </c>
      <c r="HDY97" s="1544">
        <f t="shared" si="86"/>
        <v>0</v>
      </c>
      <c r="HDZ97" s="1544">
        <f t="shared" si="86"/>
        <v>0</v>
      </c>
      <c r="HEA97" s="1544">
        <f t="shared" si="86"/>
        <v>0</v>
      </c>
      <c r="HEB97" s="1544">
        <f t="shared" si="86"/>
        <v>0</v>
      </c>
      <c r="HEC97" s="1544">
        <f t="shared" si="86"/>
        <v>0</v>
      </c>
      <c r="HED97" s="1544">
        <f t="shared" si="86"/>
        <v>0</v>
      </c>
      <c r="HEE97" s="1544">
        <f t="shared" si="86"/>
        <v>0</v>
      </c>
      <c r="HEF97" s="1544">
        <f t="shared" si="86"/>
        <v>0</v>
      </c>
      <c r="HEG97" s="1544">
        <f t="shared" si="86"/>
        <v>0</v>
      </c>
      <c r="HEH97" s="1544">
        <f t="shared" si="86"/>
        <v>0</v>
      </c>
      <c r="HEI97" s="1544">
        <f t="shared" si="86"/>
        <v>0</v>
      </c>
      <c r="HEJ97" s="1544">
        <f t="shared" si="86"/>
        <v>0</v>
      </c>
      <c r="HEK97" s="1544">
        <f t="shared" si="86"/>
        <v>0</v>
      </c>
      <c r="HEL97" s="1544">
        <f t="shared" si="86"/>
        <v>0</v>
      </c>
      <c r="HEM97" s="1544">
        <f t="shared" si="86"/>
        <v>0</v>
      </c>
      <c r="HEN97" s="1544">
        <f t="shared" si="86"/>
        <v>0</v>
      </c>
      <c r="HEO97" s="1544">
        <f t="shared" si="86"/>
        <v>0</v>
      </c>
      <c r="HEP97" s="1544">
        <f t="shared" si="86"/>
        <v>0</v>
      </c>
      <c r="HEQ97" s="1544">
        <f t="shared" si="86"/>
        <v>0</v>
      </c>
      <c r="HER97" s="1544">
        <f t="shared" si="86"/>
        <v>0</v>
      </c>
      <c r="HES97" s="1544">
        <f t="shared" si="86"/>
        <v>0</v>
      </c>
      <c r="HET97" s="1544">
        <f t="shared" si="86"/>
        <v>0</v>
      </c>
      <c r="HEU97" s="1544">
        <f t="shared" si="86"/>
        <v>0</v>
      </c>
      <c r="HEV97" s="1544">
        <f t="shared" si="86"/>
        <v>0</v>
      </c>
      <c r="HEW97" s="1544">
        <f t="shared" si="86"/>
        <v>0</v>
      </c>
      <c r="HEX97" s="1544">
        <f t="shared" si="86"/>
        <v>0</v>
      </c>
      <c r="HEY97" s="1544">
        <f t="shared" si="86"/>
        <v>0</v>
      </c>
      <c r="HEZ97" s="1544">
        <f t="shared" si="86"/>
        <v>0</v>
      </c>
      <c r="HFA97" s="1544">
        <f t="shared" si="86"/>
        <v>0</v>
      </c>
      <c r="HFB97" s="1544">
        <f t="shared" si="86"/>
        <v>0</v>
      </c>
      <c r="HFC97" s="1544">
        <f t="shared" si="86"/>
        <v>0</v>
      </c>
      <c r="HFD97" s="1544">
        <f t="shared" si="86"/>
        <v>0</v>
      </c>
      <c r="HFE97" s="1544">
        <f t="shared" si="86"/>
        <v>0</v>
      </c>
      <c r="HFF97" s="1544">
        <f t="shared" si="86"/>
        <v>0</v>
      </c>
      <c r="HFG97" s="1544">
        <f t="shared" si="86"/>
        <v>0</v>
      </c>
      <c r="HFH97" s="1544">
        <f t="shared" ref="HFH97:HHS97" si="87">SUM(HFH23,HFH27,HFH33,HFH38,HFH41,HFH44,HFH47,HFH50,HFH56,HFH62,HFH64,HFH70,HFH76,HFH78,HFH82)*(1-$E$91)*0.095</f>
        <v>0</v>
      </c>
      <c r="HFI97" s="1544">
        <f t="shared" si="87"/>
        <v>0</v>
      </c>
      <c r="HFJ97" s="1544">
        <f t="shared" si="87"/>
        <v>0</v>
      </c>
      <c r="HFK97" s="1544">
        <f t="shared" si="87"/>
        <v>0</v>
      </c>
      <c r="HFL97" s="1544">
        <f t="shared" si="87"/>
        <v>0</v>
      </c>
      <c r="HFM97" s="1544">
        <f t="shared" si="87"/>
        <v>0</v>
      </c>
      <c r="HFN97" s="1544">
        <f t="shared" si="87"/>
        <v>0</v>
      </c>
      <c r="HFO97" s="1544">
        <f t="shared" si="87"/>
        <v>0</v>
      </c>
      <c r="HFP97" s="1544">
        <f t="shared" si="87"/>
        <v>0</v>
      </c>
      <c r="HFQ97" s="1544">
        <f t="shared" si="87"/>
        <v>0</v>
      </c>
      <c r="HFR97" s="1544">
        <f t="shared" si="87"/>
        <v>0</v>
      </c>
      <c r="HFS97" s="1544">
        <f t="shared" si="87"/>
        <v>0</v>
      </c>
      <c r="HFT97" s="1544">
        <f t="shared" si="87"/>
        <v>0</v>
      </c>
      <c r="HFU97" s="1544">
        <f t="shared" si="87"/>
        <v>0</v>
      </c>
      <c r="HFV97" s="1544">
        <f t="shared" si="87"/>
        <v>0</v>
      </c>
      <c r="HFW97" s="1544">
        <f t="shared" si="87"/>
        <v>0</v>
      </c>
      <c r="HFX97" s="1544">
        <f t="shared" si="87"/>
        <v>0</v>
      </c>
      <c r="HFY97" s="1544">
        <f t="shared" si="87"/>
        <v>0</v>
      </c>
      <c r="HFZ97" s="1544">
        <f t="shared" si="87"/>
        <v>0</v>
      </c>
      <c r="HGA97" s="1544">
        <f t="shared" si="87"/>
        <v>0</v>
      </c>
      <c r="HGB97" s="1544">
        <f t="shared" si="87"/>
        <v>0</v>
      </c>
      <c r="HGC97" s="1544">
        <f t="shared" si="87"/>
        <v>0</v>
      </c>
      <c r="HGD97" s="1544">
        <f t="shared" si="87"/>
        <v>0</v>
      </c>
      <c r="HGE97" s="1544">
        <f t="shared" si="87"/>
        <v>0</v>
      </c>
      <c r="HGF97" s="1544">
        <f t="shared" si="87"/>
        <v>0</v>
      </c>
      <c r="HGG97" s="1544">
        <f t="shared" si="87"/>
        <v>0</v>
      </c>
      <c r="HGH97" s="1544">
        <f t="shared" si="87"/>
        <v>0</v>
      </c>
      <c r="HGI97" s="1544">
        <f t="shared" si="87"/>
        <v>0</v>
      </c>
      <c r="HGJ97" s="1544">
        <f t="shared" si="87"/>
        <v>0</v>
      </c>
      <c r="HGK97" s="1544">
        <f t="shared" si="87"/>
        <v>0</v>
      </c>
      <c r="HGL97" s="1544">
        <f t="shared" si="87"/>
        <v>0</v>
      </c>
      <c r="HGM97" s="1544">
        <f t="shared" si="87"/>
        <v>0</v>
      </c>
      <c r="HGN97" s="1544">
        <f t="shared" si="87"/>
        <v>0</v>
      </c>
      <c r="HGO97" s="1544">
        <f t="shared" si="87"/>
        <v>0</v>
      </c>
      <c r="HGP97" s="1544">
        <f t="shared" si="87"/>
        <v>0</v>
      </c>
      <c r="HGQ97" s="1544">
        <f t="shared" si="87"/>
        <v>0</v>
      </c>
      <c r="HGR97" s="1544">
        <f t="shared" si="87"/>
        <v>0</v>
      </c>
      <c r="HGS97" s="1544">
        <f t="shared" si="87"/>
        <v>0</v>
      </c>
      <c r="HGT97" s="1544">
        <f t="shared" si="87"/>
        <v>0</v>
      </c>
      <c r="HGU97" s="1544">
        <f t="shared" si="87"/>
        <v>0</v>
      </c>
      <c r="HGV97" s="1544">
        <f t="shared" si="87"/>
        <v>0</v>
      </c>
      <c r="HGW97" s="1544">
        <f t="shared" si="87"/>
        <v>0</v>
      </c>
      <c r="HGX97" s="1544">
        <f t="shared" si="87"/>
        <v>0</v>
      </c>
      <c r="HGY97" s="1544">
        <f t="shared" si="87"/>
        <v>0</v>
      </c>
      <c r="HGZ97" s="1544">
        <f t="shared" si="87"/>
        <v>0</v>
      </c>
      <c r="HHA97" s="1544">
        <f t="shared" si="87"/>
        <v>0</v>
      </c>
      <c r="HHB97" s="1544">
        <f t="shared" si="87"/>
        <v>0</v>
      </c>
      <c r="HHC97" s="1544">
        <f t="shared" si="87"/>
        <v>0</v>
      </c>
      <c r="HHD97" s="1544">
        <f t="shared" si="87"/>
        <v>0</v>
      </c>
      <c r="HHE97" s="1544">
        <f t="shared" si="87"/>
        <v>0</v>
      </c>
      <c r="HHF97" s="1544">
        <f t="shared" si="87"/>
        <v>0</v>
      </c>
      <c r="HHG97" s="1544">
        <f t="shared" si="87"/>
        <v>0</v>
      </c>
      <c r="HHH97" s="1544">
        <f t="shared" si="87"/>
        <v>0</v>
      </c>
      <c r="HHI97" s="1544">
        <f t="shared" si="87"/>
        <v>0</v>
      </c>
      <c r="HHJ97" s="1544">
        <f t="shared" si="87"/>
        <v>0</v>
      </c>
      <c r="HHK97" s="1544">
        <f t="shared" si="87"/>
        <v>0</v>
      </c>
      <c r="HHL97" s="1544">
        <f t="shared" si="87"/>
        <v>0</v>
      </c>
      <c r="HHM97" s="1544">
        <f t="shared" si="87"/>
        <v>0</v>
      </c>
      <c r="HHN97" s="1544">
        <f t="shared" si="87"/>
        <v>0</v>
      </c>
      <c r="HHO97" s="1544">
        <f t="shared" si="87"/>
        <v>0</v>
      </c>
      <c r="HHP97" s="1544">
        <f t="shared" si="87"/>
        <v>0</v>
      </c>
      <c r="HHQ97" s="1544">
        <f t="shared" si="87"/>
        <v>0</v>
      </c>
      <c r="HHR97" s="1544">
        <f t="shared" si="87"/>
        <v>0</v>
      </c>
      <c r="HHS97" s="1544">
        <f t="shared" si="87"/>
        <v>0</v>
      </c>
      <c r="HHT97" s="1544">
        <f t="shared" ref="HHT97:HKE97" si="88">SUM(HHT23,HHT27,HHT33,HHT38,HHT41,HHT44,HHT47,HHT50,HHT56,HHT62,HHT64,HHT70,HHT76,HHT78,HHT82)*(1-$E$91)*0.095</f>
        <v>0</v>
      </c>
      <c r="HHU97" s="1544">
        <f t="shared" si="88"/>
        <v>0</v>
      </c>
      <c r="HHV97" s="1544">
        <f t="shared" si="88"/>
        <v>0</v>
      </c>
      <c r="HHW97" s="1544">
        <f t="shared" si="88"/>
        <v>0</v>
      </c>
      <c r="HHX97" s="1544">
        <f t="shared" si="88"/>
        <v>0</v>
      </c>
      <c r="HHY97" s="1544">
        <f t="shared" si="88"/>
        <v>0</v>
      </c>
      <c r="HHZ97" s="1544">
        <f t="shared" si="88"/>
        <v>0</v>
      </c>
      <c r="HIA97" s="1544">
        <f t="shared" si="88"/>
        <v>0</v>
      </c>
      <c r="HIB97" s="1544">
        <f t="shared" si="88"/>
        <v>0</v>
      </c>
      <c r="HIC97" s="1544">
        <f t="shared" si="88"/>
        <v>0</v>
      </c>
      <c r="HID97" s="1544">
        <f t="shared" si="88"/>
        <v>0</v>
      </c>
      <c r="HIE97" s="1544">
        <f t="shared" si="88"/>
        <v>0</v>
      </c>
      <c r="HIF97" s="1544">
        <f t="shared" si="88"/>
        <v>0</v>
      </c>
      <c r="HIG97" s="1544">
        <f t="shared" si="88"/>
        <v>0</v>
      </c>
      <c r="HIH97" s="1544">
        <f t="shared" si="88"/>
        <v>0</v>
      </c>
      <c r="HII97" s="1544">
        <f t="shared" si="88"/>
        <v>0</v>
      </c>
      <c r="HIJ97" s="1544">
        <f t="shared" si="88"/>
        <v>0</v>
      </c>
      <c r="HIK97" s="1544">
        <f t="shared" si="88"/>
        <v>0</v>
      </c>
      <c r="HIL97" s="1544">
        <f t="shared" si="88"/>
        <v>0</v>
      </c>
      <c r="HIM97" s="1544">
        <f t="shared" si="88"/>
        <v>0</v>
      </c>
      <c r="HIN97" s="1544">
        <f t="shared" si="88"/>
        <v>0</v>
      </c>
      <c r="HIO97" s="1544">
        <f t="shared" si="88"/>
        <v>0</v>
      </c>
      <c r="HIP97" s="1544">
        <f t="shared" si="88"/>
        <v>0</v>
      </c>
      <c r="HIQ97" s="1544">
        <f t="shared" si="88"/>
        <v>0</v>
      </c>
      <c r="HIR97" s="1544">
        <f t="shared" si="88"/>
        <v>0</v>
      </c>
      <c r="HIS97" s="1544">
        <f t="shared" si="88"/>
        <v>0</v>
      </c>
      <c r="HIT97" s="1544">
        <f t="shared" si="88"/>
        <v>0</v>
      </c>
      <c r="HIU97" s="1544">
        <f t="shared" si="88"/>
        <v>0</v>
      </c>
      <c r="HIV97" s="1544">
        <f t="shared" si="88"/>
        <v>0</v>
      </c>
      <c r="HIW97" s="1544">
        <f t="shared" si="88"/>
        <v>0</v>
      </c>
      <c r="HIX97" s="1544">
        <f t="shared" si="88"/>
        <v>0</v>
      </c>
      <c r="HIY97" s="1544">
        <f t="shared" si="88"/>
        <v>0</v>
      </c>
      <c r="HIZ97" s="1544">
        <f t="shared" si="88"/>
        <v>0</v>
      </c>
      <c r="HJA97" s="1544">
        <f t="shared" si="88"/>
        <v>0</v>
      </c>
      <c r="HJB97" s="1544">
        <f t="shared" si="88"/>
        <v>0</v>
      </c>
      <c r="HJC97" s="1544">
        <f t="shared" si="88"/>
        <v>0</v>
      </c>
      <c r="HJD97" s="1544">
        <f t="shared" si="88"/>
        <v>0</v>
      </c>
      <c r="HJE97" s="1544">
        <f t="shared" si="88"/>
        <v>0</v>
      </c>
      <c r="HJF97" s="1544">
        <f t="shared" si="88"/>
        <v>0</v>
      </c>
      <c r="HJG97" s="1544">
        <f t="shared" si="88"/>
        <v>0</v>
      </c>
      <c r="HJH97" s="1544">
        <f t="shared" si="88"/>
        <v>0</v>
      </c>
      <c r="HJI97" s="1544">
        <f t="shared" si="88"/>
        <v>0</v>
      </c>
      <c r="HJJ97" s="1544">
        <f t="shared" si="88"/>
        <v>0</v>
      </c>
      <c r="HJK97" s="1544">
        <f t="shared" si="88"/>
        <v>0</v>
      </c>
      <c r="HJL97" s="1544">
        <f t="shared" si="88"/>
        <v>0</v>
      </c>
      <c r="HJM97" s="1544">
        <f t="shared" si="88"/>
        <v>0</v>
      </c>
      <c r="HJN97" s="1544">
        <f t="shared" si="88"/>
        <v>0</v>
      </c>
      <c r="HJO97" s="1544">
        <f t="shared" si="88"/>
        <v>0</v>
      </c>
      <c r="HJP97" s="1544">
        <f t="shared" si="88"/>
        <v>0</v>
      </c>
      <c r="HJQ97" s="1544">
        <f t="shared" si="88"/>
        <v>0</v>
      </c>
      <c r="HJR97" s="1544">
        <f t="shared" si="88"/>
        <v>0</v>
      </c>
      <c r="HJS97" s="1544">
        <f t="shared" si="88"/>
        <v>0</v>
      </c>
      <c r="HJT97" s="1544">
        <f t="shared" si="88"/>
        <v>0</v>
      </c>
      <c r="HJU97" s="1544">
        <f t="shared" si="88"/>
        <v>0</v>
      </c>
      <c r="HJV97" s="1544">
        <f t="shared" si="88"/>
        <v>0</v>
      </c>
      <c r="HJW97" s="1544">
        <f t="shared" si="88"/>
        <v>0</v>
      </c>
      <c r="HJX97" s="1544">
        <f t="shared" si="88"/>
        <v>0</v>
      </c>
      <c r="HJY97" s="1544">
        <f t="shared" si="88"/>
        <v>0</v>
      </c>
      <c r="HJZ97" s="1544">
        <f t="shared" si="88"/>
        <v>0</v>
      </c>
      <c r="HKA97" s="1544">
        <f t="shared" si="88"/>
        <v>0</v>
      </c>
      <c r="HKB97" s="1544">
        <f t="shared" si="88"/>
        <v>0</v>
      </c>
      <c r="HKC97" s="1544">
        <f t="shared" si="88"/>
        <v>0</v>
      </c>
      <c r="HKD97" s="1544">
        <f t="shared" si="88"/>
        <v>0</v>
      </c>
      <c r="HKE97" s="1544">
        <f t="shared" si="88"/>
        <v>0</v>
      </c>
      <c r="HKF97" s="1544">
        <f t="shared" ref="HKF97:HMQ97" si="89">SUM(HKF23,HKF27,HKF33,HKF38,HKF41,HKF44,HKF47,HKF50,HKF56,HKF62,HKF64,HKF70,HKF76,HKF78,HKF82)*(1-$E$91)*0.095</f>
        <v>0</v>
      </c>
      <c r="HKG97" s="1544">
        <f t="shared" si="89"/>
        <v>0</v>
      </c>
      <c r="HKH97" s="1544">
        <f t="shared" si="89"/>
        <v>0</v>
      </c>
      <c r="HKI97" s="1544">
        <f t="shared" si="89"/>
        <v>0</v>
      </c>
      <c r="HKJ97" s="1544">
        <f t="shared" si="89"/>
        <v>0</v>
      </c>
      <c r="HKK97" s="1544">
        <f t="shared" si="89"/>
        <v>0</v>
      </c>
      <c r="HKL97" s="1544">
        <f t="shared" si="89"/>
        <v>0</v>
      </c>
      <c r="HKM97" s="1544">
        <f t="shared" si="89"/>
        <v>0</v>
      </c>
      <c r="HKN97" s="1544">
        <f t="shared" si="89"/>
        <v>0</v>
      </c>
      <c r="HKO97" s="1544">
        <f t="shared" si="89"/>
        <v>0</v>
      </c>
      <c r="HKP97" s="1544">
        <f t="shared" si="89"/>
        <v>0</v>
      </c>
      <c r="HKQ97" s="1544">
        <f t="shared" si="89"/>
        <v>0</v>
      </c>
      <c r="HKR97" s="1544">
        <f t="shared" si="89"/>
        <v>0</v>
      </c>
      <c r="HKS97" s="1544">
        <f t="shared" si="89"/>
        <v>0</v>
      </c>
      <c r="HKT97" s="1544">
        <f t="shared" si="89"/>
        <v>0</v>
      </c>
      <c r="HKU97" s="1544">
        <f t="shared" si="89"/>
        <v>0</v>
      </c>
      <c r="HKV97" s="1544">
        <f t="shared" si="89"/>
        <v>0</v>
      </c>
      <c r="HKW97" s="1544">
        <f t="shared" si="89"/>
        <v>0</v>
      </c>
      <c r="HKX97" s="1544">
        <f t="shared" si="89"/>
        <v>0</v>
      </c>
      <c r="HKY97" s="1544">
        <f t="shared" si="89"/>
        <v>0</v>
      </c>
      <c r="HKZ97" s="1544">
        <f t="shared" si="89"/>
        <v>0</v>
      </c>
      <c r="HLA97" s="1544">
        <f t="shared" si="89"/>
        <v>0</v>
      </c>
      <c r="HLB97" s="1544">
        <f t="shared" si="89"/>
        <v>0</v>
      </c>
      <c r="HLC97" s="1544">
        <f t="shared" si="89"/>
        <v>0</v>
      </c>
      <c r="HLD97" s="1544">
        <f t="shared" si="89"/>
        <v>0</v>
      </c>
      <c r="HLE97" s="1544">
        <f t="shared" si="89"/>
        <v>0</v>
      </c>
      <c r="HLF97" s="1544">
        <f t="shared" si="89"/>
        <v>0</v>
      </c>
      <c r="HLG97" s="1544">
        <f t="shared" si="89"/>
        <v>0</v>
      </c>
      <c r="HLH97" s="1544">
        <f t="shared" si="89"/>
        <v>0</v>
      </c>
      <c r="HLI97" s="1544">
        <f t="shared" si="89"/>
        <v>0</v>
      </c>
      <c r="HLJ97" s="1544">
        <f t="shared" si="89"/>
        <v>0</v>
      </c>
      <c r="HLK97" s="1544">
        <f t="shared" si="89"/>
        <v>0</v>
      </c>
      <c r="HLL97" s="1544">
        <f t="shared" si="89"/>
        <v>0</v>
      </c>
      <c r="HLM97" s="1544">
        <f t="shared" si="89"/>
        <v>0</v>
      </c>
      <c r="HLN97" s="1544">
        <f t="shared" si="89"/>
        <v>0</v>
      </c>
      <c r="HLO97" s="1544">
        <f t="shared" si="89"/>
        <v>0</v>
      </c>
      <c r="HLP97" s="1544">
        <f t="shared" si="89"/>
        <v>0</v>
      </c>
      <c r="HLQ97" s="1544">
        <f t="shared" si="89"/>
        <v>0</v>
      </c>
      <c r="HLR97" s="1544">
        <f t="shared" si="89"/>
        <v>0</v>
      </c>
      <c r="HLS97" s="1544">
        <f t="shared" si="89"/>
        <v>0</v>
      </c>
      <c r="HLT97" s="1544">
        <f t="shared" si="89"/>
        <v>0</v>
      </c>
      <c r="HLU97" s="1544">
        <f t="shared" si="89"/>
        <v>0</v>
      </c>
      <c r="HLV97" s="1544">
        <f t="shared" si="89"/>
        <v>0</v>
      </c>
      <c r="HLW97" s="1544">
        <f t="shared" si="89"/>
        <v>0</v>
      </c>
      <c r="HLX97" s="1544">
        <f t="shared" si="89"/>
        <v>0</v>
      </c>
      <c r="HLY97" s="1544">
        <f t="shared" si="89"/>
        <v>0</v>
      </c>
      <c r="HLZ97" s="1544">
        <f t="shared" si="89"/>
        <v>0</v>
      </c>
      <c r="HMA97" s="1544">
        <f t="shared" si="89"/>
        <v>0</v>
      </c>
      <c r="HMB97" s="1544">
        <f t="shared" si="89"/>
        <v>0</v>
      </c>
      <c r="HMC97" s="1544">
        <f t="shared" si="89"/>
        <v>0</v>
      </c>
      <c r="HMD97" s="1544">
        <f t="shared" si="89"/>
        <v>0</v>
      </c>
      <c r="HME97" s="1544">
        <f t="shared" si="89"/>
        <v>0</v>
      </c>
      <c r="HMF97" s="1544">
        <f t="shared" si="89"/>
        <v>0</v>
      </c>
      <c r="HMG97" s="1544">
        <f t="shared" si="89"/>
        <v>0</v>
      </c>
      <c r="HMH97" s="1544">
        <f t="shared" si="89"/>
        <v>0</v>
      </c>
      <c r="HMI97" s="1544">
        <f t="shared" si="89"/>
        <v>0</v>
      </c>
      <c r="HMJ97" s="1544">
        <f t="shared" si="89"/>
        <v>0</v>
      </c>
      <c r="HMK97" s="1544">
        <f t="shared" si="89"/>
        <v>0</v>
      </c>
      <c r="HML97" s="1544">
        <f t="shared" si="89"/>
        <v>0</v>
      </c>
      <c r="HMM97" s="1544">
        <f t="shared" si="89"/>
        <v>0</v>
      </c>
      <c r="HMN97" s="1544">
        <f t="shared" si="89"/>
        <v>0</v>
      </c>
      <c r="HMO97" s="1544">
        <f t="shared" si="89"/>
        <v>0</v>
      </c>
      <c r="HMP97" s="1544">
        <f t="shared" si="89"/>
        <v>0</v>
      </c>
      <c r="HMQ97" s="1544">
        <f t="shared" si="89"/>
        <v>0</v>
      </c>
      <c r="HMR97" s="1544">
        <f t="shared" ref="HMR97:HPC97" si="90">SUM(HMR23,HMR27,HMR33,HMR38,HMR41,HMR44,HMR47,HMR50,HMR56,HMR62,HMR64,HMR70,HMR76,HMR78,HMR82)*(1-$E$91)*0.095</f>
        <v>0</v>
      </c>
      <c r="HMS97" s="1544">
        <f t="shared" si="90"/>
        <v>0</v>
      </c>
      <c r="HMT97" s="1544">
        <f t="shared" si="90"/>
        <v>0</v>
      </c>
      <c r="HMU97" s="1544">
        <f t="shared" si="90"/>
        <v>0</v>
      </c>
      <c r="HMV97" s="1544">
        <f t="shared" si="90"/>
        <v>0</v>
      </c>
      <c r="HMW97" s="1544">
        <f t="shared" si="90"/>
        <v>0</v>
      </c>
      <c r="HMX97" s="1544">
        <f t="shared" si="90"/>
        <v>0</v>
      </c>
      <c r="HMY97" s="1544">
        <f t="shared" si="90"/>
        <v>0</v>
      </c>
      <c r="HMZ97" s="1544">
        <f t="shared" si="90"/>
        <v>0</v>
      </c>
      <c r="HNA97" s="1544">
        <f t="shared" si="90"/>
        <v>0</v>
      </c>
      <c r="HNB97" s="1544">
        <f t="shared" si="90"/>
        <v>0</v>
      </c>
      <c r="HNC97" s="1544">
        <f t="shared" si="90"/>
        <v>0</v>
      </c>
      <c r="HND97" s="1544">
        <f t="shared" si="90"/>
        <v>0</v>
      </c>
      <c r="HNE97" s="1544">
        <f t="shared" si="90"/>
        <v>0</v>
      </c>
      <c r="HNF97" s="1544">
        <f t="shared" si="90"/>
        <v>0</v>
      </c>
      <c r="HNG97" s="1544">
        <f t="shared" si="90"/>
        <v>0</v>
      </c>
      <c r="HNH97" s="1544">
        <f t="shared" si="90"/>
        <v>0</v>
      </c>
      <c r="HNI97" s="1544">
        <f t="shared" si="90"/>
        <v>0</v>
      </c>
      <c r="HNJ97" s="1544">
        <f t="shared" si="90"/>
        <v>0</v>
      </c>
      <c r="HNK97" s="1544">
        <f t="shared" si="90"/>
        <v>0</v>
      </c>
      <c r="HNL97" s="1544">
        <f t="shared" si="90"/>
        <v>0</v>
      </c>
      <c r="HNM97" s="1544">
        <f t="shared" si="90"/>
        <v>0</v>
      </c>
      <c r="HNN97" s="1544">
        <f t="shared" si="90"/>
        <v>0</v>
      </c>
      <c r="HNO97" s="1544">
        <f t="shared" si="90"/>
        <v>0</v>
      </c>
      <c r="HNP97" s="1544">
        <f t="shared" si="90"/>
        <v>0</v>
      </c>
      <c r="HNQ97" s="1544">
        <f t="shared" si="90"/>
        <v>0</v>
      </c>
      <c r="HNR97" s="1544">
        <f t="shared" si="90"/>
        <v>0</v>
      </c>
      <c r="HNS97" s="1544">
        <f t="shared" si="90"/>
        <v>0</v>
      </c>
      <c r="HNT97" s="1544">
        <f t="shared" si="90"/>
        <v>0</v>
      </c>
      <c r="HNU97" s="1544">
        <f t="shared" si="90"/>
        <v>0</v>
      </c>
      <c r="HNV97" s="1544">
        <f t="shared" si="90"/>
        <v>0</v>
      </c>
      <c r="HNW97" s="1544">
        <f t="shared" si="90"/>
        <v>0</v>
      </c>
      <c r="HNX97" s="1544">
        <f t="shared" si="90"/>
        <v>0</v>
      </c>
      <c r="HNY97" s="1544">
        <f t="shared" si="90"/>
        <v>0</v>
      </c>
      <c r="HNZ97" s="1544">
        <f t="shared" si="90"/>
        <v>0</v>
      </c>
      <c r="HOA97" s="1544">
        <f t="shared" si="90"/>
        <v>0</v>
      </c>
      <c r="HOB97" s="1544">
        <f t="shared" si="90"/>
        <v>0</v>
      </c>
      <c r="HOC97" s="1544">
        <f t="shared" si="90"/>
        <v>0</v>
      </c>
      <c r="HOD97" s="1544">
        <f t="shared" si="90"/>
        <v>0</v>
      </c>
      <c r="HOE97" s="1544">
        <f t="shared" si="90"/>
        <v>0</v>
      </c>
      <c r="HOF97" s="1544">
        <f t="shared" si="90"/>
        <v>0</v>
      </c>
      <c r="HOG97" s="1544">
        <f t="shared" si="90"/>
        <v>0</v>
      </c>
      <c r="HOH97" s="1544">
        <f t="shared" si="90"/>
        <v>0</v>
      </c>
      <c r="HOI97" s="1544">
        <f t="shared" si="90"/>
        <v>0</v>
      </c>
      <c r="HOJ97" s="1544">
        <f t="shared" si="90"/>
        <v>0</v>
      </c>
      <c r="HOK97" s="1544">
        <f t="shared" si="90"/>
        <v>0</v>
      </c>
      <c r="HOL97" s="1544">
        <f t="shared" si="90"/>
        <v>0</v>
      </c>
      <c r="HOM97" s="1544">
        <f t="shared" si="90"/>
        <v>0</v>
      </c>
      <c r="HON97" s="1544">
        <f t="shared" si="90"/>
        <v>0</v>
      </c>
      <c r="HOO97" s="1544">
        <f t="shared" si="90"/>
        <v>0</v>
      </c>
      <c r="HOP97" s="1544">
        <f t="shared" si="90"/>
        <v>0</v>
      </c>
      <c r="HOQ97" s="1544">
        <f t="shared" si="90"/>
        <v>0</v>
      </c>
      <c r="HOR97" s="1544">
        <f t="shared" si="90"/>
        <v>0</v>
      </c>
      <c r="HOS97" s="1544">
        <f t="shared" si="90"/>
        <v>0</v>
      </c>
      <c r="HOT97" s="1544">
        <f t="shared" si="90"/>
        <v>0</v>
      </c>
      <c r="HOU97" s="1544">
        <f t="shared" si="90"/>
        <v>0</v>
      </c>
      <c r="HOV97" s="1544">
        <f t="shared" si="90"/>
        <v>0</v>
      </c>
      <c r="HOW97" s="1544">
        <f t="shared" si="90"/>
        <v>0</v>
      </c>
      <c r="HOX97" s="1544">
        <f t="shared" si="90"/>
        <v>0</v>
      </c>
      <c r="HOY97" s="1544">
        <f t="shared" si="90"/>
        <v>0</v>
      </c>
      <c r="HOZ97" s="1544">
        <f t="shared" si="90"/>
        <v>0</v>
      </c>
      <c r="HPA97" s="1544">
        <f t="shared" si="90"/>
        <v>0</v>
      </c>
      <c r="HPB97" s="1544">
        <f t="shared" si="90"/>
        <v>0</v>
      </c>
      <c r="HPC97" s="1544">
        <f t="shared" si="90"/>
        <v>0</v>
      </c>
      <c r="HPD97" s="1544">
        <f t="shared" ref="HPD97:HRO97" si="91">SUM(HPD23,HPD27,HPD33,HPD38,HPD41,HPD44,HPD47,HPD50,HPD56,HPD62,HPD64,HPD70,HPD76,HPD78,HPD82)*(1-$E$91)*0.095</f>
        <v>0</v>
      </c>
      <c r="HPE97" s="1544">
        <f t="shared" si="91"/>
        <v>0</v>
      </c>
      <c r="HPF97" s="1544">
        <f t="shared" si="91"/>
        <v>0</v>
      </c>
      <c r="HPG97" s="1544">
        <f t="shared" si="91"/>
        <v>0</v>
      </c>
      <c r="HPH97" s="1544">
        <f t="shared" si="91"/>
        <v>0</v>
      </c>
      <c r="HPI97" s="1544">
        <f t="shared" si="91"/>
        <v>0</v>
      </c>
      <c r="HPJ97" s="1544">
        <f t="shared" si="91"/>
        <v>0</v>
      </c>
      <c r="HPK97" s="1544">
        <f t="shared" si="91"/>
        <v>0</v>
      </c>
      <c r="HPL97" s="1544">
        <f t="shared" si="91"/>
        <v>0</v>
      </c>
      <c r="HPM97" s="1544">
        <f t="shared" si="91"/>
        <v>0</v>
      </c>
      <c r="HPN97" s="1544">
        <f t="shared" si="91"/>
        <v>0</v>
      </c>
      <c r="HPO97" s="1544">
        <f t="shared" si="91"/>
        <v>0</v>
      </c>
      <c r="HPP97" s="1544">
        <f t="shared" si="91"/>
        <v>0</v>
      </c>
      <c r="HPQ97" s="1544">
        <f t="shared" si="91"/>
        <v>0</v>
      </c>
      <c r="HPR97" s="1544">
        <f t="shared" si="91"/>
        <v>0</v>
      </c>
      <c r="HPS97" s="1544">
        <f t="shared" si="91"/>
        <v>0</v>
      </c>
      <c r="HPT97" s="1544">
        <f t="shared" si="91"/>
        <v>0</v>
      </c>
      <c r="HPU97" s="1544">
        <f t="shared" si="91"/>
        <v>0</v>
      </c>
      <c r="HPV97" s="1544">
        <f t="shared" si="91"/>
        <v>0</v>
      </c>
      <c r="HPW97" s="1544">
        <f t="shared" si="91"/>
        <v>0</v>
      </c>
      <c r="HPX97" s="1544">
        <f t="shared" si="91"/>
        <v>0</v>
      </c>
      <c r="HPY97" s="1544">
        <f t="shared" si="91"/>
        <v>0</v>
      </c>
      <c r="HPZ97" s="1544">
        <f t="shared" si="91"/>
        <v>0</v>
      </c>
      <c r="HQA97" s="1544">
        <f t="shared" si="91"/>
        <v>0</v>
      </c>
      <c r="HQB97" s="1544">
        <f t="shared" si="91"/>
        <v>0</v>
      </c>
      <c r="HQC97" s="1544">
        <f t="shared" si="91"/>
        <v>0</v>
      </c>
      <c r="HQD97" s="1544">
        <f t="shared" si="91"/>
        <v>0</v>
      </c>
      <c r="HQE97" s="1544">
        <f t="shared" si="91"/>
        <v>0</v>
      </c>
      <c r="HQF97" s="1544">
        <f t="shared" si="91"/>
        <v>0</v>
      </c>
      <c r="HQG97" s="1544">
        <f t="shared" si="91"/>
        <v>0</v>
      </c>
      <c r="HQH97" s="1544">
        <f t="shared" si="91"/>
        <v>0</v>
      </c>
      <c r="HQI97" s="1544">
        <f t="shared" si="91"/>
        <v>0</v>
      </c>
      <c r="HQJ97" s="1544">
        <f t="shared" si="91"/>
        <v>0</v>
      </c>
      <c r="HQK97" s="1544">
        <f t="shared" si="91"/>
        <v>0</v>
      </c>
      <c r="HQL97" s="1544">
        <f t="shared" si="91"/>
        <v>0</v>
      </c>
      <c r="HQM97" s="1544">
        <f t="shared" si="91"/>
        <v>0</v>
      </c>
      <c r="HQN97" s="1544">
        <f t="shared" si="91"/>
        <v>0</v>
      </c>
      <c r="HQO97" s="1544">
        <f t="shared" si="91"/>
        <v>0</v>
      </c>
      <c r="HQP97" s="1544">
        <f t="shared" si="91"/>
        <v>0</v>
      </c>
      <c r="HQQ97" s="1544">
        <f t="shared" si="91"/>
        <v>0</v>
      </c>
      <c r="HQR97" s="1544">
        <f t="shared" si="91"/>
        <v>0</v>
      </c>
      <c r="HQS97" s="1544">
        <f t="shared" si="91"/>
        <v>0</v>
      </c>
      <c r="HQT97" s="1544">
        <f t="shared" si="91"/>
        <v>0</v>
      </c>
      <c r="HQU97" s="1544">
        <f t="shared" si="91"/>
        <v>0</v>
      </c>
      <c r="HQV97" s="1544">
        <f t="shared" si="91"/>
        <v>0</v>
      </c>
      <c r="HQW97" s="1544">
        <f t="shared" si="91"/>
        <v>0</v>
      </c>
      <c r="HQX97" s="1544">
        <f t="shared" si="91"/>
        <v>0</v>
      </c>
      <c r="HQY97" s="1544">
        <f t="shared" si="91"/>
        <v>0</v>
      </c>
      <c r="HQZ97" s="1544">
        <f t="shared" si="91"/>
        <v>0</v>
      </c>
      <c r="HRA97" s="1544">
        <f t="shared" si="91"/>
        <v>0</v>
      </c>
      <c r="HRB97" s="1544">
        <f t="shared" si="91"/>
        <v>0</v>
      </c>
      <c r="HRC97" s="1544">
        <f t="shared" si="91"/>
        <v>0</v>
      </c>
      <c r="HRD97" s="1544">
        <f t="shared" si="91"/>
        <v>0</v>
      </c>
      <c r="HRE97" s="1544">
        <f t="shared" si="91"/>
        <v>0</v>
      </c>
      <c r="HRF97" s="1544">
        <f t="shared" si="91"/>
        <v>0</v>
      </c>
      <c r="HRG97" s="1544">
        <f t="shared" si="91"/>
        <v>0</v>
      </c>
      <c r="HRH97" s="1544">
        <f t="shared" si="91"/>
        <v>0</v>
      </c>
      <c r="HRI97" s="1544">
        <f t="shared" si="91"/>
        <v>0</v>
      </c>
      <c r="HRJ97" s="1544">
        <f t="shared" si="91"/>
        <v>0</v>
      </c>
      <c r="HRK97" s="1544">
        <f t="shared" si="91"/>
        <v>0</v>
      </c>
      <c r="HRL97" s="1544">
        <f t="shared" si="91"/>
        <v>0</v>
      </c>
      <c r="HRM97" s="1544">
        <f t="shared" si="91"/>
        <v>0</v>
      </c>
      <c r="HRN97" s="1544">
        <f t="shared" si="91"/>
        <v>0</v>
      </c>
      <c r="HRO97" s="1544">
        <f t="shared" si="91"/>
        <v>0</v>
      </c>
      <c r="HRP97" s="1544">
        <f t="shared" ref="HRP97:HUA97" si="92">SUM(HRP23,HRP27,HRP33,HRP38,HRP41,HRP44,HRP47,HRP50,HRP56,HRP62,HRP64,HRP70,HRP76,HRP78,HRP82)*(1-$E$91)*0.095</f>
        <v>0</v>
      </c>
      <c r="HRQ97" s="1544">
        <f t="shared" si="92"/>
        <v>0</v>
      </c>
      <c r="HRR97" s="1544">
        <f t="shared" si="92"/>
        <v>0</v>
      </c>
      <c r="HRS97" s="1544">
        <f t="shared" si="92"/>
        <v>0</v>
      </c>
      <c r="HRT97" s="1544">
        <f t="shared" si="92"/>
        <v>0</v>
      </c>
      <c r="HRU97" s="1544">
        <f t="shared" si="92"/>
        <v>0</v>
      </c>
      <c r="HRV97" s="1544">
        <f t="shared" si="92"/>
        <v>0</v>
      </c>
      <c r="HRW97" s="1544">
        <f t="shared" si="92"/>
        <v>0</v>
      </c>
      <c r="HRX97" s="1544">
        <f t="shared" si="92"/>
        <v>0</v>
      </c>
      <c r="HRY97" s="1544">
        <f t="shared" si="92"/>
        <v>0</v>
      </c>
      <c r="HRZ97" s="1544">
        <f t="shared" si="92"/>
        <v>0</v>
      </c>
      <c r="HSA97" s="1544">
        <f t="shared" si="92"/>
        <v>0</v>
      </c>
      <c r="HSB97" s="1544">
        <f t="shared" si="92"/>
        <v>0</v>
      </c>
      <c r="HSC97" s="1544">
        <f t="shared" si="92"/>
        <v>0</v>
      </c>
      <c r="HSD97" s="1544">
        <f t="shared" si="92"/>
        <v>0</v>
      </c>
      <c r="HSE97" s="1544">
        <f t="shared" si="92"/>
        <v>0</v>
      </c>
      <c r="HSF97" s="1544">
        <f t="shared" si="92"/>
        <v>0</v>
      </c>
      <c r="HSG97" s="1544">
        <f t="shared" si="92"/>
        <v>0</v>
      </c>
      <c r="HSH97" s="1544">
        <f t="shared" si="92"/>
        <v>0</v>
      </c>
      <c r="HSI97" s="1544">
        <f t="shared" si="92"/>
        <v>0</v>
      </c>
      <c r="HSJ97" s="1544">
        <f t="shared" si="92"/>
        <v>0</v>
      </c>
      <c r="HSK97" s="1544">
        <f t="shared" si="92"/>
        <v>0</v>
      </c>
      <c r="HSL97" s="1544">
        <f t="shared" si="92"/>
        <v>0</v>
      </c>
      <c r="HSM97" s="1544">
        <f t="shared" si="92"/>
        <v>0</v>
      </c>
      <c r="HSN97" s="1544">
        <f t="shared" si="92"/>
        <v>0</v>
      </c>
      <c r="HSO97" s="1544">
        <f t="shared" si="92"/>
        <v>0</v>
      </c>
      <c r="HSP97" s="1544">
        <f t="shared" si="92"/>
        <v>0</v>
      </c>
      <c r="HSQ97" s="1544">
        <f t="shared" si="92"/>
        <v>0</v>
      </c>
      <c r="HSR97" s="1544">
        <f t="shared" si="92"/>
        <v>0</v>
      </c>
      <c r="HSS97" s="1544">
        <f t="shared" si="92"/>
        <v>0</v>
      </c>
      <c r="HST97" s="1544">
        <f t="shared" si="92"/>
        <v>0</v>
      </c>
      <c r="HSU97" s="1544">
        <f t="shared" si="92"/>
        <v>0</v>
      </c>
      <c r="HSV97" s="1544">
        <f t="shared" si="92"/>
        <v>0</v>
      </c>
      <c r="HSW97" s="1544">
        <f t="shared" si="92"/>
        <v>0</v>
      </c>
      <c r="HSX97" s="1544">
        <f t="shared" si="92"/>
        <v>0</v>
      </c>
      <c r="HSY97" s="1544">
        <f t="shared" si="92"/>
        <v>0</v>
      </c>
      <c r="HSZ97" s="1544">
        <f t="shared" si="92"/>
        <v>0</v>
      </c>
      <c r="HTA97" s="1544">
        <f t="shared" si="92"/>
        <v>0</v>
      </c>
      <c r="HTB97" s="1544">
        <f t="shared" si="92"/>
        <v>0</v>
      </c>
      <c r="HTC97" s="1544">
        <f t="shared" si="92"/>
        <v>0</v>
      </c>
      <c r="HTD97" s="1544">
        <f t="shared" si="92"/>
        <v>0</v>
      </c>
      <c r="HTE97" s="1544">
        <f t="shared" si="92"/>
        <v>0</v>
      </c>
      <c r="HTF97" s="1544">
        <f t="shared" si="92"/>
        <v>0</v>
      </c>
      <c r="HTG97" s="1544">
        <f t="shared" si="92"/>
        <v>0</v>
      </c>
      <c r="HTH97" s="1544">
        <f t="shared" si="92"/>
        <v>0</v>
      </c>
      <c r="HTI97" s="1544">
        <f t="shared" si="92"/>
        <v>0</v>
      </c>
      <c r="HTJ97" s="1544">
        <f t="shared" si="92"/>
        <v>0</v>
      </c>
      <c r="HTK97" s="1544">
        <f t="shared" si="92"/>
        <v>0</v>
      </c>
      <c r="HTL97" s="1544">
        <f t="shared" si="92"/>
        <v>0</v>
      </c>
      <c r="HTM97" s="1544">
        <f t="shared" si="92"/>
        <v>0</v>
      </c>
      <c r="HTN97" s="1544">
        <f t="shared" si="92"/>
        <v>0</v>
      </c>
      <c r="HTO97" s="1544">
        <f t="shared" si="92"/>
        <v>0</v>
      </c>
      <c r="HTP97" s="1544">
        <f t="shared" si="92"/>
        <v>0</v>
      </c>
      <c r="HTQ97" s="1544">
        <f t="shared" si="92"/>
        <v>0</v>
      </c>
      <c r="HTR97" s="1544">
        <f t="shared" si="92"/>
        <v>0</v>
      </c>
      <c r="HTS97" s="1544">
        <f t="shared" si="92"/>
        <v>0</v>
      </c>
      <c r="HTT97" s="1544">
        <f t="shared" si="92"/>
        <v>0</v>
      </c>
      <c r="HTU97" s="1544">
        <f t="shared" si="92"/>
        <v>0</v>
      </c>
      <c r="HTV97" s="1544">
        <f t="shared" si="92"/>
        <v>0</v>
      </c>
      <c r="HTW97" s="1544">
        <f t="shared" si="92"/>
        <v>0</v>
      </c>
      <c r="HTX97" s="1544">
        <f t="shared" si="92"/>
        <v>0</v>
      </c>
      <c r="HTY97" s="1544">
        <f t="shared" si="92"/>
        <v>0</v>
      </c>
      <c r="HTZ97" s="1544">
        <f t="shared" si="92"/>
        <v>0</v>
      </c>
      <c r="HUA97" s="1544">
        <f t="shared" si="92"/>
        <v>0</v>
      </c>
      <c r="HUB97" s="1544">
        <f t="shared" ref="HUB97:HWM97" si="93">SUM(HUB23,HUB27,HUB33,HUB38,HUB41,HUB44,HUB47,HUB50,HUB56,HUB62,HUB64,HUB70,HUB76,HUB78,HUB82)*(1-$E$91)*0.095</f>
        <v>0</v>
      </c>
      <c r="HUC97" s="1544">
        <f t="shared" si="93"/>
        <v>0</v>
      </c>
      <c r="HUD97" s="1544">
        <f t="shared" si="93"/>
        <v>0</v>
      </c>
      <c r="HUE97" s="1544">
        <f t="shared" si="93"/>
        <v>0</v>
      </c>
      <c r="HUF97" s="1544">
        <f t="shared" si="93"/>
        <v>0</v>
      </c>
      <c r="HUG97" s="1544">
        <f t="shared" si="93"/>
        <v>0</v>
      </c>
      <c r="HUH97" s="1544">
        <f t="shared" si="93"/>
        <v>0</v>
      </c>
      <c r="HUI97" s="1544">
        <f t="shared" si="93"/>
        <v>0</v>
      </c>
      <c r="HUJ97" s="1544">
        <f t="shared" si="93"/>
        <v>0</v>
      </c>
      <c r="HUK97" s="1544">
        <f t="shared" si="93"/>
        <v>0</v>
      </c>
      <c r="HUL97" s="1544">
        <f t="shared" si="93"/>
        <v>0</v>
      </c>
      <c r="HUM97" s="1544">
        <f t="shared" si="93"/>
        <v>0</v>
      </c>
      <c r="HUN97" s="1544">
        <f t="shared" si="93"/>
        <v>0</v>
      </c>
      <c r="HUO97" s="1544">
        <f t="shared" si="93"/>
        <v>0</v>
      </c>
      <c r="HUP97" s="1544">
        <f t="shared" si="93"/>
        <v>0</v>
      </c>
      <c r="HUQ97" s="1544">
        <f t="shared" si="93"/>
        <v>0</v>
      </c>
      <c r="HUR97" s="1544">
        <f t="shared" si="93"/>
        <v>0</v>
      </c>
      <c r="HUS97" s="1544">
        <f t="shared" si="93"/>
        <v>0</v>
      </c>
      <c r="HUT97" s="1544">
        <f t="shared" si="93"/>
        <v>0</v>
      </c>
      <c r="HUU97" s="1544">
        <f t="shared" si="93"/>
        <v>0</v>
      </c>
      <c r="HUV97" s="1544">
        <f t="shared" si="93"/>
        <v>0</v>
      </c>
      <c r="HUW97" s="1544">
        <f t="shared" si="93"/>
        <v>0</v>
      </c>
      <c r="HUX97" s="1544">
        <f t="shared" si="93"/>
        <v>0</v>
      </c>
      <c r="HUY97" s="1544">
        <f t="shared" si="93"/>
        <v>0</v>
      </c>
      <c r="HUZ97" s="1544">
        <f t="shared" si="93"/>
        <v>0</v>
      </c>
      <c r="HVA97" s="1544">
        <f t="shared" si="93"/>
        <v>0</v>
      </c>
      <c r="HVB97" s="1544">
        <f t="shared" si="93"/>
        <v>0</v>
      </c>
      <c r="HVC97" s="1544">
        <f t="shared" si="93"/>
        <v>0</v>
      </c>
      <c r="HVD97" s="1544">
        <f t="shared" si="93"/>
        <v>0</v>
      </c>
      <c r="HVE97" s="1544">
        <f t="shared" si="93"/>
        <v>0</v>
      </c>
      <c r="HVF97" s="1544">
        <f t="shared" si="93"/>
        <v>0</v>
      </c>
      <c r="HVG97" s="1544">
        <f t="shared" si="93"/>
        <v>0</v>
      </c>
      <c r="HVH97" s="1544">
        <f t="shared" si="93"/>
        <v>0</v>
      </c>
      <c r="HVI97" s="1544">
        <f t="shared" si="93"/>
        <v>0</v>
      </c>
      <c r="HVJ97" s="1544">
        <f t="shared" si="93"/>
        <v>0</v>
      </c>
      <c r="HVK97" s="1544">
        <f t="shared" si="93"/>
        <v>0</v>
      </c>
      <c r="HVL97" s="1544">
        <f t="shared" si="93"/>
        <v>0</v>
      </c>
      <c r="HVM97" s="1544">
        <f t="shared" si="93"/>
        <v>0</v>
      </c>
      <c r="HVN97" s="1544">
        <f t="shared" si="93"/>
        <v>0</v>
      </c>
      <c r="HVO97" s="1544">
        <f t="shared" si="93"/>
        <v>0</v>
      </c>
      <c r="HVP97" s="1544">
        <f t="shared" si="93"/>
        <v>0</v>
      </c>
      <c r="HVQ97" s="1544">
        <f t="shared" si="93"/>
        <v>0</v>
      </c>
      <c r="HVR97" s="1544">
        <f t="shared" si="93"/>
        <v>0</v>
      </c>
      <c r="HVS97" s="1544">
        <f t="shared" si="93"/>
        <v>0</v>
      </c>
      <c r="HVT97" s="1544">
        <f t="shared" si="93"/>
        <v>0</v>
      </c>
      <c r="HVU97" s="1544">
        <f t="shared" si="93"/>
        <v>0</v>
      </c>
      <c r="HVV97" s="1544">
        <f t="shared" si="93"/>
        <v>0</v>
      </c>
      <c r="HVW97" s="1544">
        <f t="shared" si="93"/>
        <v>0</v>
      </c>
      <c r="HVX97" s="1544">
        <f t="shared" si="93"/>
        <v>0</v>
      </c>
      <c r="HVY97" s="1544">
        <f t="shared" si="93"/>
        <v>0</v>
      </c>
      <c r="HVZ97" s="1544">
        <f t="shared" si="93"/>
        <v>0</v>
      </c>
      <c r="HWA97" s="1544">
        <f t="shared" si="93"/>
        <v>0</v>
      </c>
      <c r="HWB97" s="1544">
        <f t="shared" si="93"/>
        <v>0</v>
      </c>
      <c r="HWC97" s="1544">
        <f t="shared" si="93"/>
        <v>0</v>
      </c>
      <c r="HWD97" s="1544">
        <f t="shared" si="93"/>
        <v>0</v>
      </c>
      <c r="HWE97" s="1544">
        <f t="shared" si="93"/>
        <v>0</v>
      </c>
      <c r="HWF97" s="1544">
        <f t="shared" si="93"/>
        <v>0</v>
      </c>
      <c r="HWG97" s="1544">
        <f t="shared" si="93"/>
        <v>0</v>
      </c>
      <c r="HWH97" s="1544">
        <f t="shared" si="93"/>
        <v>0</v>
      </c>
      <c r="HWI97" s="1544">
        <f t="shared" si="93"/>
        <v>0</v>
      </c>
      <c r="HWJ97" s="1544">
        <f t="shared" si="93"/>
        <v>0</v>
      </c>
      <c r="HWK97" s="1544">
        <f t="shared" si="93"/>
        <v>0</v>
      </c>
      <c r="HWL97" s="1544">
        <f t="shared" si="93"/>
        <v>0</v>
      </c>
      <c r="HWM97" s="1544">
        <f t="shared" si="93"/>
        <v>0</v>
      </c>
      <c r="HWN97" s="1544">
        <f t="shared" ref="HWN97:HYY97" si="94">SUM(HWN23,HWN27,HWN33,HWN38,HWN41,HWN44,HWN47,HWN50,HWN56,HWN62,HWN64,HWN70,HWN76,HWN78,HWN82)*(1-$E$91)*0.095</f>
        <v>0</v>
      </c>
      <c r="HWO97" s="1544">
        <f t="shared" si="94"/>
        <v>0</v>
      </c>
      <c r="HWP97" s="1544">
        <f t="shared" si="94"/>
        <v>0</v>
      </c>
      <c r="HWQ97" s="1544">
        <f t="shared" si="94"/>
        <v>0</v>
      </c>
      <c r="HWR97" s="1544">
        <f t="shared" si="94"/>
        <v>0</v>
      </c>
      <c r="HWS97" s="1544">
        <f t="shared" si="94"/>
        <v>0</v>
      </c>
      <c r="HWT97" s="1544">
        <f t="shared" si="94"/>
        <v>0</v>
      </c>
      <c r="HWU97" s="1544">
        <f t="shared" si="94"/>
        <v>0</v>
      </c>
      <c r="HWV97" s="1544">
        <f t="shared" si="94"/>
        <v>0</v>
      </c>
      <c r="HWW97" s="1544">
        <f t="shared" si="94"/>
        <v>0</v>
      </c>
      <c r="HWX97" s="1544">
        <f t="shared" si="94"/>
        <v>0</v>
      </c>
      <c r="HWY97" s="1544">
        <f t="shared" si="94"/>
        <v>0</v>
      </c>
      <c r="HWZ97" s="1544">
        <f t="shared" si="94"/>
        <v>0</v>
      </c>
      <c r="HXA97" s="1544">
        <f t="shared" si="94"/>
        <v>0</v>
      </c>
      <c r="HXB97" s="1544">
        <f t="shared" si="94"/>
        <v>0</v>
      </c>
      <c r="HXC97" s="1544">
        <f t="shared" si="94"/>
        <v>0</v>
      </c>
      <c r="HXD97" s="1544">
        <f t="shared" si="94"/>
        <v>0</v>
      </c>
      <c r="HXE97" s="1544">
        <f t="shared" si="94"/>
        <v>0</v>
      </c>
      <c r="HXF97" s="1544">
        <f t="shared" si="94"/>
        <v>0</v>
      </c>
      <c r="HXG97" s="1544">
        <f t="shared" si="94"/>
        <v>0</v>
      </c>
      <c r="HXH97" s="1544">
        <f t="shared" si="94"/>
        <v>0</v>
      </c>
      <c r="HXI97" s="1544">
        <f t="shared" si="94"/>
        <v>0</v>
      </c>
      <c r="HXJ97" s="1544">
        <f t="shared" si="94"/>
        <v>0</v>
      </c>
      <c r="HXK97" s="1544">
        <f t="shared" si="94"/>
        <v>0</v>
      </c>
      <c r="HXL97" s="1544">
        <f t="shared" si="94"/>
        <v>0</v>
      </c>
      <c r="HXM97" s="1544">
        <f t="shared" si="94"/>
        <v>0</v>
      </c>
      <c r="HXN97" s="1544">
        <f t="shared" si="94"/>
        <v>0</v>
      </c>
      <c r="HXO97" s="1544">
        <f t="shared" si="94"/>
        <v>0</v>
      </c>
      <c r="HXP97" s="1544">
        <f t="shared" si="94"/>
        <v>0</v>
      </c>
      <c r="HXQ97" s="1544">
        <f t="shared" si="94"/>
        <v>0</v>
      </c>
      <c r="HXR97" s="1544">
        <f t="shared" si="94"/>
        <v>0</v>
      </c>
      <c r="HXS97" s="1544">
        <f t="shared" si="94"/>
        <v>0</v>
      </c>
      <c r="HXT97" s="1544">
        <f t="shared" si="94"/>
        <v>0</v>
      </c>
      <c r="HXU97" s="1544">
        <f t="shared" si="94"/>
        <v>0</v>
      </c>
      <c r="HXV97" s="1544">
        <f t="shared" si="94"/>
        <v>0</v>
      </c>
      <c r="HXW97" s="1544">
        <f t="shared" si="94"/>
        <v>0</v>
      </c>
      <c r="HXX97" s="1544">
        <f t="shared" si="94"/>
        <v>0</v>
      </c>
      <c r="HXY97" s="1544">
        <f t="shared" si="94"/>
        <v>0</v>
      </c>
      <c r="HXZ97" s="1544">
        <f t="shared" si="94"/>
        <v>0</v>
      </c>
      <c r="HYA97" s="1544">
        <f t="shared" si="94"/>
        <v>0</v>
      </c>
      <c r="HYB97" s="1544">
        <f t="shared" si="94"/>
        <v>0</v>
      </c>
      <c r="HYC97" s="1544">
        <f t="shared" si="94"/>
        <v>0</v>
      </c>
      <c r="HYD97" s="1544">
        <f t="shared" si="94"/>
        <v>0</v>
      </c>
      <c r="HYE97" s="1544">
        <f t="shared" si="94"/>
        <v>0</v>
      </c>
      <c r="HYF97" s="1544">
        <f t="shared" si="94"/>
        <v>0</v>
      </c>
      <c r="HYG97" s="1544">
        <f t="shared" si="94"/>
        <v>0</v>
      </c>
      <c r="HYH97" s="1544">
        <f t="shared" si="94"/>
        <v>0</v>
      </c>
      <c r="HYI97" s="1544">
        <f t="shared" si="94"/>
        <v>0</v>
      </c>
      <c r="HYJ97" s="1544">
        <f t="shared" si="94"/>
        <v>0</v>
      </c>
      <c r="HYK97" s="1544">
        <f t="shared" si="94"/>
        <v>0</v>
      </c>
      <c r="HYL97" s="1544">
        <f t="shared" si="94"/>
        <v>0</v>
      </c>
      <c r="HYM97" s="1544">
        <f t="shared" si="94"/>
        <v>0</v>
      </c>
      <c r="HYN97" s="1544">
        <f t="shared" si="94"/>
        <v>0</v>
      </c>
      <c r="HYO97" s="1544">
        <f t="shared" si="94"/>
        <v>0</v>
      </c>
      <c r="HYP97" s="1544">
        <f t="shared" si="94"/>
        <v>0</v>
      </c>
      <c r="HYQ97" s="1544">
        <f t="shared" si="94"/>
        <v>0</v>
      </c>
      <c r="HYR97" s="1544">
        <f t="shared" si="94"/>
        <v>0</v>
      </c>
      <c r="HYS97" s="1544">
        <f t="shared" si="94"/>
        <v>0</v>
      </c>
      <c r="HYT97" s="1544">
        <f t="shared" si="94"/>
        <v>0</v>
      </c>
      <c r="HYU97" s="1544">
        <f t="shared" si="94"/>
        <v>0</v>
      </c>
      <c r="HYV97" s="1544">
        <f t="shared" si="94"/>
        <v>0</v>
      </c>
      <c r="HYW97" s="1544">
        <f t="shared" si="94"/>
        <v>0</v>
      </c>
      <c r="HYX97" s="1544">
        <f t="shared" si="94"/>
        <v>0</v>
      </c>
      <c r="HYY97" s="1544">
        <f t="shared" si="94"/>
        <v>0</v>
      </c>
      <c r="HYZ97" s="1544">
        <f t="shared" ref="HYZ97:IBK97" si="95">SUM(HYZ23,HYZ27,HYZ33,HYZ38,HYZ41,HYZ44,HYZ47,HYZ50,HYZ56,HYZ62,HYZ64,HYZ70,HYZ76,HYZ78,HYZ82)*(1-$E$91)*0.095</f>
        <v>0</v>
      </c>
      <c r="HZA97" s="1544">
        <f t="shared" si="95"/>
        <v>0</v>
      </c>
      <c r="HZB97" s="1544">
        <f t="shared" si="95"/>
        <v>0</v>
      </c>
      <c r="HZC97" s="1544">
        <f t="shared" si="95"/>
        <v>0</v>
      </c>
      <c r="HZD97" s="1544">
        <f t="shared" si="95"/>
        <v>0</v>
      </c>
      <c r="HZE97" s="1544">
        <f t="shared" si="95"/>
        <v>0</v>
      </c>
      <c r="HZF97" s="1544">
        <f t="shared" si="95"/>
        <v>0</v>
      </c>
      <c r="HZG97" s="1544">
        <f t="shared" si="95"/>
        <v>0</v>
      </c>
      <c r="HZH97" s="1544">
        <f t="shared" si="95"/>
        <v>0</v>
      </c>
      <c r="HZI97" s="1544">
        <f t="shared" si="95"/>
        <v>0</v>
      </c>
      <c r="HZJ97" s="1544">
        <f t="shared" si="95"/>
        <v>0</v>
      </c>
      <c r="HZK97" s="1544">
        <f t="shared" si="95"/>
        <v>0</v>
      </c>
      <c r="HZL97" s="1544">
        <f t="shared" si="95"/>
        <v>0</v>
      </c>
      <c r="HZM97" s="1544">
        <f t="shared" si="95"/>
        <v>0</v>
      </c>
      <c r="HZN97" s="1544">
        <f t="shared" si="95"/>
        <v>0</v>
      </c>
      <c r="HZO97" s="1544">
        <f t="shared" si="95"/>
        <v>0</v>
      </c>
      <c r="HZP97" s="1544">
        <f t="shared" si="95"/>
        <v>0</v>
      </c>
      <c r="HZQ97" s="1544">
        <f t="shared" si="95"/>
        <v>0</v>
      </c>
      <c r="HZR97" s="1544">
        <f t="shared" si="95"/>
        <v>0</v>
      </c>
      <c r="HZS97" s="1544">
        <f t="shared" si="95"/>
        <v>0</v>
      </c>
      <c r="HZT97" s="1544">
        <f t="shared" si="95"/>
        <v>0</v>
      </c>
      <c r="HZU97" s="1544">
        <f t="shared" si="95"/>
        <v>0</v>
      </c>
      <c r="HZV97" s="1544">
        <f t="shared" si="95"/>
        <v>0</v>
      </c>
      <c r="HZW97" s="1544">
        <f t="shared" si="95"/>
        <v>0</v>
      </c>
      <c r="HZX97" s="1544">
        <f t="shared" si="95"/>
        <v>0</v>
      </c>
      <c r="HZY97" s="1544">
        <f t="shared" si="95"/>
        <v>0</v>
      </c>
      <c r="HZZ97" s="1544">
        <f t="shared" si="95"/>
        <v>0</v>
      </c>
      <c r="IAA97" s="1544">
        <f t="shared" si="95"/>
        <v>0</v>
      </c>
      <c r="IAB97" s="1544">
        <f t="shared" si="95"/>
        <v>0</v>
      </c>
      <c r="IAC97" s="1544">
        <f t="shared" si="95"/>
        <v>0</v>
      </c>
      <c r="IAD97" s="1544">
        <f t="shared" si="95"/>
        <v>0</v>
      </c>
      <c r="IAE97" s="1544">
        <f t="shared" si="95"/>
        <v>0</v>
      </c>
      <c r="IAF97" s="1544">
        <f t="shared" si="95"/>
        <v>0</v>
      </c>
      <c r="IAG97" s="1544">
        <f t="shared" si="95"/>
        <v>0</v>
      </c>
      <c r="IAH97" s="1544">
        <f t="shared" si="95"/>
        <v>0</v>
      </c>
      <c r="IAI97" s="1544">
        <f t="shared" si="95"/>
        <v>0</v>
      </c>
      <c r="IAJ97" s="1544">
        <f t="shared" si="95"/>
        <v>0</v>
      </c>
      <c r="IAK97" s="1544">
        <f t="shared" si="95"/>
        <v>0</v>
      </c>
      <c r="IAL97" s="1544">
        <f t="shared" si="95"/>
        <v>0</v>
      </c>
      <c r="IAM97" s="1544">
        <f t="shared" si="95"/>
        <v>0</v>
      </c>
      <c r="IAN97" s="1544">
        <f t="shared" si="95"/>
        <v>0</v>
      </c>
      <c r="IAO97" s="1544">
        <f t="shared" si="95"/>
        <v>0</v>
      </c>
      <c r="IAP97" s="1544">
        <f t="shared" si="95"/>
        <v>0</v>
      </c>
      <c r="IAQ97" s="1544">
        <f t="shared" si="95"/>
        <v>0</v>
      </c>
      <c r="IAR97" s="1544">
        <f t="shared" si="95"/>
        <v>0</v>
      </c>
      <c r="IAS97" s="1544">
        <f t="shared" si="95"/>
        <v>0</v>
      </c>
      <c r="IAT97" s="1544">
        <f t="shared" si="95"/>
        <v>0</v>
      </c>
      <c r="IAU97" s="1544">
        <f t="shared" si="95"/>
        <v>0</v>
      </c>
      <c r="IAV97" s="1544">
        <f t="shared" si="95"/>
        <v>0</v>
      </c>
      <c r="IAW97" s="1544">
        <f t="shared" si="95"/>
        <v>0</v>
      </c>
      <c r="IAX97" s="1544">
        <f t="shared" si="95"/>
        <v>0</v>
      </c>
      <c r="IAY97" s="1544">
        <f t="shared" si="95"/>
        <v>0</v>
      </c>
      <c r="IAZ97" s="1544">
        <f t="shared" si="95"/>
        <v>0</v>
      </c>
      <c r="IBA97" s="1544">
        <f t="shared" si="95"/>
        <v>0</v>
      </c>
      <c r="IBB97" s="1544">
        <f t="shared" si="95"/>
        <v>0</v>
      </c>
      <c r="IBC97" s="1544">
        <f t="shared" si="95"/>
        <v>0</v>
      </c>
      <c r="IBD97" s="1544">
        <f t="shared" si="95"/>
        <v>0</v>
      </c>
      <c r="IBE97" s="1544">
        <f t="shared" si="95"/>
        <v>0</v>
      </c>
      <c r="IBF97" s="1544">
        <f t="shared" si="95"/>
        <v>0</v>
      </c>
      <c r="IBG97" s="1544">
        <f t="shared" si="95"/>
        <v>0</v>
      </c>
      <c r="IBH97" s="1544">
        <f t="shared" si="95"/>
        <v>0</v>
      </c>
      <c r="IBI97" s="1544">
        <f t="shared" si="95"/>
        <v>0</v>
      </c>
      <c r="IBJ97" s="1544">
        <f t="shared" si="95"/>
        <v>0</v>
      </c>
      <c r="IBK97" s="1544">
        <f t="shared" si="95"/>
        <v>0</v>
      </c>
      <c r="IBL97" s="1544">
        <f t="shared" ref="IBL97:IDW97" si="96">SUM(IBL23,IBL27,IBL33,IBL38,IBL41,IBL44,IBL47,IBL50,IBL56,IBL62,IBL64,IBL70,IBL76,IBL78,IBL82)*(1-$E$91)*0.095</f>
        <v>0</v>
      </c>
      <c r="IBM97" s="1544">
        <f t="shared" si="96"/>
        <v>0</v>
      </c>
      <c r="IBN97" s="1544">
        <f t="shared" si="96"/>
        <v>0</v>
      </c>
      <c r="IBO97" s="1544">
        <f t="shared" si="96"/>
        <v>0</v>
      </c>
      <c r="IBP97" s="1544">
        <f t="shared" si="96"/>
        <v>0</v>
      </c>
      <c r="IBQ97" s="1544">
        <f t="shared" si="96"/>
        <v>0</v>
      </c>
      <c r="IBR97" s="1544">
        <f t="shared" si="96"/>
        <v>0</v>
      </c>
      <c r="IBS97" s="1544">
        <f t="shared" si="96"/>
        <v>0</v>
      </c>
      <c r="IBT97" s="1544">
        <f t="shared" si="96"/>
        <v>0</v>
      </c>
      <c r="IBU97" s="1544">
        <f t="shared" si="96"/>
        <v>0</v>
      </c>
      <c r="IBV97" s="1544">
        <f t="shared" si="96"/>
        <v>0</v>
      </c>
      <c r="IBW97" s="1544">
        <f t="shared" si="96"/>
        <v>0</v>
      </c>
      <c r="IBX97" s="1544">
        <f t="shared" si="96"/>
        <v>0</v>
      </c>
      <c r="IBY97" s="1544">
        <f t="shared" si="96"/>
        <v>0</v>
      </c>
      <c r="IBZ97" s="1544">
        <f t="shared" si="96"/>
        <v>0</v>
      </c>
      <c r="ICA97" s="1544">
        <f t="shared" si="96"/>
        <v>0</v>
      </c>
      <c r="ICB97" s="1544">
        <f t="shared" si="96"/>
        <v>0</v>
      </c>
      <c r="ICC97" s="1544">
        <f t="shared" si="96"/>
        <v>0</v>
      </c>
      <c r="ICD97" s="1544">
        <f t="shared" si="96"/>
        <v>0</v>
      </c>
      <c r="ICE97" s="1544">
        <f t="shared" si="96"/>
        <v>0</v>
      </c>
      <c r="ICF97" s="1544">
        <f t="shared" si="96"/>
        <v>0</v>
      </c>
      <c r="ICG97" s="1544">
        <f t="shared" si="96"/>
        <v>0</v>
      </c>
      <c r="ICH97" s="1544">
        <f t="shared" si="96"/>
        <v>0</v>
      </c>
      <c r="ICI97" s="1544">
        <f t="shared" si="96"/>
        <v>0</v>
      </c>
      <c r="ICJ97" s="1544">
        <f t="shared" si="96"/>
        <v>0</v>
      </c>
      <c r="ICK97" s="1544">
        <f t="shared" si="96"/>
        <v>0</v>
      </c>
      <c r="ICL97" s="1544">
        <f t="shared" si="96"/>
        <v>0</v>
      </c>
      <c r="ICM97" s="1544">
        <f t="shared" si="96"/>
        <v>0</v>
      </c>
      <c r="ICN97" s="1544">
        <f t="shared" si="96"/>
        <v>0</v>
      </c>
      <c r="ICO97" s="1544">
        <f t="shared" si="96"/>
        <v>0</v>
      </c>
      <c r="ICP97" s="1544">
        <f t="shared" si="96"/>
        <v>0</v>
      </c>
      <c r="ICQ97" s="1544">
        <f t="shared" si="96"/>
        <v>0</v>
      </c>
      <c r="ICR97" s="1544">
        <f t="shared" si="96"/>
        <v>0</v>
      </c>
      <c r="ICS97" s="1544">
        <f t="shared" si="96"/>
        <v>0</v>
      </c>
      <c r="ICT97" s="1544">
        <f t="shared" si="96"/>
        <v>0</v>
      </c>
      <c r="ICU97" s="1544">
        <f t="shared" si="96"/>
        <v>0</v>
      </c>
      <c r="ICV97" s="1544">
        <f t="shared" si="96"/>
        <v>0</v>
      </c>
      <c r="ICW97" s="1544">
        <f t="shared" si="96"/>
        <v>0</v>
      </c>
      <c r="ICX97" s="1544">
        <f t="shared" si="96"/>
        <v>0</v>
      </c>
      <c r="ICY97" s="1544">
        <f t="shared" si="96"/>
        <v>0</v>
      </c>
      <c r="ICZ97" s="1544">
        <f t="shared" si="96"/>
        <v>0</v>
      </c>
      <c r="IDA97" s="1544">
        <f t="shared" si="96"/>
        <v>0</v>
      </c>
      <c r="IDB97" s="1544">
        <f t="shared" si="96"/>
        <v>0</v>
      </c>
      <c r="IDC97" s="1544">
        <f t="shared" si="96"/>
        <v>0</v>
      </c>
      <c r="IDD97" s="1544">
        <f t="shared" si="96"/>
        <v>0</v>
      </c>
      <c r="IDE97" s="1544">
        <f t="shared" si="96"/>
        <v>0</v>
      </c>
      <c r="IDF97" s="1544">
        <f t="shared" si="96"/>
        <v>0</v>
      </c>
      <c r="IDG97" s="1544">
        <f t="shared" si="96"/>
        <v>0</v>
      </c>
      <c r="IDH97" s="1544">
        <f t="shared" si="96"/>
        <v>0</v>
      </c>
      <c r="IDI97" s="1544">
        <f t="shared" si="96"/>
        <v>0</v>
      </c>
      <c r="IDJ97" s="1544">
        <f t="shared" si="96"/>
        <v>0</v>
      </c>
      <c r="IDK97" s="1544">
        <f t="shared" si="96"/>
        <v>0</v>
      </c>
      <c r="IDL97" s="1544">
        <f t="shared" si="96"/>
        <v>0</v>
      </c>
      <c r="IDM97" s="1544">
        <f t="shared" si="96"/>
        <v>0</v>
      </c>
      <c r="IDN97" s="1544">
        <f t="shared" si="96"/>
        <v>0</v>
      </c>
      <c r="IDO97" s="1544">
        <f t="shared" si="96"/>
        <v>0</v>
      </c>
      <c r="IDP97" s="1544">
        <f t="shared" si="96"/>
        <v>0</v>
      </c>
      <c r="IDQ97" s="1544">
        <f t="shared" si="96"/>
        <v>0</v>
      </c>
      <c r="IDR97" s="1544">
        <f t="shared" si="96"/>
        <v>0</v>
      </c>
      <c r="IDS97" s="1544">
        <f t="shared" si="96"/>
        <v>0</v>
      </c>
      <c r="IDT97" s="1544">
        <f t="shared" si="96"/>
        <v>0</v>
      </c>
      <c r="IDU97" s="1544">
        <f t="shared" si="96"/>
        <v>0</v>
      </c>
      <c r="IDV97" s="1544">
        <f t="shared" si="96"/>
        <v>0</v>
      </c>
      <c r="IDW97" s="1544">
        <f t="shared" si="96"/>
        <v>0</v>
      </c>
      <c r="IDX97" s="1544">
        <f t="shared" ref="IDX97:IGI97" si="97">SUM(IDX23,IDX27,IDX33,IDX38,IDX41,IDX44,IDX47,IDX50,IDX56,IDX62,IDX64,IDX70,IDX76,IDX78,IDX82)*(1-$E$91)*0.095</f>
        <v>0</v>
      </c>
      <c r="IDY97" s="1544">
        <f t="shared" si="97"/>
        <v>0</v>
      </c>
      <c r="IDZ97" s="1544">
        <f t="shared" si="97"/>
        <v>0</v>
      </c>
      <c r="IEA97" s="1544">
        <f t="shared" si="97"/>
        <v>0</v>
      </c>
      <c r="IEB97" s="1544">
        <f t="shared" si="97"/>
        <v>0</v>
      </c>
      <c r="IEC97" s="1544">
        <f t="shared" si="97"/>
        <v>0</v>
      </c>
      <c r="IED97" s="1544">
        <f t="shared" si="97"/>
        <v>0</v>
      </c>
      <c r="IEE97" s="1544">
        <f t="shared" si="97"/>
        <v>0</v>
      </c>
      <c r="IEF97" s="1544">
        <f t="shared" si="97"/>
        <v>0</v>
      </c>
      <c r="IEG97" s="1544">
        <f t="shared" si="97"/>
        <v>0</v>
      </c>
      <c r="IEH97" s="1544">
        <f t="shared" si="97"/>
        <v>0</v>
      </c>
      <c r="IEI97" s="1544">
        <f t="shared" si="97"/>
        <v>0</v>
      </c>
      <c r="IEJ97" s="1544">
        <f t="shared" si="97"/>
        <v>0</v>
      </c>
      <c r="IEK97" s="1544">
        <f t="shared" si="97"/>
        <v>0</v>
      </c>
      <c r="IEL97" s="1544">
        <f t="shared" si="97"/>
        <v>0</v>
      </c>
      <c r="IEM97" s="1544">
        <f t="shared" si="97"/>
        <v>0</v>
      </c>
      <c r="IEN97" s="1544">
        <f t="shared" si="97"/>
        <v>0</v>
      </c>
      <c r="IEO97" s="1544">
        <f t="shared" si="97"/>
        <v>0</v>
      </c>
      <c r="IEP97" s="1544">
        <f t="shared" si="97"/>
        <v>0</v>
      </c>
      <c r="IEQ97" s="1544">
        <f t="shared" si="97"/>
        <v>0</v>
      </c>
      <c r="IER97" s="1544">
        <f t="shared" si="97"/>
        <v>0</v>
      </c>
      <c r="IES97" s="1544">
        <f t="shared" si="97"/>
        <v>0</v>
      </c>
      <c r="IET97" s="1544">
        <f t="shared" si="97"/>
        <v>0</v>
      </c>
      <c r="IEU97" s="1544">
        <f t="shared" si="97"/>
        <v>0</v>
      </c>
      <c r="IEV97" s="1544">
        <f t="shared" si="97"/>
        <v>0</v>
      </c>
      <c r="IEW97" s="1544">
        <f t="shared" si="97"/>
        <v>0</v>
      </c>
      <c r="IEX97" s="1544">
        <f t="shared" si="97"/>
        <v>0</v>
      </c>
      <c r="IEY97" s="1544">
        <f t="shared" si="97"/>
        <v>0</v>
      </c>
      <c r="IEZ97" s="1544">
        <f t="shared" si="97"/>
        <v>0</v>
      </c>
      <c r="IFA97" s="1544">
        <f t="shared" si="97"/>
        <v>0</v>
      </c>
      <c r="IFB97" s="1544">
        <f t="shared" si="97"/>
        <v>0</v>
      </c>
      <c r="IFC97" s="1544">
        <f t="shared" si="97"/>
        <v>0</v>
      </c>
      <c r="IFD97" s="1544">
        <f t="shared" si="97"/>
        <v>0</v>
      </c>
      <c r="IFE97" s="1544">
        <f t="shared" si="97"/>
        <v>0</v>
      </c>
      <c r="IFF97" s="1544">
        <f t="shared" si="97"/>
        <v>0</v>
      </c>
      <c r="IFG97" s="1544">
        <f t="shared" si="97"/>
        <v>0</v>
      </c>
      <c r="IFH97" s="1544">
        <f t="shared" si="97"/>
        <v>0</v>
      </c>
      <c r="IFI97" s="1544">
        <f t="shared" si="97"/>
        <v>0</v>
      </c>
      <c r="IFJ97" s="1544">
        <f t="shared" si="97"/>
        <v>0</v>
      </c>
      <c r="IFK97" s="1544">
        <f t="shared" si="97"/>
        <v>0</v>
      </c>
      <c r="IFL97" s="1544">
        <f t="shared" si="97"/>
        <v>0</v>
      </c>
      <c r="IFM97" s="1544">
        <f t="shared" si="97"/>
        <v>0</v>
      </c>
      <c r="IFN97" s="1544">
        <f t="shared" si="97"/>
        <v>0</v>
      </c>
      <c r="IFO97" s="1544">
        <f t="shared" si="97"/>
        <v>0</v>
      </c>
      <c r="IFP97" s="1544">
        <f t="shared" si="97"/>
        <v>0</v>
      </c>
      <c r="IFQ97" s="1544">
        <f t="shared" si="97"/>
        <v>0</v>
      </c>
      <c r="IFR97" s="1544">
        <f t="shared" si="97"/>
        <v>0</v>
      </c>
      <c r="IFS97" s="1544">
        <f t="shared" si="97"/>
        <v>0</v>
      </c>
      <c r="IFT97" s="1544">
        <f t="shared" si="97"/>
        <v>0</v>
      </c>
      <c r="IFU97" s="1544">
        <f t="shared" si="97"/>
        <v>0</v>
      </c>
      <c r="IFV97" s="1544">
        <f t="shared" si="97"/>
        <v>0</v>
      </c>
      <c r="IFW97" s="1544">
        <f t="shared" si="97"/>
        <v>0</v>
      </c>
      <c r="IFX97" s="1544">
        <f t="shared" si="97"/>
        <v>0</v>
      </c>
      <c r="IFY97" s="1544">
        <f t="shared" si="97"/>
        <v>0</v>
      </c>
      <c r="IFZ97" s="1544">
        <f t="shared" si="97"/>
        <v>0</v>
      </c>
      <c r="IGA97" s="1544">
        <f t="shared" si="97"/>
        <v>0</v>
      </c>
      <c r="IGB97" s="1544">
        <f t="shared" si="97"/>
        <v>0</v>
      </c>
      <c r="IGC97" s="1544">
        <f t="shared" si="97"/>
        <v>0</v>
      </c>
      <c r="IGD97" s="1544">
        <f t="shared" si="97"/>
        <v>0</v>
      </c>
      <c r="IGE97" s="1544">
        <f t="shared" si="97"/>
        <v>0</v>
      </c>
      <c r="IGF97" s="1544">
        <f t="shared" si="97"/>
        <v>0</v>
      </c>
      <c r="IGG97" s="1544">
        <f t="shared" si="97"/>
        <v>0</v>
      </c>
      <c r="IGH97" s="1544">
        <f t="shared" si="97"/>
        <v>0</v>
      </c>
      <c r="IGI97" s="1544">
        <f t="shared" si="97"/>
        <v>0</v>
      </c>
      <c r="IGJ97" s="1544">
        <f t="shared" ref="IGJ97:IIU97" si="98">SUM(IGJ23,IGJ27,IGJ33,IGJ38,IGJ41,IGJ44,IGJ47,IGJ50,IGJ56,IGJ62,IGJ64,IGJ70,IGJ76,IGJ78,IGJ82)*(1-$E$91)*0.095</f>
        <v>0</v>
      </c>
      <c r="IGK97" s="1544">
        <f t="shared" si="98"/>
        <v>0</v>
      </c>
      <c r="IGL97" s="1544">
        <f t="shared" si="98"/>
        <v>0</v>
      </c>
      <c r="IGM97" s="1544">
        <f t="shared" si="98"/>
        <v>0</v>
      </c>
      <c r="IGN97" s="1544">
        <f t="shared" si="98"/>
        <v>0</v>
      </c>
      <c r="IGO97" s="1544">
        <f t="shared" si="98"/>
        <v>0</v>
      </c>
      <c r="IGP97" s="1544">
        <f t="shared" si="98"/>
        <v>0</v>
      </c>
      <c r="IGQ97" s="1544">
        <f t="shared" si="98"/>
        <v>0</v>
      </c>
      <c r="IGR97" s="1544">
        <f t="shared" si="98"/>
        <v>0</v>
      </c>
      <c r="IGS97" s="1544">
        <f t="shared" si="98"/>
        <v>0</v>
      </c>
      <c r="IGT97" s="1544">
        <f t="shared" si="98"/>
        <v>0</v>
      </c>
      <c r="IGU97" s="1544">
        <f t="shared" si="98"/>
        <v>0</v>
      </c>
      <c r="IGV97" s="1544">
        <f t="shared" si="98"/>
        <v>0</v>
      </c>
      <c r="IGW97" s="1544">
        <f t="shared" si="98"/>
        <v>0</v>
      </c>
      <c r="IGX97" s="1544">
        <f t="shared" si="98"/>
        <v>0</v>
      </c>
      <c r="IGY97" s="1544">
        <f t="shared" si="98"/>
        <v>0</v>
      </c>
      <c r="IGZ97" s="1544">
        <f t="shared" si="98"/>
        <v>0</v>
      </c>
      <c r="IHA97" s="1544">
        <f t="shared" si="98"/>
        <v>0</v>
      </c>
      <c r="IHB97" s="1544">
        <f t="shared" si="98"/>
        <v>0</v>
      </c>
      <c r="IHC97" s="1544">
        <f t="shared" si="98"/>
        <v>0</v>
      </c>
      <c r="IHD97" s="1544">
        <f t="shared" si="98"/>
        <v>0</v>
      </c>
      <c r="IHE97" s="1544">
        <f t="shared" si="98"/>
        <v>0</v>
      </c>
      <c r="IHF97" s="1544">
        <f t="shared" si="98"/>
        <v>0</v>
      </c>
      <c r="IHG97" s="1544">
        <f t="shared" si="98"/>
        <v>0</v>
      </c>
      <c r="IHH97" s="1544">
        <f t="shared" si="98"/>
        <v>0</v>
      </c>
      <c r="IHI97" s="1544">
        <f t="shared" si="98"/>
        <v>0</v>
      </c>
      <c r="IHJ97" s="1544">
        <f t="shared" si="98"/>
        <v>0</v>
      </c>
      <c r="IHK97" s="1544">
        <f t="shared" si="98"/>
        <v>0</v>
      </c>
      <c r="IHL97" s="1544">
        <f t="shared" si="98"/>
        <v>0</v>
      </c>
      <c r="IHM97" s="1544">
        <f t="shared" si="98"/>
        <v>0</v>
      </c>
      <c r="IHN97" s="1544">
        <f t="shared" si="98"/>
        <v>0</v>
      </c>
      <c r="IHO97" s="1544">
        <f t="shared" si="98"/>
        <v>0</v>
      </c>
      <c r="IHP97" s="1544">
        <f t="shared" si="98"/>
        <v>0</v>
      </c>
      <c r="IHQ97" s="1544">
        <f t="shared" si="98"/>
        <v>0</v>
      </c>
      <c r="IHR97" s="1544">
        <f t="shared" si="98"/>
        <v>0</v>
      </c>
      <c r="IHS97" s="1544">
        <f t="shared" si="98"/>
        <v>0</v>
      </c>
      <c r="IHT97" s="1544">
        <f t="shared" si="98"/>
        <v>0</v>
      </c>
      <c r="IHU97" s="1544">
        <f t="shared" si="98"/>
        <v>0</v>
      </c>
      <c r="IHV97" s="1544">
        <f t="shared" si="98"/>
        <v>0</v>
      </c>
      <c r="IHW97" s="1544">
        <f t="shared" si="98"/>
        <v>0</v>
      </c>
      <c r="IHX97" s="1544">
        <f t="shared" si="98"/>
        <v>0</v>
      </c>
      <c r="IHY97" s="1544">
        <f t="shared" si="98"/>
        <v>0</v>
      </c>
      <c r="IHZ97" s="1544">
        <f t="shared" si="98"/>
        <v>0</v>
      </c>
      <c r="IIA97" s="1544">
        <f t="shared" si="98"/>
        <v>0</v>
      </c>
      <c r="IIB97" s="1544">
        <f t="shared" si="98"/>
        <v>0</v>
      </c>
      <c r="IIC97" s="1544">
        <f t="shared" si="98"/>
        <v>0</v>
      </c>
      <c r="IID97" s="1544">
        <f t="shared" si="98"/>
        <v>0</v>
      </c>
      <c r="IIE97" s="1544">
        <f t="shared" si="98"/>
        <v>0</v>
      </c>
      <c r="IIF97" s="1544">
        <f t="shared" si="98"/>
        <v>0</v>
      </c>
      <c r="IIG97" s="1544">
        <f t="shared" si="98"/>
        <v>0</v>
      </c>
      <c r="IIH97" s="1544">
        <f t="shared" si="98"/>
        <v>0</v>
      </c>
      <c r="III97" s="1544">
        <f t="shared" si="98"/>
        <v>0</v>
      </c>
      <c r="IIJ97" s="1544">
        <f t="shared" si="98"/>
        <v>0</v>
      </c>
      <c r="IIK97" s="1544">
        <f t="shared" si="98"/>
        <v>0</v>
      </c>
      <c r="IIL97" s="1544">
        <f t="shared" si="98"/>
        <v>0</v>
      </c>
      <c r="IIM97" s="1544">
        <f t="shared" si="98"/>
        <v>0</v>
      </c>
      <c r="IIN97" s="1544">
        <f t="shared" si="98"/>
        <v>0</v>
      </c>
      <c r="IIO97" s="1544">
        <f t="shared" si="98"/>
        <v>0</v>
      </c>
      <c r="IIP97" s="1544">
        <f t="shared" si="98"/>
        <v>0</v>
      </c>
      <c r="IIQ97" s="1544">
        <f t="shared" si="98"/>
        <v>0</v>
      </c>
      <c r="IIR97" s="1544">
        <f t="shared" si="98"/>
        <v>0</v>
      </c>
      <c r="IIS97" s="1544">
        <f t="shared" si="98"/>
        <v>0</v>
      </c>
      <c r="IIT97" s="1544">
        <f t="shared" si="98"/>
        <v>0</v>
      </c>
      <c r="IIU97" s="1544">
        <f t="shared" si="98"/>
        <v>0</v>
      </c>
      <c r="IIV97" s="1544">
        <f t="shared" ref="IIV97:ILG97" si="99">SUM(IIV23,IIV27,IIV33,IIV38,IIV41,IIV44,IIV47,IIV50,IIV56,IIV62,IIV64,IIV70,IIV76,IIV78,IIV82)*(1-$E$91)*0.095</f>
        <v>0</v>
      </c>
      <c r="IIW97" s="1544">
        <f t="shared" si="99"/>
        <v>0</v>
      </c>
      <c r="IIX97" s="1544">
        <f t="shared" si="99"/>
        <v>0</v>
      </c>
      <c r="IIY97" s="1544">
        <f t="shared" si="99"/>
        <v>0</v>
      </c>
      <c r="IIZ97" s="1544">
        <f t="shared" si="99"/>
        <v>0</v>
      </c>
      <c r="IJA97" s="1544">
        <f t="shared" si="99"/>
        <v>0</v>
      </c>
      <c r="IJB97" s="1544">
        <f t="shared" si="99"/>
        <v>0</v>
      </c>
      <c r="IJC97" s="1544">
        <f t="shared" si="99"/>
        <v>0</v>
      </c>
      <c r="IJD97" s="1544">
        <f t="shared" si="99"/>
        <v>0</v>
      </c>
      <c r="IJE97" s="1544">
        <f t="shared" si="99"/>
        <v>0</v>
      </c>
      <c r="IJF97" s="1544">
        <f t="shared" si="99"/>
        <v>0</v>
      </c>
      <c r="IJG97" s="1544">
        <f t="shared" si="99"/>
        <v>0</v>
      </c>
      <c r="IJH97" s="1544">
        <f t="shared" si="99"/>
        <v>0</v>
      </c>
      <c r="IJI97" s="1544">
        <f t="shared" si="99"/>
        <v>0</v>
      </c>
      <c r="IJJ97" s="1544">
        <f t="shared" si="99"/>
        <v>0</v>
      </c>
      <c r="IJK97" s="1544">
        <f t="shared" si="99"/>
        <v>0</v>
      </c>
      <c r="IJL97" s="1544">
        <f t="shared" si="99"/>
        <v>0</v>
      </c>
      <c r="IJM97" s="1544">
        <f t="shared" si="99"/>
        <v>0</v>
      </c>
      <c r="IJN97" s="1544">
        <f t="shared" si="99"/>
        <v>0</v>
      </c>
      <c r="IJO97" s="1544">
        <f t="shared" si="99"/>
        <v>0</v>
      </c>
      <c r="IJP97" s="1544">
        <f t="shared" si="99"/>
        <v>0</v>
      </c>
      <c r="IJQ97" s="1544">
        <f t="shared" si="99"/>
        <v>0</v>
      </c>
      <c r="IJR97" s="1544">
        <f t="shared" si="99"/>
        <v>0</v>
      </c>
      <c r="IJS97" s="1544">
        <f t="shared" si="99"/>
        <v>0</v>
      </c>
      <c r="IJT97" s="1544">
        <f t="shared" si="99"/>
        <v>0</v>
      </c>
      <c r="IJU97" s="1544">
        <f t="shared" si="99"/>
        <v>0</v>
      </c>
      <c r="IJV97" s="1544">
        <f t="shared" si="99"/>
        <v>0</v>
      </c>
      <c r="IJW97" s="1544">
        <f t="shared" si="99"/>
        <v>0</v>
      </c>
      <c r="IJX97" s="1544">
        <f t="shared" si="99"/>
        <v>0</v>
      </c>
      <c r="IJY97" s="1544">
        <f t="shared" si="99"/>
        <v>0</v>
      </c>
      <c r="IJZ97" s="1544">
        <f t="shared" si="99"/>
        <v>0</v>
      </c>
      <c r="IKA97" s="1544">
        <f t="shared" si="99"/>
        <v>0</v>
      </c>
      <c r="IKB97" s="1544">
        <f t="shared" si="99"/>
        <v>0</v>
      </c>
      <c r="IKC97" s="1544">
        <f t="shared" si="99"/>
        <v>0</v>
      </c>
      <c r="IKD97" s="1544">
        <f t="shared" si="99"/>
        <v>0</v>
      </c>
      <c r="IKE97" s="1544">
        <f t="shared" si="99"/>
        <v>0</v>
      </c>
      <c r="IKF97" s="1544">
        <f t="shared" si="99"/>
        <v>0</v>
      </c>
      <c r="IKG97" s="1544">
        <f t="shared" si="99"/>
        <v>0</v>
      </c>
      <c r="IKH97" s="1544">
        <f t="shared" si="99"/>
        <v>0</v>
      </c>
      <c r="IKI97" s="1544">
        <f t="shared" si="99"/>
        <v>0</v>
      </c>
      <c r="IKJ97" s="1544">
        <f t="shared" si="99"/>
        <v>0</v>
      </c>
      <c r="IKK97" s="1544">
        <f t="shared" si="99"/>
        <v>0</v>
      </c>
      <c r="IKL97" s="1544">
        <f t="shared" si="99"/>
        <v>0</v>
      </c>
      <c r="IKM97" s="1544">
        <f t="shared" si="99"/>
        <v>0</v>
      </c>
      <c r="IKN97" s="1544">
        <f t="shared" si="99"/>
        <v>0</v>
      </c>
      <c r="IKO97" s="1544">
        <f t="shared" si="99"/>
        <v>0</v>
      </c>
      <c r="IKP97" s="1544">
        <f t="shared" si="99"/>
        <v>0</v>
      </c>
      <c r="IKQ97" s="1544">
        <f t="shared" si="99"/>
        <v>0</v>
      </c>
      <c r="IKR97" s="1544">
        <f t="shared" si="99"/>
        <v>0</v>
      </c>
      <c r="IKS97" s="1544">
        <f t="shared" si="99"/>
        <v>0</v>
      </c>
      <c r="IKT97" s="1544">
        <f t="shared" si="99"/>
        <v>0</v>
      </c>
      <c r="IKU97" s="1544">
        <f t="shared" si="99"/>
        <v>0</v>
      </c>
      <c r="IKV97" s="1544">
        <f t="shared" si="99"/>
        <v>0</v>
      </c>
      <c r="IKW97" s="1544">
        <f t="shared" si="99"/>
        <v>0</v>
      </c>
      <c r="IKX97" s="1544">
        <f t="shared" si="99"/>
        <v>0</v>
      </c>
      <c r="IKY97" s="1544">
        <f t="shared" si="99"/>
        <v>0</v>
      </c>
      <c r="IKZ97" s="1544">
        <f t="shared" si="99"/>
        <v>0</v>
      </c>
      <c r="ILA97" s="1544">
        <f t="shared" si="99"/>
        <v>0</v>
      </c>
      <c r="ILB97" s="1544">
        <f t="shared" si="99"/>
        <v>0</v>
      </c>
      <c r="ILC97" s="1544">
        <f t="shared" si="99"/>
        <v>0</v>
      </c>
      <c r="ILD97" s="1544">
        <f t="shared" si="99"/>
        <v>0</v>
      </c>
      <c r="ILE97" s="1544">
        <f t="shared" si="99"/>
        <v>0</v>
      </c>
      <c r="ILF97" s="1544">
        <f t="shared" si="99"/>
        <v>0</v>
      </c>
      <c r="ILG97" s="1544">
        <f t="shared" si="99"/>
        <v>0</v>
      </c>
      <c r="ILH97" s="1544">
        <f t="shared" ref="ILH97:INS97" si="100">SUM(ILH23,ILH27,ILH33,ILH38,ILH41,ILH44,ILH47,ILH50,ILH56,ILH62,ILH64,ILH70,ILH76,ILH78,ILH82)*(1-$E$91)*0.095</f>
        <v>0</v>
      </c>
      <c r="ILI97" s="1544">
        <f t="shared" si="100"/>
        <v>0</v>
      </c>
      <c r="ILJ97" s="1544">
        <f t="shared" si="100"/>
        <v>0</v>
      </c>
      <c r="ILK97" s="1544">
        <f t="shared" si="100"/>
        <v>0</v>
      </c>
      <c r="ILL97" s="1544">
        <f t="shared" si="100"/>
        <v>0</v>
      </c>
      <c r="ILM97" s="1544">
        <f t="shared" si="100"/>
        <v>0</v>
      </c>
      <c r="ILN97" s="1544">
        <f t="shared" si="100"/>
        <v>0</v>
      </c>
      <c r="ILO97" s="1544">
        <f t="shared" si="100"/>
        <v>0</v>
      </c>
      <c r="ILP97" s="1544">
        <f t="shared" si="100"/>
        <v>0</v>
      </c>
      <c r="ILQ97" s="1544">
        <f t="shared" si="100"/>
        <v>0</v>
      </c>
      <c r="ILR97" s="1544">
        <f t="shared" si="100"/>
        <v>0</v>
      </c>
      <c r="ILS97" s="1544">
        <f t="shared" si="100"/>
        <v>0</v>
      </c>
      <c r="ILT97" s="1544">
        <f t="shared" si="100"/>
        <v>0</v>
      </c>
      <c r="ILU97" s="1544">
        <f t="shared" si="100"/>
        <v>0</v>
      </c>
      <c r="ILV97" s="1544">
        <f t="shared" si="100"/>
        <v>0</v>
      </c>
      <c r="ILW97" s="1544">
        <f t="shared" si="100"/>
        <v>0</v>
      </c>
      <c r="ILX97" s="1544">
        <f t="shared" si="100"/>
        <v>0</v>
      </c>
      <c r="ILY97" s="1544">
        <f t="shared" si="100"/>
        <v>0</v>
      </c>
      <c r="ILZ97" s="1544">
        <f t="shared" si="100"/>
        <v>0</v>
      </c>
      <c r="IMA97" s="1544">
        <f t="shared" si="100"/>
        <v>0</v>
      </c>
      <c r="IMB97" s="1544">
        <f t="shared" si="100"/>
        <v>0</v>
      </c>
      <c r="IMC97" s="1544">
        <f t="shared" si="100"/>
        <v>0</v>
      </c>
      <c r="IMD97" s="1544">
        <f t="shared" si="100"/>
        <v>0</v>
      </c>
      <c r="IME97" s="1544">
        <f t="shared" si="100"/>
        <v>0</v>
      </c>
      <c r="IMF97" s="1544">
        <f t="shared" si="100"/>
        <v>0</v>
      </c>
      <c r="IMG97" s="1544">
        <f t="shared" si="100"/>
        <v>0</v>
      </c>
      <c r="IMH97" s="1544">
        <f t="shared" si="100"/>
        <v>0</v>
      </c>
      <c r="IMI97" s="1544">
        <f t="shared" si="100"/>
        <v>0</v>
      </c>
      <c r="IMJ97" s="1544">
        <f t="shared" si="100"/>
        <v>0</v>
      </c>
      <c r="IMK97" s="1544">
        <f t="shared" si="100"/>
        <v>0</v>
      </c>
      <c r="IML97" s="1544">
        <f t="shared" si="100"/>
        <v>0</v>
      </c>
      <c r="IMM97" s="1544">
        <f t="shared" si="100"/>
        <v>0</v>
      </c>
      <c r="IMN97" s="1544">
        <f t="shared" si="100"/>
        <v>0</v>
      </c>
      <c r="IMO97" s="1544">
        <f t="shared" si="100"/>
        <v>0</v>
      </c>
      <c r="IMP97" s="1544">
        <f t="shared" si="100"/>
        <v>0</v>
      </c>
      <c r="IMQ97" s="1544">
        <f t="shared" si="100"/>
        <v>0</v>
      </c>
      <c r="IMR97" s="1544">
        <f t="shared" si="100"/>
        <v>0</v>
      </c>
      <c r="IMS97" s="1544">
        <f t="shared" si="100"/>
        <v>0</v>
      </c>
      <c r="IMT97" s="1544">
        <f t="shared" si="100"/>
        <v>0</v>
      </c>
      <c r="IMU97" s="1544">
        <f t="shared" si="100"/>
        <v>0</v>
      </c>
      <c r="IMV97" s="1544">
        <f t="shared" si="100"/>
        <v>0</v>
      </c>
      <c r="IMW97" s="1544">
        <f t="shared" si="100"/>
        <v>0</v>
      </c>
      <c r="IMX97" s="1544">
        <f t="shared" si="100"/>
        <v>0</v>
      </c>
      <c r="IMY97" s="1544">
        <f t="shared" si="100"/>
        <v>0</v>
      </c>
      <c r="IMZ97" s="1544">
        <f t="shared" si="100"/>
        <v>0</v>
      </c>
      <c r="INA97" s="1544">
        <f t="shared" si="100"/>
        <v>0</v>
      </c>
      <c r="INB97" s="1544">
        <f t="shared" si="100"/>
        <v>0</v>
      </c>
      <c r="INC97" s="1544">
        <f t="shared" si="100"/>
        <v>0</v>
      </c>
      <c r="IND97" s="1544">
        <f t="shared" si="100"/>
        <v>0</v>
      </c>
      <c r="INE97" s="1544">
        <f t="shared" si="100"/>
        <v>0</v>
      </c>
      <c r="INF97" s="1544">
        <f t="shared" si="100"/>
        <v>0</v>
      </c>
      <c r="ING97" s="1544">
        <f t="shared" si="100"/>
        <v>0</v>
      </c>
      <c r="INH97" s="1544">
        <f t="shared" si="100"/>
        <v>0</v>
      </c>
      <c r="INI97" s="1544">
        <f t="shared" si="100"/>
        <v>0</v>
      </c>
      <c r="INJ97" s="1544">
        <f t="shared" si="100"/>
        <v>0</v>
      </c>
      <c r="INK97" s="1544">
        <f t="shared" si="100"/>
        <v>0</v>
      </c>
      <c r="INL97" s="1544">
        <f t="shared" si="100"/>
        <v>0</v>
      </c>
      <c r="INM97" s="1544">
        <f t="shared" si="100"/>
        <v>0</v>
      </c>
      <c r="INN97" s="1544">
        <f t="shared" si="100"/>
        <v>0</v>
      </c>
      <c r="INO97" s="1544">
        <f t="shared" si="100"/>
        <v>0</v>
      </c>
      <c r="INP97" s="1544">
        <f t="shared" si="100"/>
        <v>0</v>
      </c>
      <c r="INQ97" s="1544">
        <f t="shared" si="100"/>
        <v>0</v>
      </c>
      <c r="INR97" s="1544">
        <f t="shared" si="100"/>
        <v>0</v>
      </c>
      <c r="INS97" s="1544">
        <f t="shared" si="100"/>
        <v>0</v>
      </c>
      <c r="INT97" s="1544">
        <f t="shared" ref="INT97:IQE97" si="101">SUM(INT23,INT27,INT33,INT38,INT41,INT44,INT47,INT50,INT56,INT62,INT64,INT70,INT76,INT78,INT82)*(1-$E$91)*0.095</f>
        <v>0</v>
      </c>
      <c r="INU97" s="1544">
        <f t="shared" si="101"/>
        <v>0</v>
      </c>
      <c r="INV97" s="1544">
        <f t="shared" si="101"/>
        <v>0</v>
      </c>
      <c r="INW97" s="1544">
        <f t="shared" si="101"/>
        <v>0</v>
      </c>
      <c r="INX97" s="1544">
        <f t="shared" si="101"/>
        <v>0</v>
      </c>
      <c r="INY97" s="1544">
        <f t="shared" si="101"/>
        <v>0</v>
      </c>
      <c r="INZ97" s="1544">
        <f t="shared" si="101"/>
        <v>0</v>
      </c>
      <c r="IOA97" s="1544">
        <f t="shared" si="101"/>
        <v>0</v>
      </c>
      <c r="IOB97" s="1544">
        <f t="shared" si="101"/>
        <v>0</v>
      </c>
      <c r="IOC97" s="1544">
        <f t="shared" si="101"/>
        <v>0</v>
      </c>
      <c r="IOD97" s="1544">
        <f t="shared" si="101"/>
        <v>0</v>
      </c>
      <c r="IOE97" s="1544">
        <f t="shared" si="101"/>
        <v>0</v>
      </c>
      <c r="IOF97" s="1544">
        <f t="shared" si="101"/>
        <v>0</v>
      </c>
      <c r="IOG97" s="1544">
        <f t="shared" si="101"/>
        <v>0</v>
      </c>
      <c r="IOH97" s="1544">
        <f t="shared" si="101"/>
        <v>0</v>
      </c>
      <c r="IOI97" s="1544">
        <f t="shared" si="101"/>
        <v>0</v>
      </c>
      <c r="IOJ97" s="1544">
        <f t="shared" si="101"/>
        <v>0</v>
      </c>
      <c r="IOK97" s="1544">
        <f t="shared" si="101"/>
        <v>0</v>
      </c>
      <c r="IOL97" s="1544">
        <f t="shared" si="101"/>
        <v>0</v>
      </c>
      <c r="IOM97" s="1544">
        <f t="shared" si="101"/>
        <v>0</v>
      </c>
      <c r="ION97" s="1544">
        <f t="shared" si="101"/>
        <v>0</v>
      </c>
      <c r="IOO97" s="1544">
        <f t="shared" si="101"/>
        <v>0</v>
      </c>
      <c r="IOP97" s="1544">
        <f t="shared" si="101"/>
        <v>0</v>
      </c>
      <c r="IOQ97" s="1544">
        <f t="shared" si="101"/>
        <v>0</v>
      </c>
      <c r="IOR97" s="1544">
        <f t="shared" si="101"/>
        <v>0</v>
      </c>
      <c r="IOS97" s="1544">
        <f t="shared" si="101"/>
        <v>0</v>
      </c>
      <c r="IOT97" s="1544">
        <f t="shared" si="101"/>
        <v>0</v>
      </c>
      <c r="IOU97" s="1544">
        <f t="shared" si="101"/>
        <v>0</v>
      </c>
      <c r="IOV97" s="1544">
        <f t="shared" si="101"/>
        <v>0</v>
      </c>
      <c r="IOW97" s="1544">
        <f t="shared" si="101"/>
        <v>0</v>
      </c>
      <c r="IOX97" s="1544">
        <f t="shared" si="101"/>
        <v>0</v>
      </c>
      <c r="IOY97" s="1544">
        <f t="shared" si="101"/>
        <v>0</v>
      </c>
      <c r="IOZ97" s="1544">
        <f t="shared" si="101"/>
        <v>0</v>
      </c>
      <c r="IPA97" s="1544">
        <f t="shared" si="101"/>
        <v>0</v>
      </c>
      <c r="IPB97" s="1544">
        <f t="shared" si="101"/>
        <v>0</v>
      </c>
      <c r="IPC97" s="1544">
        <f t="shared" si="101"/>
        <v>0</v>
      </c>
      <c r="IPD97" s="1544">
        <f t="shared" si="101"/>
        <v>0</v>
      </c>
      <c r="IPE97" s="1544">
        <f t="shared" si="101"/>
        <v>0</v>
      </c>
      <c r="IPF97" s="1544">
        <f t="shared" si="101"/>
        <v>0</v>
      </c>
      <c r="IPG97" s="1544">
        <f t="shared" si="101"/>
        <v>0</v>
      </c>
      <c r="IPH97" s="1544">
        <f t="shared" si="101"/>
        <v>0</v>
      </c>
      <c r="IPI97" s="1544">
        <f t="shared" si="101"/>
        <v>0</v>
      </c>
      <c r="IPJ97" s="1544">
        <f t="shared" si="101"/>
        <v>0</v>
      </c>
      <c r="IPK97" s="1544">
        <f t="shared" si="101"/>
        <v>0</v>
      </c>
      <c r="IPL97" s="1544">
        <f t="shared" si="101"/>
        <v>0</v>
      </c>
      <c r="IPM97" s="1544">
        <f t="shared" si="101"/>
        <v>0</v>
      </c>
      <c r="IPN97" s="1544">
        <f t="shared" si="101"/>
        <v>0</v>
      </c>
      <c r="IPO97" s="1544">
        <f t="shared" si="101"/>
        <v>0</v>
      </c>
      <c r="IPP97" s="1544">
        <f t="shared" si="101"/>
        <v>0</v>
      </c>
      <c r="IPQ97" s="1544">
        <f t="shared" si="101"/>
        <v>0</v>
      </c>
      <c r="IPR97" s="1544">
        <f t="shared" si="101"/>
        <v>0</v>
      </c>
      <c r="IPS97" s="1544">
        <f t="shared" si="101"/>
        <v>0</v>
      </c>
      <c r="IPT97" s="1544">
        <f t="shared" si="101"/>
        <v>0</v>
      </c>
      <c r="IPU97" s="1544">
        <f t="shared" si="101"/>
        <v>0</v>
      </c>
      <c r="IPV97" s="1544">
        <f t="shared" si="101"/>
        <v>0</v>
      </c>
      <c r="IPW97" s="1544">
        <f t="shared" si="101"/>
        <v>0</v>
      </c>
      <c r="IPX97" s="1544">
        <f t="shared" si="101"/>
        <v>0</v>
      </c>
      <c r="IPY97" s="1544">
        <f t="shared" si="101"/>
        <v>0</v>
      </c>
      <c r="IPZ97" s="1544">
        <f t="shared" si="101"/>
        <v>0</v>
      </c>
      <c r="IQA97" s="1544">
        <f t="shared" si="101"/>
        <v>0</v>
      </c>
      <c r="IQB97" s="1544">
        <f t="shared" si="101"/>
        <v>0</v>
      </c>
      <c r="IQC97" s="1544">
        <f t="shared" si="101"/>
        <v>0</v>
      </c>
      <c r="IQD97" s="1544">
        <f t="shared" si="101"/>
        <v>0</v>
      </c>
      <c r="IQE97" s="1544">
        <f t="shared" si="101"/>
        <v>0</v>
      </c>
      <c r="IQF97" s="1544">
        <f t="shared" ref="IQF97:ISQ97" si="102">SUM(IQF23,IQF27,IQF33,IQF38,IQF41,IQF44,IQF47,IQF50,IQF56,IQF62,IQF64,IQF70,IQF76,IQF78,IQF82)*(1-$E$91)*0.095</f>
        <v>0</v>
      </c>
      <c r="IQG97" s="1544">
        <f t="shared" si="102"/>
        <v>0</v>
      </c>
      <c r="IQH97" s="1544">
        <f t="shared" si="102"/>
        <v>0</v>
      </c>
      <c r="IQI97" s="1544">
        <f t="shared" si="102"/>
        <v>0</v>
      </c>
      <c r="IQJ97" s="1544">
        <f t="shared" si="102"/>
        <v>0</v>
      </c>
      <c r="IQK97" s="1544">
        <f t="shared" si="102"/>
        <v>0</v>
      </c>
      <c r="IQL97" s="1544">
        <f t="shared" si="102"/>
        <v>0</v>
      </c>
      <c r="IQM97" s="1544">
        <f t="shared" si="102"/>
        <v>0</v>
      </c>
      <c r="IQN97" s="1544">
        <f t="shared" si="102"/>
        <v>0</v>
      </c>
      <c r="IQO97" s="1544">
        <f t="shared" si="102"/>
        <v>0</v>
      </c>
      <c r="IQP97" s="1544">
        <f t="shared" si="102"/>
        <v>0</v>
      </c>
      <c r="IQQ97" s="1544">
        <f t="shared" si="102"/>
        <v>0</v>
      </c>
      <c r="IQR97" s="1544">
        <f t="shared" si="102"/>
        <v>0</v>
      </c>
      <c r="IQS97" s="1544">
        <f t="shared" si="102"/>
        <v>0</v>
      </c>
      <c r="IQT97" s="1544">
        <f t="shared" si="102"/>
        <v>0</v>
      </c>
      <c r="IQU97" s="1544">
        <f t="shared" si="102"/>
        <v>0</v>
      </c>
      <c r="IQV97" s="1544">
        <f t="shared" si="102"/>
        <v>0</v>
      </c>
      <c r="IQW97" s="1544">
        <f t="shared" si="102"/>
        <v>0</v>
      </c>
      <c r="IQX97" s="1544">
        <f t="shared" si="102"/>
        <v>0</v>
      </c>
      <c r="IQY97" s="1544">
        <f t="shared" si="102"/>
        <v>0</v>
      </c>
      <c r="IQZ97" s="1544">
        <f t="shared" si="102"/>
        <v>0</v>
      </c>
      <c r="IRA97" s="1544">
        <f t="shared" si="102"/>
        <v>0</v>
      </c>
      <c r="IRB97" s="1544">
        <f t="shared" si="102"/>
        <v>0</v>
      </c>
      <c r="IRC97" s="1544">
        <f t="shared" si="102"/>
        <v>0</v>
      </c>
      <c r="IRD97" s="1544">
        <f t="shared" si="102"/>
        <v>0</v>
      </c>
      <c r="IRE97" s="1544">
        <f t="shared" si="102"/>
        <v>0</v>
      </c>
      <c r="IRF97" s="1544">
        <f t="shared" si="102"/>
        <v>0</v>
      </c>
      <c r="IRG97" s="1544">
        <f t="shared" si="102"/>
        <v>0</v>
      </c>
      <c r="IRH97" s="1544">
        <f t="shared" si="102"/>
        <v>0</v>
      </c>
      <c r="IRI97" s="1544">
        <f t="shared" si="102"/>
        <v>0</v>
      </c>
      <c r="IRJ97" s="1544">
        <f t="shared" si="102"/>
        <v>0</v>
      </c>
      <c r="IRK97" s="1544">
        <f t="shared" si="102"/>
        <v>0</v>
      </c>
      <c r="IRL97" s="1544">
        <f t="shared" si="102"/>
        <v>0</v>
      </c>
      <c r="IRM97" s="1544">
        <f t="shared" si="102"/>
        <v>0</v>
      </c>
      <c r="IRN97" s="1544">
        <f t="shared" si="102"/>
        <v>0</v>
      </c>
      <c r="IRO97" s="1544">
        <f t="shared" si="102"/>
        <v>0</v>
      </c>
      <c r="IRP97" s="1544">
        <f t="shared" si="102"/>
        <v>0</v>
      </c>
      <c r="IRQ97" s="1544">
        <f t="shared" si="102"/>
        <v>0</v>
      </c>
      <c r="IRR97" s="1544">
        <f t="shared" si="102"/>
        <v>0</v>
      </c>
      <c r="IRS97" s="1544">
        <f t="shared" si="102"/>
        <v>0</v>
      </c>
      <c r="IRT97" s="1544">
        <f t="shared" si="102"/>
        <v>0</v>
      </c>
      <c r="IRU97" s="1544">
        <f t="shared" si="102"/>
        <v>0</v>
      </c>
      <c r="IRV97" s="1544">
        <f t="shared" si="102"/>
        <v>0</v>
      </c>
      <c r="IRW97" s="1544">
        <f t="shared" si="102"/>
        <v>0</v>
      </c>
      <c r="IRX97" s="1544">
        <f t="shared" si="102"/>
        <v>0</v>
      </c>
      <c r="IRY97" s="1544">
        <f t="shared" si="102"/>
        <v>0</v>
      </c>
      <c r="IRZ97" s="1544">
        <f t="shared" si="102"/>
        <v>0</v>
      </c>
      <c r="ISA97" s="1544">
        <f t="shared" si="102"/>
        <v>0</v>
      </c>
      <c r="ISB97" s="1544">
        <f t="shared" si="102"/>
        <v>0</v>
      </c>
      <c r="ISC97" s="1544">
        <f t="shared" si="102"/>
        <v>0</v>
      </c>
      <c r="ISD97" s="1544">
        <f t="shared" si="102"/>
        <v>0</v>
      </c>
      <c r="ISE97" s="1544">
        <f t="shared" si="102"/>
        <v>0</v>
      </c>
      <c r="ISF97" s="1544">
        <f t="shared" si="102"/>
        <v>0</v>
      </c>
      <c r="ISG97" s="1544">
        <f t="shared" si="102"/>
        <v>0</v>
      </c>
      <c r="ISH97" s="1544">
        <f t="shared" si="102"/>
        <v>0</v>
      </c>
      <c r="ISI97" s="1544">
        <f t="shared" si="102"/>
        <v>0</v>
      </c>
      <c r="ISJ97" s="1544">
        <f t="shared" si="102"/>
        <v>0</v>
      </c>
      <c r="ISK97" s="1544">
        <f t="shared" si="102"/>
        <v>0</v>
      </c>
      <c r="ISL97" s="1544">
        <f t="shared" si="102"/>
        <v>0</v>
      </c>
      <c r="ISM97" s="1544">
        <f t="shared" si="102"/>
        <v>0</v>
      </c>
      <c r="ISN97" s="1544">
        <f t="shared" si="102"/>
        <v>0</v>
      </c>
      <c r="ISO97" s="1544">
        <f t="shared" si="102"/>
        <v>0</v>
      </c>
      <c r="ISP97" s="1544">
        <f t="shared" si="102"/>
        <v>0</v>
      </c>
      <c r="ISQ97" s="1544">
        <f t="shared" si="102"/>
        <v>0</v>
      </c>
      <c r="ISR97" s="1544">
        <f t="shared" ref="ISR97:IVC97" si="103">SUM(ISR23,ISR27,ISR33,ISR38,ISR41,ISR44,ISR47,ISR50,ISR56,ISR62,ISR64,ISR70,ISR76,ISR78,ISR82)*(1-$E$91)*0.095</f>
        <v>0</v>
      </c>
      <c r="ISS97" s="1544">
        <f t="shared" si="103"/>
        <v>0</v>
      </c>
      <c r="IST97" s="1544">
        <f t="shared" si="103"/>
        <v>0</v>
      </c>
      <c r="ISU97" s="1544">
        <f t="shared" si="103"/>
        <v>0</v>
      </c>
      <c r="ISV97" s="1544">
        <f t="shared" si="103"/>
        <v>0</v>
      </c>
      <c r="ISW97" s="1544">
        <f t="shared" si="103"/>
        <v>0</v>
      </c>
      <c r="ISX97" s="1544">
        <f t="shared" si="103"/>
        <v>0</v>
      </c>
      <c r="ISY97" s="1544">
        <f t="shared" si="103"/>
        <v>0</v>
      </c>
      <c r="ISZ97" s="1544">
        <f t="shared" si="103"/>
        <v>0</v>
      </c>
      <c r="ITA97" s="1544">
        <f t="shared" si="103"/>
        <v>0</v>
      </c>
      <c r="ITB97" s="1544">
        <f t="shared" si="103"/>
        <v>0</v>
      </c>
      <c r="ITC97" s="1544">
        <f t="shared" si="103"/>
        <v>0</v>
      </c>
      <c r="ITD97" s="1544">
        <f t="shared" si="103"/>
        <v>0</v>
      </c>
      <c r="ITE97" s="1544">
        <f t="shared" si="103"/>
        <v>0</v>
      </c>
      <c r="ITF97" s="1544">
        <f t="shared" si="103"/>
        <v>0</v>
      </c>
      <c r="ITG97" s="1544">
        <f t="shared" si="103"/>
        <v>0</v>
      </c>
      <c r="ITH97" s="1544">
        <f t="shared" si="103"/>
        <v>0</v>
      </c>
      <c r="ITI97" s="1544">
        <f t="shared" si="103"/>
        <v>0</v>
      </c>
      <c r="ITJ97" s="1544">
        <f t="shared" si="103"/>
        <v>0</v>
      </c>
      <c r="ITK97" s="1544">
        <f t="shared" si="103"/>
        <v>0</v>
      </c>
      <c r="ITL97" s="1544">
        <f t="shared" si="103"/>
        <v>0</v>
      </c>
      <c r="ITM97" s="1544">
        <f t="shared" si="103"/>
        <v>0</v>
      </c>
      <c r="ITN97" s="1544">
        <f t="shared" si="103"/>
        <v>0</v>
      </c>
      <c r="ITO97" s="1544">
        <f t="shared" si="103"/>
        <v>0</v>
      </c>
      <c r="ITP97" s="1544">
        <f t="shared" si="103"/>
        <v>0</v>
      </c>
      <c r="ITQ97" s="1544">
        <f t="shared" si="103"/>
        <v>0</v>
      </c>
      <c r="ITR97" s="1544">
        <f t="shared" si="103"/>
        <v>0</v>
      </c>
      <c r="ITS97" s="1544">
        <f t="shared" si="103"/>
        <v>0</v>
      </c>
      <c r="ITT97" s="1544">
        <f t="shared" si="103"/>
        <v>0</v>
      </c>
      <c r="ITU97" s="1544">
        <f t="shared" si="103"/>
        <v>0</v>
      </c>
      <c r="ITV97" s="1544">
        <f t="shared" si="103"/>
        <v>0</v>
      </c>
      <c r="ITW97" s="1544">
        <f t="shared" si="103"/>
        <v>0</v>
      </c>
      <c r="ITX97" s="1544">
        <f t="shared" si="103"/>
        <v>0</v>
      </c>
      <c r="ITY97" s="1544">
        <f t="shared" si="103"/>
        <v>0</v>
      </c>
      <c r="ITZ97" s="1544">
        <f t="shared" si="103"/>
        <v>0</v>
      </c>
      <c r="IUA97" s="1544">
        <f t="shared" si="103"/>
        <v>0</v>
      </c>
      <c r="IUB97" s="1544">
        <f t="shared" si="103"/>
        <v>0</v>
      </c>
      <c r="IUC97" s="1544">
        <f t="shared" si="103"/>
        <v>0</v>
      </c>
      <c r="IUD97" s="1544">
        <f t="shared" si="103"/>
        <v>0</v>
      </c>
      <c r="IUE97" s="1544">
        <f t="shared" si="103"/>
        <v>0</v>
      </c>
      <c r="IUF97" s="1544">
        <f t="shared" si="103"/>
        <v>0</v>
      </c>
      <c r="IUG97" s="1544">
        <f t="shared" si="103"/>
        <v>0</v>
      </c>
      <c r="IUH97" s="1544">
        <f t="shared" si="103"/>
        <v>0</v>
      </c>
      <c r="IUI97" s="1544">
        <f t="shared" si="103"/>
        <v>0</v>
      </c>
      <c r="IUJ97" s="1544">
        <f t="shared" si="103"/>
        <v>0</v>
      </c>
      <c r="IUK97" s="1544">
        <f t="shared" si="103"/>
        <v>0</v>
      </c>
      <c r="IUL97" s="1544">
        <f t="shared" si="103"/>
        <v>0</v>
      </c>
      <c r="IUM97" s="1544">
        <f t="shared" si="103"/>
        <v>0</v>
      </c>
      <c r="IUN97" s="1544">
        <f t="shared" si="103"/>
        <v>0</v>
      </c>
      <c r="IUO97" s="1544">
        <f t="shared" si="103"/>
        <v>0</v>
      </c>
      <c r="IUP97" s="1544">
        <f t="shared" si="103"/>
        <v>0</v>
      </c>
      <c r="IUQ97" s="1544">
        <f t="shared" si="103"/>
        <v>0</v>
      </c>
      <c r="IUR97" s="1544">
        <f t="shared" si="103"/>
        <v>0</v>
      </c>
      <c r="IUS97" s="1544">
        <f t="shared" si="103"/>
        <v>0</v>
      </c>
      <c r="IUT97" s="1544">
        <f t="shared" si="103"/>
        <v>0</v>
      </c>
      <c r="IUU97" s="1544">
        <f t="shared" si="103"/>
        <v>0</v>
      </c>
      <c r="IUV97" s="1544">
        <f t="shared" si="103"/>
        <v>0</v>
      </c>
      <c r="IUW97" s="1544">
        <f t="shared" si="103"/>
        <v>0</v>
      </c>
      <c r="IUX97" s="1544">
        <f t="shared" si="103"/>
        <v>0</v>
      </c>
      <c r="IUY97" s="1544">
        <f t="shared" si="103"/>
        <v>0</v>
      </c>
      <c r="IUZ97" s="1544">
        <f t="shared" si="103"/>
        <v>0</v>
      </c>
      <c r="IVA97" s="1544">
        <f t="shared" si="103"/>
        <v>0</v>
      </c>
      <c r="IVB97" s="1544">
        <f t="shared" si="103"/>
        <v>0</v>
      </c>
      <c r="IVC97" s="1544">
        <f t="shared" si="103"/>
        <v>0</v>
      </c>
      <c r="IVD97" s="1544">
        <f t="shared" ref="IVD97:IXO97" si="104">SUM(IVD23,IVD27,IVD33,IVD38,IVD41,IVD44,IVD47,IVD50,IVD56,IVD62,IVD64,IVD70,IVD76,IVD78,IVD82)*(1-$E$91)*0.095</f>
        <v>0</v>
      </c>
      <c r="IVE97" s="1544">
        <f t="shared" si="104"/>
        <v>0</v>
      </c>
      <c r="IVF97" s="1544">
        <f t="shared" si="104"/>
        <v>0</v>
      </c>
      <c r="IVG97" s="1544">
        <f t="shared" si="104"/>
        <v>0</v>
      </c>
      <c r="IVH97" s="1544">
        <f t="shared" si="104"/>
        <v>0</v>
      </c>
      <c r="IVI97" s="1544">
        <f t="shared" si="104"/>
        <v>0</v>
      </c>
      <c r="IVJ97" s="1544">
        <f t="shared" si="104"/>
        <v>0</v>
      </c>
      <c r="IVK97" s="1544">
        <f t="shared" si="104"/>
        <v>0</v>
      </c>
      <c r="IVL97" s="1544">
        <f t="shared" si="104"/>
        <v>0</v>
      </c>
      <c r="IVM97" s="1544">
        <f t="shared" si="104"/>
        <v>0</v>
      </c>
      <c r="IVN97" s="1544">
        <f t="shared" si="104"/>
        <v>0</v>
      </c>
      <c r="IVO97" s="1544">
        <f t="shared" si="104"/>
        <v>0</v>
      </c>
      <c r="IVP97" s="1544">
        <f t="shared" si="104"/>
        <v>0</v>
      </c>
      <c r="IVQ97" s="1544">
        <f t="shared" si="104"/>
        <v>0</v>
      </c>
      <c r="IVR97" s="1544">
        <f t="shared" si="104"/>
        <v>0</v>
      </c>
      <c r="IVS97" s="1544">
        <f t="shared" si="104"/>
        <v>0</v>
      </c>
      <c r="IVT97" s="1544">
        <f t="shared" si="104"/>
        <v>0</v>
      </c>
      <c r="IVU97" s="1544">
        <f t="shared" si="104"/>
        <v>0</v>
      </c>
      <c r="IVV97" s="1544">
        <f t="shared" si="104"/>
        <v>0</v>
      </c>
      <c r="IVW97" s="1544">
        <f t="shared" si="104"/>
        <v>0</v>
      </c>
      <c r="IVX97" s="1544">
        <f t="shared" si="104"/>
        <v>0</v>
      </c>
      <c r="IVY97" s="1544">
        <f t="shared" si="104"/>
        <v>0</v>
      </c>
      <c r="IVZ97" s="1544">
        <f t="shared" si="104"/>
        <v>0</v>
      </c>
      <c r="IWA97" s="1544">
        <f t="shared" si="104"/>
        <v>0</v>
      </c>
      <c r="IWB97" s="1544">
        <f t="shared" si="104"/>
        <v>0</v>
      </c>
      <c r="IWC97" s="1544">
        <f t="shared" si="104"/>
        <v>0</v>
      </c>
      <c r="IWD97" s="1544">
        <f t="shared" si="104"/>
        <v>0</v>
      </c>
      <c r="IWE97" s="1544">
        <f t="shared" si="104"/>
        <v>0</v>
      </c>
      <c r="IWF97" s="1544">
        <f t="shared" si="104"/>
        <v>0</v>
      </c>
      <c r="IWG97" s="1544">
        <f t="shared" si="104"/>
        <v>0</v>
      </c>
      <c r="IWH97" s="1544">
        <f t="shared" si="104"/>
        <v>0</v>
      </c>
      <c r="IWI97" s="1544">
        <f t="shared" si="104"/>
        <v>0</v>
      </c>
      <c r="IWJ97" s="1544">
        <f t="shared" si="104"/>
        <v>0</v>
      </c>
      <c r="IWK97" s="1544">
        <f t="shared" si="104"/>
        <v>0</v>
      </c>
      <c r="IWL97" s="1544">
        <f t="shared" si="104"/>
        <v>0</v>
      </c>
      <c r="IWM97" s="1544">
        <f t="shared" si="104"/>
        <v>0</v>
      </c>
      <c r="IWN97" s="1544">
        <f t="shared" si="104"/>
        <v>0</v>
      </c>
      <c r="IWO97" s="1544">
        <f t="shared" si="104"/>
        <v>0</v>
      </c>
      <c r="IWP97" s="1544">
        <f t="shared" si="104"/>
        <v>0</v>
      </c>
      <c r="IWQ97" s="1544">
        <f t="shared" si="104"/>
        <v>0</v>
      </c>
      <c r="IWR97" s="1544">
        <f t="shared" si="104"/>
        <v>0</v>
      </c>
      <c r="IWS97" s="1544">
        <f t="shared" si="104"/>
        <v>0</v>
      </c>
      <c r="IWT97" s="1544">
        <f t="shared" si="104"/>
        <v>0</v>
      </c>
      <c r="IWU97" s="1544">
        <f t="shared" si="104"/>
        <v>0</v>
      </c>
      <c r="IWV97" s="1544">
        <f t="shared" si="104"/>
        <v>0</v>
      </c>
      <c r="IWW97" s="1544">
        <f t="shared" si="104"/>
        <v>0</v>
      </c>
      <c r="IWX97" s="1544">
        <f t="shared" si="104"/>
        <v>0</v>
      </c>
      <c r="IWY97" s="1544">
        <f t="shared" si="104"/>
        <v>0</v>
      </c>
      <c r="IWZ97" s="1544">
        <f t="shared" si="104"/>
        <v>0</v>
      </c>
      <c r="IXA97" s="1544">
        <f t="shared" si="104"/>
        <v>0</v>
      </c>
      <c r="IXB97" s="1544">
        <f t="shared" si="104"/>
        <v>0</v>
      </c>
      <c r="IXC97" s="1544">
        <f t="shared" si="104"/>
        <v>0</v>
      </c>
      <c r="IXD97" s="1544">
        <f t="shared" si="104"/>
        <v>0</v>
      </c>
      <c r="IXE97" s="1544">
        <f t="shared" si="104"/>
        <v>0</v>
      </c>
      <c r="IXF97" s="1544">
        <f t="shared" si="104"/>
        <v>0</v>
      </c>
      <c r="IXG97" s="1544">
        <f t="shared" si="104"/>
        <v>0</v>
      </c>
      <c r="IXH97" s="1544">
        <f t="shared" si="104"/>
        <v>0</v>
      </c>
      <c r="IXI97" s="1544">
        <f t="shared" si="104"/>
        <v>0</v>
      </c>
      <c r="IXJ97" s="1544">
        <f t="shared" si="104"/>
        <v>0</v>
      </c>
      <c r="IXK97" s="1544">
        <f t="shared" si="104"/>
        <v>0</v>
      </c>
      <c r="IXL97" s="1544">
        <f t="shared" si="104"/>
        <v>0</v>
      </c>
      <c r="IXM97" s="1544">
        <f t="shared" si="104"/>
        <v>0</v>
      </c>
      <c r="IXN97" s="1544">
        <f t="shared" si="104"/>
        <v>0</v>
      </c>
      <c r="IXO97" s="1544">
        <f t="shared" si="104"/>
        <v>0</v>
      </c>
      <c r="IXP97" s="1544">
        <f t="shared" ref="IXP97:JAA97" si="105">SUM(IXP23,IXP27,IXP33,IXP38,IXP41,IXP44,IXP47,IXP50,IXP56,IXP62,IXP64,IXP70,IXP76,IXP78,IXP82)*(1-$E$91)*0.095</f>
        <v>0</v>
      </c>
      <c r="IXQ97" s="1544">
        <f t="shared" si="105"/>
        <v>0</v>
      </c>
      <c r="IXR97" s="1544">
        <f t="shared" si="105"/>
        <v>0</v>
      </c>
      <c r="IXS97" s="1544">
        <f t="shared" si="105"/>
        <v>0</v>
      </c>
      <c r="IXT97" s="1544">
        <f t="shared" si="105"/>
        <v>0</v>
      </c>
      <c r="IXU97" s="1544">
        <f t="shared" si="105"/>
        <v>0</v>
      </c>
      <c r="IXV97" s="1544">
        <f t="shared" si="105"/>
        <v>0</v>
      </c>
      <c r="IXW97" s="1544">
        <f t="shared" si="105"/>
        <v>0</v>
      </c>
      <c r="IXX97" s="1544">
        <f t="shared" si="105"/>
        <v>0</v>
      </c>
      <c r="IXY97" s="1544">
        <f t="shared" si="105"/>
        <v>0</v>
      </c>
      <c r="IXZ97" s="1544">
        <f t="shared" si="105"/>
        <v>0</v>
      </c>
      <c r="IYA97" s="1544">
        <f t="shared" si="105"/>
        <v>0</v>
      </c>
      <c r="IYB97" s="1544">
        <f t="shared" si="105"/>
        <v>0</v>
      </c>
      <c r="IYC97" s="1544">
        <f t="shared" si="105"/>
        <v>0</v>
      </c>
      <c r="IYD97" s="1544">
        <f t="shared" si="105"/>
        <v>0</v>
      </c>
      <c r="IYE97" s="1544">
        <f t="shared" si="105"/>
        <v>0</v>
      </c>
      <c r="IYF97" s="1544">
        <f t="shared" si="105"/>
        <v>0</v>
      </c>
      <c r="IYG97" s="1544">
        <f t="shared" si="105"/>
        <v>0</v>
      </c>
      <c r="IYH97" s="1544">
        <f t="shared" si="105"/>
        <v>0</v>
      </c>
      <c r="IYI97" s="1544">
        <f t="shared" si="105"/>
        <v>0</v>
      </c>
      <c r="IYJ97" s="1544">
        <f t="shared" si="105"/>
        <v>0</v>
      </c>
      <c r="IYK97" s="1544">
        <f t="shared" si="105"/>
        <v>0</v>
      </c>
      <c r="IYL97" s="1544">
        <f t="shared" si="105"/>
        <v>0</v>
      </c>
      <c r="IYM97" s="1544">
        <f t="shared" si="105"/>
        <v>0</v>
      </c>
      <c r="IYN97" s="1544">
        <f t="shared" si="105"/>
        <v>0</v>
      </c>
      <c r="IYO97" s="1544">
        <f t="shared" si="105"/>
        <v>0</v>
      </c>
      <c r="IYP97" s="1544">
        <f t="shared" si="105"/>
        <v>0</v>
      </c>
      <c r="IYQ97" s="1544">
        <f t="shared" si="105"/>
        <v>0</v>
      </c>
      <c r="IYR97" s="1544">
        <f t="shared" si="105"/>
        <v>0</v>
      </c>
      <c r="IYS97" s="1544">
        <f t="shared" si="105"/>
        <v>0</v>
      </c>
      <c r="IYT97" s="1544">
        <f t="shared" si="105"/>
        <v>0</v>
      </c>
      <c r="IYU97" s="1544">
        <f t="shared" si="105"/>
        <v>0</v>
      </c>
      <c r="IYV97" s="1544">
        <f t="shared" si="105"/>
        <v>0</v>
      </c>
      <c r="IYW97" s="1544">
        <f t="shared" si="105"/>
        <v>0</v>
      </c>
      <c r="IYX97" s="1544">
        <f t="shared" si="105"/>
        <v>0</v>
      </c>
      <c r="IYY97" s="1544">
        <f t="shared" si="105"/>
        <v>0</v>
      </c>
      <c r="IYZ97" s="1544">
        <f t="shared" si="105"/>
        <v>0</v>
      </c>
      <c r="IZA97" s="1544">
        <f t="shared" si="105"/>
        <v>0</v>
      </c>
      <c r="IZB97" s="1544">
        <f t="shared" si="105"/>
        <v>0</v>
      </c>
      <c r="IZC97" s="1544">
        <f t="shared" si="105"/>
        <v>0</v>
      </c>
      <c r="IZD97" s="1544">
        <f t="shared" si="105"/>
        <v>0</v>
      </c>
      <c r="IZE97" s="1544">
        <f t="shared" si="105"/>
        <v>0</v>
      </c>
      <c r="IZF97" s="1544">
        <f t="shared" si="105"/>
        <v>0</v>
      </c>
      <c r="IZG97" s="1544">
        <f t="shared" si="105"/>
        <v>0</v>
      </c>
      <c r="IZH97" s="1544">
        <f t="shared" si="105"/>
        <v>0</v>
      </c>
      <c r="IZI97" s="1544">
        <f t="shared" si="105"/>
        <v>0</v>
      </c>
      <c r="IZJ97" s="1544">
        <f t="shared" si="105"/>
        <v>0</v>
      </c>
      <c r="IZK97" s="1544">
        <f t="shared" si="105"/>
        <v>0</v>
      </c>
      <c r="IZL97" s="1544">
        <f t="shared" si="105"/>
        <v>0</v>
      </c>
      <c r="IZM97" s="1544">
        <f t="shared" si="105"/>
        <v>0</v>
      </c>
      <c r="IZN97" s="1544">
        <f t="shared" si="105"/>
        <v>0</v>
      </c>
      <c r="IZO97" s="1544">
        <f t="shared" si="105"/>
        <v>0</v>
      </c>
      <c r="IZP97" s="1544">
        <f t="shared" si="105"/>
        <v>0</v>
      </c>
      <c r="IZQ97" s="1544">
        <f t="shared" si="105"/>
        <v>0</v>
      </c>
      <c r="IZR97" s="1544">
        <f t="shared" si="105"/>
        <v>0</v>
      </c>
      <c r="IZS97" s="1544">
        <f t="shared" si="105"/>
        <v>0</v>
      </c>
      <c r="IZT97" s="1544">
        <f t="shared" si="105"/>
        <v>0</v>
      </c>
      <c r="IZU97" s="1544">
        <f t="shared" si="105"/>
        <v>0</v>
      </c>
      <c r="IZV97" s="1544">
        <f t="shared" si="105"/>
        <v>0</v>
      </c>
      <c r="IZW97" s="1544">
        <f t="shared" si="105"/>
        <v>0</v>
      </c>
      <c r="IZX97" s="1544">
        <f t="shared" si="105"/>
        <v>0</v>
      </c>
      <c r="IZY97" s="1544">
        <f t="shared" si="105"/>
        <v>0</v>
      </c>
      <c r="IZZ97" s="1544">
        <f t="shared" si="105"/>
        <v>0</v>
      </c>
      <c r="JAA97" s="1544">
        <f t="shared" si="105"/>
        <v>0</v>
      </c>
      <c r="JAB97" s="1544">
        <f t="shared" ref="JAB97:JCM97" si="106">SUM(JAB23,JAB27,JAB33,JAB38,JAB41,JAB44,JAB47,JAB50,JAB56,JAB62,JAB64,JAB70,JAB76,JAB78,JAB82)*(1-$E$91)*0.095</f>
        <v>0</v>
      </c>
      <c r="JAC97" s="1544">
        <f t="shared" si="106"/>
        <v>0</v>
      </c>
      <c r="JAD97" s="1544">
        <f t="shared" si="106"/>
        <v>0</v>
      </c>
      <c r="JAE97" s="1544">
        <f t="shared" si="106"/>
        <v>0</v>
      </c>
      <c r="JAF97" s="1544">
        <f t="shared" si="106"/>
        <v>0</v>
      </c>
      <c r="JAG97" s="1544">
        <f t="shared" si="106"/>
        <v>0</v>
      </c>
      <c r="JAH97" s="1544">
        <f t="shared" si="106"/>
        <v>0</v>
      </c>
      <c r="JAI97" s="1544">
        <f t="shared" si="106"/>
        <v>0</v>
      </c>
      <c r="JAJ97" s="1544">
        <f t="shared" si="106"/>
        <v>0</v>
      </c>
      <c r="JAK97" s="1544">
        <f t="shared" si="106"/>
        <v>0</v>
      </c>
      <c r="JAL97" s="1544">
        <f t="shared" si="106"/>
        <v>0</v>
      </c>
      <c r="JAM97" s="1544">
        <f t="shared" si="106"/>
        <v>0</v>
      </c>
      <c r="JAN97" s="1544">
        <f t="shared" si="106"/>
        <v>0</v>
      </c>
      <c r="JAO97" s="1544">
        <f t="shared" si="106"/>
        <v>0</v>
      </c>
      <c r="JAP97" s="1544">
        <f t="shared" si="106"/>
        <v>0</v>
      </c>
      <c r="JAQ97" s="1544">
        <f t="shared" si="106"/>
        <v>0</v>
      </c>
      <c r="JAR97" s="1544">
        <f t="shared" si="106"/>
        <v>0</v>
      </c>
      <c r="JAS97" s="1544">
        <f t="shared" si="106"/>
        <v>0</v>
      </c>
      <c r="JAT97" s="1544">
        <f t="shared" si="106"/>
        <v>0</v>
      </c>
      <c r="JAU97" s="1544">
        <f t="shared" si="106"/>
        <v>0</v>
      </c>
      <c r="JAV97" s="1544">
        <f t="shared" si="106"/>
        <v>0</v>
      </c>
      <c r="JAW97" s="1544">
        <f t="shared" si="106"/>
        <v>0</v>
      </c>
      <c r="JAX97" s="1544">
        <f t="shared" si="106"/>
        <v>0</v>
      </c>
      <c r="JAY97" s="1544">
        <f t="shared" si="106"/>
        <v>0</v>
      </c>
      <c r="JAZ97" s="1544">
        <f t="shared" si="106"/>
        <v>0</v>
      </c>
      <c r="JBA97" s="1544">
        <f t="shared" si="106"/>
        <v>0</v>
      </c>
      <c r="JBB97" s="1544">
        <f t="shared" si="106"/>
        <v>0</v>
      </c>
      <c r="JBC97" s="1544">
        <f t="shared" si="106"/>
        <v>0</v>
      </c>
      <c r="JBD97" s="1544">
        <f t="shared" si="106"/>
        <v>0</v>
      </c>
      <c r="JBE97" s="1544">
        <f t="shared" si="106"/>
        <v>0</v>
      </c>
      <c r="JBF97" s="1544">
        <f t="shared" si="106"/>
        <v>0</v>
      </c>
      <c r="JBG97" s="1544">
        <f t="shared" si="106"/>
        <v>0</v>
      </c>
      <c r="JBH97" s="1544">
        <f t="shared" si="106"/>
        <v>0</v>
      </c>
      <c r="JBI97" s="1544">
        <f t="shared" si="106"/>
        <v>0</v>
      </c>
      <c r="JBJ97" s="1544">
        <f t="shared" si="106"/>
        <v>0</v>
      </c>
      <c r="JBK97" s="1544">
        <f t="shared" si="106"/>
        <v>0</v>
      </c>
      <c r="JBL97" s="1544">
        <f t="shared" si="106"/>
        <v>0</v>
      </c>
      <c r="JBM97" s="1544">
        <f t="shared" si="106"/>
        <v>0</v>
      </c>
      <c r="JBN97" s="1544">
        <f t="shared" si="106"/>
        <v>0</v>
      </c>
      <c r="JBO97" s="1544">
        <f t="shared" si="106"/>
        <v>0</v>
      </c>
      <c r="JBP97" s="1544">
        <f t="shared" si="106"/>
        <v>0</v>
      </c>
      <c r="JBQ97" s="1544">
        <f t="shared" si="106"/>
        <v>0</v>
      </c>
      <c r="JBR97" s="1544">
        <f t="shared" si="106"/>
        <v>0</v>
      </c>
      <c r="JBS97" s="1544">
        <f t="shared" si="106"/>
        <v>0</v>
      </c>
      <c r="JBT97" s="1544">
        <f t="shared" si="106"/>
        <v>0</v>
      </c>
      <c r="JBU97" s="1544">
        <f t="shared" si="106"/>
        <v>0</v>
      </c>
      <c r="JBV97" s="1544">
        <f t="shared" si="106"/>
        <v>0</v>
      </c>
      <c r="JBW97" s="1544">
        <f t="shared" si="106"/>
        <v>0</v>
      </c>
      <c r="JBX97" s="1544">
        <f t="shared" si="106"/>
        <v>0</v>
      </c>
      <c r="JBY97" s="1544">
        <f t="shared" si="106"/>
        <v>0</v>
      </c>
      <c r="JBZ97" s="1544">
        <f t="shared" si="106"/>
        <v>0</v>
      </c>
      <c r="JCA97" s="1544">
        <f t="shared" si="106"/>
        <v>0</v>
      </c>
      <c r="JCB97" s="1544">
        <f t="shared" si="106"/>
        <v>0</v>
      </c>
      <c r="JCC97" s="1544">
        <f t="shared" si="106"/>
        <v>0</v>
      </c>
      <c r="JCD97" s="1544">
        <f t="shared" si="106"/>
        <v>0</v>
      </c>
      <c r="JCE97" s="1544">
        <f t="shared" si="106"/>
        <v>0</v>
      </c>
      <c r="JCF97" s="1544">
        <f t="shared" si="106"/>
        <v>0</v>
      </c>
      <c r="JCG97" s="1544">
        <f t="shared" si="106"/>
        <v>0</v>
      </c>
      <c r="JCH97" s="1544">
        <f t="shared" si="106"/>
        <v>0</v>
      </c>
      <c r="JCI97" s="1544">
        <f t="shared" si="106"/>
        <v>0</v>
      </c>
      <c r="JCJ97" s="1544">
        <f t="shared" si="106"/>
        <v>0</v>
      </c>
      <c r="JCK97" s="1544">
        <f t="shared" si="106"/>
        <v>0</v>
      </c>
      <c r="JCL97" s="1544">
        <f t="shared" si="106"/>
        <v>0</v>
      </c>
      <c r="JCM97" s="1544">
        <f t="shared" si="106"/>
        <v>0</v>
      </c>
      <c r="JCN97" s="1544">
        <f t="shared" ref="JCN97:JEY97" si="107">SUM(JCN23,JCN27,JCN33,JCN38,JCN41,JCN44,JCN47,JCN50,JCN56,JCN62,JCN64,JCN70,JCN76,JCN78,JCN82)*(1-$E$91)*0.095</f>
        <v>0</v>
      </c>
      <c r="JCO97" s="1544">
        <f t="shared" si="107"/>
        <v>0</v>
      </c>
      <c r="JCP97" s="1544">
        <f t="shared" si="107"/>
        <v>0</v>
      </c>
      <c r="JCQ97" s="1544">
        <f t="shared" si="107"/>
        <v>0</v>
      </c>
      <c r="JCR97" s="1544">
        <f t="shared" si="107"/>
        <v>0</v>
      </c>
      <c r="JCS97" s="1544">
        <f t="shared" si="107"/>
        <v>0</v>
      </c>
      <c r="JCT97" s="1544">
        <f t="shared" si="107"/>
        <v>0</v>
      </c>
      <c r="JCU97" s="1544">
        <f t="shared" si="107"/>
        <v>0</v>
      </c>
      <c r="JCV97" s="1544">
        <f t="shared" si="107"/>
        <v>0</v>
      </c>
      <c r="JCW97" s="1544">
        <f t="shared" si="107"/>
        <v>0</v>
      </c>
      <c r="JCX97" s="1544">
        <f t="shared" si="107"/>
        <v>0</v>
      </c>
      <c r="JCY97" s="1544">
        <f t="shared" si="107"/>
        <v>0</v>
      </c>
      <c r="JCZ97" s="1544">
        <f t="shared" si="107"/>
        <v>0</v>
      </c>
      <c r="JDA97" s="1544">
        <f t="shared" si="107"/>
        <v>0</v>
      </c>
      <c r="JDB97" s="1544">
        <f t="shared" si="107"/>
        <v>0</v>
      </c>
      <c r="JDC97" s="1544">
        <f t="shared" si="107"/>
        <v>0</v>
      </c>
      <c r="JDD97" s="1544">
        <f t="shared" si="107"/>
        <v>0</v>
      </c>
      <c r="JDE97" s="1544">
        <f t="shared" si="107"/>
        <v>0</v>
      </c>
      <c r="JDF97" s="1544">
        <f t="shared" si="107"/>
        <v>0</v>
      </c>
      <c r="JDG97" s="1544">
        <f t="shared" si="107"/>
        <v>0</v>
      </c>
      <c r="JDH97" s="1544">
        <f t="shared" si="107"/>
        <v>0</v>
      </c>
      <c r="JDI97" s="1544">
        <f t="shared" si="107"/>
        <v>0</v>
      </c>
      <c r="JDJ97" s="1544">
        <f t="shared" si="107"/>
        <v>0</v>
      </c>
      <c r="JDK97" s="1544">
        <f t="shared" si="107"/>
        <v>0</v>
      </c>
      <c r="JDL97" s="1544">
        <f t="shared" si="107"/>
        <v>0</v>
      </c>
      <c r="JDM97" s="1544">
        <f t="shared" si="107"/>
        <v>0</v>
      </c>
      <c r="JDN97" s="1544">
        <f t="shared" si="107"/>
        <v>0</v>
      </c>
      <c r="JDO97" s="1544">
        <f t="shared" si="107"/>
        <v>0</v>
      </c>
      <c r="JDP97" s="1544">
        <f t="shared" si="107"/>
        <v>0</v>
      </c>
      <c r="JDQ97" s="1544">
        <f t="shared" si="107"/>
        <v>0</v>
      </c>
      <c r="JDR97" s="1544">
        <f t="shared" si="107"/>
        <v>0</v>
      </c>
      <c r="JDS97" s="1544">
        <f t="shared" si="107"/>
        <v>0</v>
      </c>
      <c r="JDT97" s="1544">
        <f t="shared" si="107"/>
        <v>0</v>
      </c>
      <c r="JDU97" s="1544">
        <f t="shared" si="107"/>
        <v>0</v>
      </c>
      <c r="JDV97" s="1544">
        <f t="shared" si="107"/>
        <v>0</v>
      </c>
      <c r="JDW97" s="1544">
        <f t="shared" si="107"/>
        <v>0</v>
      </c>
      <c r="JDX97" s="1544">
        <f t="shared" si="107"/>
        <v>0</v>
      </c>
      <c r="JDY97" s="1544">
        <f t="shared" si="107"/>
        <v>0</v>
      </c>
      <c r="JDZ97" s="1544">
        <f t="shared" si="107"/>
        <v>0</v>
      </c>
      <c r="JEA97" s="1544">
        <f t="shared" si="107"/>
        <v>0</v>
      </c>
      <c r="JEB97" s="1544">
        <f t="shared" si="107"/>
        <v>0</v>
      </c>
      <c r="JEC97" s="1544">
        <f t="shared" si="107"/>
        <v>0</v>
      </c>
      <c r="JED97" s="1544">
        <f t="shared" si="107"/>
        <v>0</v>
      </c>
      <c r="JEE97" s="1544">
        <f t="shared" si="107"/>
        <v>0</v>
      </c>
      <c r="JEF97" s="1544">
        <f t="shared" si="107"/>
        <v>0</v>
      </c>
      <c r="JEG97" s="1544">
        <f t="shared" si="107"/>
        <v>0</v>
      </c>
      <c r="JEH97" s="1544">
        <f t="shared" si="107"/>
        <v>0</v>
      </c>
      <c r="JEI97" s="1544">
        <f t="shared" si="107"/>
        <v>0</v>
      </c>
      <c r="JEJ97" s="1544">
        <f t="shared" si="107"/>
        <v>0</v>
      </c>
      <c r="JEK97" s="1544">
        <f t="shared" si="107"/>
        <v>0</v>
      </c>
      <c r="JEL97" s="1544">
        <f t="shared" si="107"/>
        <v>0</v>
      </c>
      <c r="JEM97" s="1544">
        <f t="shared" si="107"/>
        <v>0</v>
      </c>
      <c r="JEN97" s="1544">
        <f t="shared" si="107"/>
        <v>0</v>
      </c>
      <c r="JEO97" s="1544">
        <f t="shared" si="107"/>
        <v>0</v>
      </c>
      <c r="JEP97" s="1544">
        <f t="shared" si="107"/>
        <v>0</v>
      </c>
      <c r="JEQ97" s="1544">
        <f t="shared" si="107"/>
        <v>0</v>
      </c>
      <c r="JER97" s="1544">
        <f t="shared" si="107"/>
        <v>0</v>
      </c>
      <c r="JES97" s="1544">
        <f t="shared" si="107"/>
        <v>0</v>
      </c>
      <c r="JET97" s="1544">
        <f t="shared" si="107"/>
        <v>0</v>
      </c>
      <c r="JEU97" s="1544">
        <f t="shared" si="107"/>
        <v>0</v>
      </c>
      <c r="JEV97" s="1544">
        <f t="shared" si="107"/>
        <v>0</v>
      </c>
      <c r="JEW97" s="1544">
        <f t="shared" si="107"/>
        <v>0</v>
      </c>
      <c r="JEX97" s="1544">
        <f t="shared" si="107"/>
        <v>0</v>
      </c>
      <c r="JEY97" s="1544">
        <f t="shared" si="107"/>
        <v>0</v>
      </c>
      <c r="JEZ97" s="1544">
        <f t="shared" ref="JEZ97:JHK97" si="108">SUM(JEZ23,JEZ27,JEZ33,JEZ38,JEZ41,JEZ44,JEZ47,JEZ50,JEZ56,JEZ62,JEZ64,JEZ70,JEZ76,JEZ78,JEZ82)*(1-$E$91)*0.095</f>
        <v>0</v>
      </c>
      <c r="JFA97" s="1544">
        <f t="shared" si="108"/>
        <v>0</v>
      </c>
      <c r="JFB97" s="1544">
        <f t="shared" si="108"/>
        <v>0</v>
      </c>
      <c r="JFC97" s="1544">
        <f t="shared" si="108"/>
        <v>0</v>
      </c>
      <c r="JFD97" s="1544">
        <f t="shared" si="108"/>
        <v>0</v>
      </c>
      <c r="JFE97" s="1544">
        <f t="shared" si="108"/>
        <v>0</v>
      </c>
      <c r="JFF97" s="1544">
        <f t="shared" si="108"/>
        <v>0</v>
      </c>
      <c r="JFG97" s="1544">
        <f t="shared" si="108"/>
        <v>0</v>
      </c>
      <c r="JFH97" s="1544">
        <f t="shared" si="108"/>
        <v>0</v>
      </c>
      <c r="JFI97" s="1544">
        <f t="shared" si="108"/>
        <v>0</v>
      </c>
      <c r="JFJ97" s="1544">
        <f t="shared" si="108"/>
        <v>0</v>
      </c>
      <c r="JFK97" s="1544">
        <f t="shared" si="108"/>
        <v>0</v>
      </c>
      <c r="JFL97" s="1544">
        <f t="shared" si="108"/>
        <v>0</v>
      </c>
      <c r="JFM97" s="1544">
        <f t="shared" si="108"/>
        <v>0</v>
      </c>
      <c r="JFN97" s="1544">
        <f t="shared" si="108"/>
        <v>0</v>
      </c>
      <c r="JFO97" s="1544">
        <f t="shared" si="108"/>
        <v>0</v>
      </c>
      <c r="JFP97" s="1544">
        <f t="shared" si="108"/>
        <v>0</v>
      </c>
      <c r="JFQ97" s="1544">
        <f t="shared" si="108"/>
        <v>0</v>
      </c>
      <c r="JFR97" s="1544">
        <f t="shared" si="108"/>
        <v>0</v>
      </c>
      <c r="JFS97" s="1544">
        <f t="shared" si="108"/>
        <v>0</v>
      </c>
      <c r="JFT97" s="1544">
        <f t="shared" si="108"/>
        <v>0</v>
      </c>
      <c r="JFU97" s="1544">
        <f t="shared" si="108"/>
        <v>0</v>
      </c>
      <c r="JFV97" s="1544">
        <f t="shared" si="108"/>
        <v>0</v>
      </c>
      <c r="JFW97" s="1544">
        <f t="shared" si="108"/>
        <v>0</v>
      </c>
      <c r="JFX97" s="1544">
        <f t="shared" si="108"/>
        <v>0</v>
      </c>
      <c r="JFY97" s="1544">
        <f t="shared" si="108"/>
        <v>0</v>
      </c>
      <c r="JFZ97" s="1544">
        <f t="shared" si="108"/>
        <v>0</v>
      </c>
      <c r="JGA97" s="1544">
        <f t="shared" si="108"/>
        <v>0</v>
      </c>
      <c r="JGB97" s="1544">
        <f t="shared" si="108"/>
        <v>0</v>
      </c>
      <c r="JGC97" s="1544">
        <f t="shared" si="108"/>
        <v>0</v>
      </c>
      <c r="JGD97" s="1544">
        <f t="shared" si="108"/>
        <v>0</v>
      </c>
      <c r="JGE97" s="1544">
        <f t="shared" si="108"/>
        <v>0</v>
      </c>
      <c r="JGF97" s="1544">
        <f t="shared" si="108"/>
        <v>0</v>
      </c>
      <c r="JGG97" s="1544">
        <f t="shared" si="108"/>
        <v>0</v>
      </c>
      <c r="JGH97" s="1544">
        <f t="shared" si="108"/>
        <v>0</v>
      </c>
      <c r="JGI97" s="1544">
        <f t="shared" si="108"/>
        <v>0</v>
      </c>
      <c r="JGJ97" s="1544">
        <f t="shared" si="108"/>
        <v>0</v>
      </c>
      <c r="JGK97" s="1544">
        <f t="shared" si="108"/>
        <v>0</v>
      </c>
      <c r="JGL97" s="1544">
        <f t="shared" si="108"/>
        <v>0</v>
      </c>
      <c r="JGM97" s="1544">
        <f t="shared" si="108"/>
        <v>0</v>
      </c>
      <c r="JGN97" s="1544">
        <f t="shared" si="108"/>
        <v>0</v>
      </c>
      <c r="JGO97" s="1544">
        <f t="shared" si="108"/>
        <v>0</v>
      </c>
      <c r="JGP97" s="1544">
        <f t="shared" si="108"/>
        <v>0</v>
      </c>
      <c r="JGQ97" s="1544">
        <f t="shared" si="108"/>
        <v>0</v>
      </c>
      <c r="JGR97" s="1544">
        <f t="shared" si="108"/>
        <v>0</v>
      </c>
      <c r="JGS97" s="1544">
        <f t="shared" si="108"/>
        <v>0</v>
      </c>
      <c r="JGT97" s="1544">
        <f t="shared" si="108"/>
        <v>0</v>
      </c>
      <c r="JGU97" s="1544">
        <f t="shared" si="108"/>
        <v>0</v>
      </c>
      <c r="JGV97" s="1544">
        <f t="shared" si="108"/>
        <v>0</v>
      </c>
      <c r="JGW97" s="1544">
        <f t="shared" si="108"/>
        <v>0</v>
      </c>
      <c r="JGX97" s="1544">
        <f t="shared" si="108"/>
        <v>0</v>
      </c>
      <c r="JGY97" s="1544">
        <f t="shared" si="108"/>
        <v>0</v>
      </c>
      <c r="JGZ97" s="1544">
        <f t="shared" si="108"/>
        <v>0</v>
      </c>
      <c r="JHA97" s="1544">
        <f t="shared" si="108"/>
        <v>0</v>
      </c>
      <c r="JHB97" s="1544">
        <f t="shared" si="108"/>
        <v>0</v>
      </c>
      <c r="JHC97" s="1544">
        <f t="shared" si="108"/>
        <v>0</v>
      </c>
      <c r="JHD97" s="1544">
        <f t="shared" si="108"/>
        <v>0</v>
      </c>
      <c r="JHE97" s="1544">
        <f t="shared" si="108"/>
        <v>0</v>
      </c>
      <c r="JHF97" s="1544">
        <f t="shared" si="108"/>
        <v>0</v>
      </c>
      <c r="JHG97" s="1544">
        <f t="shared" si="108"/>
        <v>0</v>
      </c>
      <c r="JHH97" s="1544">
        <f t="shared" si="108"/>
        <v>0</v>
      </c>
      <c r="JHI97" s="1544">
        <f t="shared" si="108"/>
        <v>0</v>
      </c>
      <c r="JHJ97" s="1544">
        <f t="shared" si="108"/>
        <v>0</v>
      </c>
      <c r="JHK97" s="1544">
        <f t="shared" si="108"/>
        <v>0</v>
      </c>
      <c r="JHL97" s="1544">
        <f t="shared" ref="JHL97:JJW97" si="109">SUM(JHL23,JHL27,JHL33,JHL38,JHL41,JHL44,JHL47,JHL50,JHL56,JHL62,JHL64,JHL70,JHL76,JHL78,JHL82)*(1-$E$91)*0.095</f>
        <v>0</v>
      </c>
      <c r="JHM97" s="1544">
        <f t="shared" si="109"/>
        <v>0</v>
      </c>
      <c r="JHN97" s="1544">
        <f t="shared" si="109"/>
        <v>0</v>
      </c>
      <c r="JHO97" s="1544">
        <f t="shared" si="109"/>
        <v>0</v>
      </c>
      <c r="JHP97" s="1544">
        <f t="shared" si="109"/>
        <v>0</v>
      </c>
      <c r="JHQ97" s="1544">
        <f t="shared" si="109"/>
        <v>0</v>
      </c>
      <c r="JHR97" s="1544">
        <f t="shared" si="109"/>
        <v>0</v>
      </c>
      <c r="JHS97" s="1544">
        <f t="shared" si="109"/>
        <v>0</v>
      </c>
      <c r="JHT97" s="1544">
        <f t="shared" si="109"/>
        <v>0</v>
      </c>
      <c r="JHU97" s="1544">
        <f t="shared" si="109"/>
        <v>0</v>
      </c>
      <c r="JHV97" s="1544">
        <f t="shared" si="109"/>
        <v>0</v>
      </c>
      <c r="JHW97" s="1544">
        <f t="shared" si="109"/>
        <v>0</v>
      </c>
      <c r="JHX97" s="1544">
        <f t="shared" si="109"/>
        <v>0</v>
      </c>
      <c r="JHY97" s="1544">
        <f t="shared" si="109"/>
        <v>0</v>
      </c>
      <c r="JHZ97" s="1544">
        <f t="shared" si="109"/>
        <v>0</v>
      </c>
      <c r="JIA97" s="1544">
        <f t="shared" si="109"/>
        <v>0</v>
      </c>
      <c r="JIB97" s="1544">
        <f t="shared" si="109"/>
        <v>0</v>
      </c>
      <c r="JIC97" s="1544">
        <f t="shared" si="109"/>
        <v>0</v>
      </c>
      <c r="JID97" s="1544">
        <f t="shared" si="109"/>
        <v>0</v>
      </c>
      <c r="JIE97" s="1544">
        <f t="shared" si="109"/>
        <v>0</v>
      </c>
      <c r="JIF97" s="1544">
        <f t="shared" si="109"/>
        <v>0</v>
      </c>
      <c r="JIG97" s="1544">
        <f t="shared" si="109"/>
        <v>0</v>
      </c>
      <c r="JIH97" s="1544">
        <f t="shared" si="109"/>
        <v>0</v>
      </c>
      <c r="JII97" s="1544">
        <f t="shared" si="109"/>
        <v>0</v>
      </c>
      <c r="JIJ97" s="1544">
        <f t="shared" si="109"/>
        <v>0</v>
      </c>
      <c r="JIK97" s="1544">
        <f t="shared" si="109"/>
        <v>0</v>
      </c>
      <c r="JIL97" s="1544">
        <f t="shared" si="109"/>
        <v>0</v>
      </c>
      <c r="JIM97" s="1544">
        <f t="shared" si="109"/>
        <v>0</v>
      </c>
      <c r="JIN97" s="1544">
        <f t="shared" si="109"/>
        <v>0</v>
      </c>
      <c r="JIO97" s="1544">
        <f t="shared" si="109"/>
        <v>0</v>
      </c>
      <c r="JIP97" s="1544">
        <f t="shared" si="109"/>
        <v>0</v>
      </c>
      <c r="JIQ97" s="1544">
        <f t="shared" si="109"/>
        <v>0</v>
      </c>
      <c r="JIR97" s="1544">
        <f t="shared" si="109"/>
        <v>0</v>
      </c>
      <c r="JIS97" s="1544">
        <f t="shared" si="109"/>
        <v>0</v>
      </c>
      <c r="JIT97" s="1544">
        <f t="shared" si="109"/>
        <v>0</v>
      </c>
      <c r="JIU97" s="1544">
        <f t="shared" si="109"/>
        <v>0</v>
      </c>
      <c r="JIV97" s="1544">
        <f t="shared" si="109"/>
        <v>0</v>
      </c>
      <c r="JIW97" s="1544">
        <f t="shared" si="109"/>
        <v>0</v>
      </c>
      <c r="JIX97" s="1544">
        <f t="shared" si="109"/>
        <v>0</v>
      </c>
      <c r="JIY97" s="1544">
        <f t="shared" si="109"/>
        <v>0</v>
      </c>
      <c r="JIZ97" s="1544">
        <f t="shared" si="109"/>
        <v>0</v>
      </c>
      <c r="JJA97" s="1544">
        <f t="shared" si="109"/>
        <v>0</v>
      </c>
      <c r="JJB97" s="1544">
        <f t="shared" si="109"/>
        <v>0</v>
      </c>
      <c r="JJC97" s="1544">
        <f t="shared" si="109"/>
        <v>0</v>
      </c>
      <c r="JJD97" s="1544">
        <f t="shared" si="109"/>
        <v>0</v>
      </c>
      <c r="JJE97" s="1544">
        <f t="shared" si="109"/>
        <v>0</v>
      </c>
      <c r="JJF97" s="1544">
        <f t="shared" si="109"/>
        <v>0</v>
      </c>
      <c r="JJG97" s="1544">
        <f t="shared" si="109"/>
        <v>0</v>
      </c>
      <c r="JJH97" s="1544">
        <f t="shared" si="109"/>
        <v>0</v>
      </c>
      <c r="JJI97" s="1544">
        <f t="shared" si="109"/>
        <v>0</v>
      </c>
      <c r="JJJ97" s="1544">
        <f t="shared" si="109"/>
        <v>0</v>
      </c>
      <c r="JJK97" s="1544">
        <f t="shared" si="109"/>
        <v>0</v>
      </c>
      <c r="JJL97" s="1544">
        <f t="shared" si="109"/>
        <v>0</v>
      </c>
      <c r="JJM97" s="1544">
        <f t="shared" si="109"/>
        <v>0</v>
      </c>
      <c r="JJN97" s="1544">
        <f t="shared" si="109"/>
        <v>0</v>
      </c>
      <c r="JJO97" s="1544">
        <f t="shared" si="109"/>
        <v>0</v>
      </c>
      <c r="JJP97" s="1544">
        <f t="shared" si="109"/>
        <v>0</v>
      </c>
      <c r="JJQ97" s="1544">
        <f t="shared" si="109"/>
        <v>0</v>
      </c>
      <c r="JJR97" s="1544">
        <f t="shared" si="109"/>
        <v>0</v>
      </c>
      <c r="JJS97" s="1544">
        <f t="shared" si="109"/>
        <v>0</v>
      </c>
      <c r="JJT97" s="1544">
        <f t="shared" si="109"/>
        <v>0</v>
      </c>
      <c r="JJU97" s="1544">
        <f t="shared" si="109"/>
        <v>0</v>
      </c>
      <c r="JJV97" s="1544">
        <f t="shared" si="109"/>
        <v>0</v>
      </c>
      <c r="JJW97" s="1544">
        <f t="shared" si="109"/>
        <v>0</v>
      </c>
      <c r="JJX97" s="1544">
        <f t="shared" ref="JJX97:JMI97" si="110">SUM(JJX23,JJX27,JJX33,JJX38,JJX41,JJX44,JJX47,JJX50,JJX56,JJX62,JJX64,JJX70,JJX76,JJX78,JJX82)*(1-$E$91)*0.095</f>
        <v>0</v>
      </c>
      <c r="JJY97" s="1544">
        <f t="shared" si="110"/>
        <v>0</v>
      </c>
      <c r="JJZ97" s="1544">
        <f t="shared" si="110"/>
        <v>0</v>
      </c>
      <c r="JKA97" s="1544">
        <f t="shared" si="110"/>
        <v>0</v>
      </c>
      <c r="JKB97" s="1544">
        <f t="shared" si="110"/>
        <v>0</v>
      </c>
      <c r="JKC97" s="1544">
        <f t="shared" si="110"/>
        <v>0</v>
      </c>
      <c r="JKD97" s="1544">
        <f t="shared" si="110"/>
        <v>0</v>
      </c>
      <c r="JKE97" s="1544">
        <f t="shared" si="110"/>
        <v>0</v>
      </c>
      <c r="JKF97" s="1544">
        <f t="shared" si="110"/>
        <v>0</v>
      </c>
      <c r="JKG97" s="1544">
        <f t="shared" si="110"/>
        <v>0</v>
      </c>
      <c r="JKH97" s="1544">
        <f t="shared" si="110"/>
        <v>0</v>
      </c>
      <c r="JKI97" s="1544">
        <f t="shared" si="110"/>
        <v>0</v>
      </c>
      <c r="JKJ97" s="1544">
        <f t="shared" si="110"/>
        <v>0</v>
      </c>
      <c r="JKK97" s="1544">
        <f t="shared" si="110"/>
        <v>0</v>
      </c>
      <c r="JKL97" s="1544">
        <f t="shared" si="110"/>
        <v>0</v>
      </c>
      <c r="JKM97" s="1544">
        <f t="shared" si="110"/>
        <v>0</v>
      </c>
      <c r="JKN97" s="1544">
        <f t="shared" si="110"/>
        <v>0</v>
      </c>
      <c r="JKO97" s="1544">
        <f t="shared" si="110"/>
        <v>0</v>
      </c>
      <c r="JKP97" s="1544">
        <f t="shared" si="110"/>
        <v>0</v>
      </c>
      <c r="JKQ97" s="1544">
        <f t="shared" si="110"/>
        <v>0</v>
      </c>
      <c r="JKR97" s="1544">
        <f t="shared" si="110"/>
        <v>0</v>
      </c>
      <c r="JKS97" s="1544">
        <f t="shared" si="110"/>
        <v>0</v>
      </c>
      <c r="JKT97" s="1544">
        <f t="shared" si="110"/>
        <v>0</v>
      </c>
      <c r="JKU97" s="1544">
        <f t="shared" si="110"/>
        <v>0</v>
      </c>
      <c r="JKV97" s="1544">
        <f t="shared" si="110"/>
        <v>0</v>
      </c>
      <c r="JKW97" s="1544">
        <f t="shared" si="110"/>
        <v>0</v>
      </c>
      <c r="JKX97" s="1544">
        <f t="shared" si="110"/>
        <v>0</v>
      </c>
      <c r="JKY97" s="1544">
        <f t="shared" si="110"/>
        <v>0</v>
      </c>
      <c r="JKZ97" s="1544">
        <f t="shared" si="110"/>
        <v>0</v>
      </c>
      <c r="JLA97" s="1544">
        <f t="shared" si="110"/>
        <v>0</v>
      </c>
      <c r="JLB97" s="1544">
        <f t="shared" si="110"/>
        <v>0</v>
      </c>
      <c r="JLC97" s="1544">
        <f t="shared" si="110"/>
        <v>0</v>
      </c>
      <c r="JLD97" s="1544">
        <f t="shared" si="110"/>
        <v>0</v>
      </c>
      <c r="JLE97" s="1544">
        <f t="shared" si="110"/>
        <v>0</v>
      </c>
      <c r="JLF97" s="1544">
        <f t="shared" si="110"/>
        <v>0</v>
      </c>
      <c r="JLG97" s="1544">
        <f t="shared" si="110"/>
        <v>0</v>
      </c>
      <c r="JLH97" s="1544">
        <f t="shared" si="110"/>
        <v>0</v>
      </c>
      <c r="JLI97" s="1544">
        <f t="shared" si="110"/>
        <v>0</v>
      </c>
      <c r="JLJ97" s="1544">
        <f t="shared" si="110"/>
        <v>0</v>
      </c>
      <c r="JLK97" s="1544">
        <f t="shared" si="110"/>
        <v>0</v>
      </c>
      <c r="JLL97" s="1544">
        <f t="shared" si="110"/>
        <v>0</v>
      </c>
      <c r="JLM97" s="1544">
        <f t="shared" si="110"/>
        <v>0</v>
      </c>
      <c r="JLN97" s="1544">
        <f t="shared" si="110"/>
        <v>0</v>
      </c>
      <c r="JLO97" s="1544">
        <f t="shared" si="110"/>
        <v>0</v>
      </c>
      <c r="JLP97" s="1544">
        <f t="shared" si="110"/>
        <v>0</v>
      </c>
      <c r="JLQ97" s="1544">
        <f t="shared" si="110"/>
        <v>0</v>
      </c>
      <c r="JLR97" s="1544">
        <f t="shared" si="110"/>
        <v>0</v>
      </c>
      <c r="JLS97" s="1544">
        <f t="shared" si="110"/>
        <v>0</v>
      </c>
      <c r="JLT97" s="1544">
        <f t="shared" si="110"/>
        <v>0</v>
      </c>
      <c r="JLU97" s="1544">
        <f t="shared" si="110"/>
        <v>0</v>
      </c>
      <c r="JLV97" s="1544">
        <f t="shared" si="110"/>
        <v>0</v>
      </c>
      <c r="JLW97" s="1544">
        <f t="shared" si="110"/>
        <v>0</v>
      </c>
      <c r="JLX97" s="1544">
        <f t="shared" si="110"/>
        <v>0</v>
      </c>
      <c r="JLY97" s="1544">
        <f t="shared" si="110"/>
        <v>0</v>
      </c>
      <c r="JLZ97" s="1544">
        <f t="shared" si="110"/>
        <v>0</v>
      </c>
      <c r="JMA97" s="1544">
        <f t="shared" si="110"/>
        <v>0</v>
      </c>
      <c r="JMB97" s="1544">
        <f t="shared" si="110"/>
        <v>0</v>
      </c>
      <c r="JMC97" s="1544">
        <f t="shared" si="110"/>
        <v>0</v>
      </c>
      <c r="JMD97" s="1544">
        <f t="shared" si="110"/>
        <v>0</v>
      </c>
      <c r="JME97" s="1544">
        <f t="shared" si="110"/>
        <v>0</v>
      </c>
      <c r="JMF97" s="1544">
        <f t="shared" si="110"/>
        <v>0</v>
      </c>
      <c r="JMG97" s="1544">
        <f t="shared" si="110"/>
        <v>0</v>
      </c>
      <c r="JMH97" s="1544">
        <f t="shared" si="110"/>
        <v>0</v>
      </c>
      <c r="JMI97" s="1544">
        <f t="shared" si="110"/>
        <v>0</v>
      </c>
      <c r="JMJ97" s="1544">
        <f t="shared" ref="JMJ97:JOU97" si="111">SUM(JMJ23,JMJ27,JMJ33,JMJ38,JMJ41,JMJ44,JMJ47,JMJ50,JMJ56,JMJ62,JMJ64,JMJ70,JMJ76,JMJ78,JMJ82)*(1-$E$91)*0.095</f>
        <v>0</v>
      </c>
      <c r="JMK97" s="1544">
        <f t="shared" si="111"/>
        <v>0</v>
      </c>
      <c r="JML97" s="1544">
        <f t="shared" si="111"/>
        <v>0</v>
      </c>
      <c r="JMM97" s="1544">
        <f t="shared" si="111"/>
        <v>0</v>
      </c>
      <c r="JMN97" s="1544">
        <f t="shared" si="111"/>
        <v>0</v>
      </c>
      <c r="JMO97" s="1544">
        <f t="shared" si="111"/>
        <v>0</v>
      </c>
      <c r="JMP97" s="1544">
        <f t="shared" si="111"/>
        <v>0</v>
      </c>
      <c r="JMQ97" s="1544">
        <f t="shared" si="111"/>
        <v>0</v>
      </c>
      <c r="JMR97" s="1544">
        <f t="shared" si="111"/>
        <v>0</v>
      </c>
      <c r="JMS97" s="1544">
        <f t="shared" si="111"/>
        <v>0</v>
      </c>
      <c r="JMT97" s="1544">
        <f t="shared" si="111"/>
        <v>0</v>
      </c>
      <c r="JMU97" s="1544">
        <f t="shared" si="111"/>
        <v>0</v>
      </c>
      <c r="JMV97" s="1544">
        <f t="shared" si="111"/>
        <v>0</v>
      </c>
      <c r="JMW97" s="1544">
        <f t="shared" si="111"/>
        <v>0</v>
      </c>
      <c r="JMX97" s="1544">
        <f t="shared" si="111"/>
        <v>0</v>
      </c>
      <c r="JMY97" s="1544">
        <f t="shared" si="111"/>
        <v>0</v>
      </c>
      <c r="JMZ97" s="1544">
        <f t="shared" si="111"/>
        <v>0</v>
      </c>
      <c r="JNA97" s="1544">
        <f t="shared" si="111"/>
        <v>0</v>
      </c>
      <c r="JNB97" s="1544">
        <f t="shared" si="111"/>
        <v>0</v>
      </c>
      <c r="JNC97" s="1544">
        <f t="shared" si="111"/>
        <v>0</v>
      </c>
      <c r="JND97" s="1544">
        <f t="shared" si="111"/>
        <v>0</v>
      </c>
      <c r="JNE97" s="1544">
        <f t="shared" si="111"/>
        <v>0</v>
      </c>
      <c r="JNF97" s="1544">
        <f t="shared" si="111"/>
        <v>0</v>
      </c>
      <c r="JNG97" s="1544">
        <f t="shared" si="111"/>
        <v>0</v>
      </c>
      <c r="JNH97" s="1544">
        <f t="shared" si="111"/>
        <v>0</v>
      </c>
      <c r="JNI97" s="1544">
        <f t="shared" si="111"/>
        <v>0</v>
      </c>
      <c r="JNJ97" s="1544">
        <f t="shared" si="111"/>
        <v>0</v>
      </c>
      <c r="JNK97" s="1544">
        <f t="shared" si="111"/>
        <v>0</v>
      </c>
      <c r="JNL97" s="1544">
        <f t="shared" si="111"/>
        <v>0</v>
      </c>
      <c r="JNM97" s="1544">
        <f t="shared" si="111"/>
        <v>0</v>
      </c>
      <c r="JNN97" s="1544">
        <f t="shared" si="111"/>
        <v>0</v>
      </c>
      <c r="JNO97" s="1544">
        <f t="shared" si="111"/>
        <v>0</v>
      </c>
      <c r="JNP97" s="1544">
        <f t="shared" si="111"/>
        <v>0</v>
      </c>
      <c r="JNQ97" s="1544">
        <f t="shared" si="111"/>
        <v>0</v>
      </c>
      <c r="JNR97" s="1544">
        <f t="shared" si="111"/>
        <v>0</v>
      </c>
      <c r="JNS97" s="1544">
        <f t="shared" si="111"/>
        <v>0</v>
      </c>
      <c r="JNT97" s="1544">
        <f t="shared" si="111"/>
        <v>0</v>
      </c>
      <c r="JNU97" s="1544">
        <f t="shared" si="111"/>
        <v>0</v>
      </c>
      <c r="JNV97" s="1544">
        <f t="shared" si="111"/>
        <v>0</v>
      </c>
      <c r="JNW97" s="1544">
        <f t="shared" si="111"/>
        <v>0</v>
      </c>
      <c r="JNX97" s="1544">
        <f t="shared" si="111"/>
        <v>0</v>
      </c>
      <c r="JNY97" s="1544">
        <f t="shared" si="111"/>
        <v>0</v>
      </c>
      <c r="JNZ97" s="1544">
        <f t="shared" si="111"/>
        <v>0</v>
      </c>
      <c r="JOA97" s="1544">
        <f t="shared" si="111"/>
        <v>0</v>
      </c>
      <c r="JOB97" s="1544">
        <f t="shared" si="111"/>
        <v>0</v>
      </c>
      <c r="JOC97" s="1544">
        <f t="shared" si="111"/>
        <v>0</v>
      </c>
      <c r="JOD97" s="1544">
        <f t="shared" si="111"/>
        <v>0</v>
      </c>
      <c r="JOE97" s="1544">
        <f t="shared" si="111"/>
        <v>0</v>
      </c>
      <c r="JOF97" s="1544">
        <f t="shared" si="111"/>
        <v>0</v>
      </c>
      <c r="JOG97" s="1544">
        <f t="shared" si="111"/>
        <v>0</v>
      </c>
      <c r="JOH97" s="1544">
        <f t="shared" si="111"/>
        <v>0</v>
      </c>
      <c r="JOI97" s="1544">
        <f t="shared" si="111"/>
        <v>0</v>
      </c>
      <c r="JOJ97" s="1544">
        <f t="shared" si="111"/>
        <v>0</v>
      </c>
      <c r="JOK97" s="1544">
        <f t="shared" si="111"/>
        <v>0</v>
      </c>
      <c r="JOL97" s="1544">
        <f t="shared" si="111"/>
        <v>0</v>
      </c>
      <c r="JOM97" s="1544">
        <f t="shared" si="111"/>
        <v>0</v>
      </c>
      <c r="JON97" s="1544">
        <f t="shared" si="111"/>
        <v>0</v>
      </c>
      <c r="JOO97" s="1544">
        <f t="shared" si="111"/>
        <v>0</v>
      </c>
      <c r="JOP97" s="1544">
        <f t="shared" si="111"/>
        <v>0</v>
      </c>
      <c r="JOQ97" s="1544">
        <f t="shared" si="111"/>
        <v>0</v>
      </c>
      <c r="JOR97" s="1544">
        <f t="shared" si="111"/>
        <v>0</v>
      </c>
      <c r="JOS97" s="1544">
        <f t="shared" si="111"/>
        <v>0</v>
      </c>
      <c r="JOT97" s="1544">
        <f t="shared" si="111"/>
        <v>0</v>
      </c>
      <c r="JOU97" s="1544">
        <f t="shared" si="111"/>
        <v>0</v>
      </c>
      <c r="JOV97" s="1544">
        <f t="shared" ref="JOV97:JRG97" si="112">SUM(JOV23,JOV27,JOV33,JOV38,JOV41,JOV44,JOV47,JOV50,JOV56,JOV62,JOV64,JOV70,JOV76,JOV78,JOV82)*(1-$E$91)*0.095</f>
        <v>0</v>
      </c>
      <c r="JOW97" s="1544">
        <f t="shared" si="112"/>
        <v>0</v>
      </c>
      <c r="JOX97" s="1544">
        <f t="shared" si="112"/>
        <v>0</v>
      </c>
      <c r="JOY97" s="1544">
        <f t="shared" si="112"/>
        <v>0</v>
      </c>
      <c r="JOZ97" s="1544">
        <f t="shared" si="112"/>
        <v>0</v>
      </c>
      <c r="JPA97" s="1544">
        <f t="shared" si="112"/>
        <v>0</v>
      </c>
      <c r="JPB97" s="1544">
        <f t="shared" si="112"/>
        <v>0</v>
      </c>
      <c r="JPC97" s="1544">
        <f t="shared" si="112"/>
        <v>0</v>
      </c>
      <c r="JPD97" s="1544">
        <f t="shared" si="112"/>
        <v>0</v>
      </c>
      <c r="JPE97" s="1544">
        <f t="shared" si="112"/>
        <v>0</v>
      </c>
      <c r="JPF97" s="1544">
        <f t="shared" si="112"/>
        <v>0</v>
      </c>
      <c r="JPG97" s="1544">
        <f t="shared" si="112"/>
        <v>0</v>
      </c>
      <c r="JPH97" s="1544">
        <f t="shared" si="112"/>
        <v>0</v>
      </c>
      <c r="JPI97" s="1544">
        <f t="shared" si="112"/>
        <v>0</v>
      </c>
      <c r="JPJ97" s="1544">
        <f t="shared" si="112"/>
        <v>0</v>
      </c>
      <c r="JPK97" s="1544">
        <f t="shared" si="112"/>
        <v>0</v>
      </c>
      <c r="JPL97" s="1544">
        <f t="shared" si="112"/>
        <v>0</v>
      </c>
      <c r="JPM97" s="1544">
        <f t="shared" si="112"/>
        <v>0</v>
      </c>
      <c r="JPN97" s="1544">
        <f t="shared" si="112"/>
        <v>0</v>
      </c>
      <c r="JPO97" s="1544">
        <f t="shared" si="112"/>
        <v>0</v>
      </c>
      <c r="JPP97" s="1544">
        <f t="shared" si="112"/>
        <v>0</v>
      </c>
      <c r="JPQ97" s="1544">
        <f t="shared" si="112"/>
        <v>0</v>
      </c>
      <c r="JPR97" s="1544">
        <f t="shared" si="112"/>
        <v>0</v>
      </c>
      <c r="JPS97" s="1544">
        <f t="shared" si="112"/>
        <v>0</v>
      </c>
      <c r="JPT97" s="1544">
        <f t="shared" si="112"/>
        <v>0</v>
      </c>
      <c r="JPU97" s="1544">
        <f t="shared" si="112"/>
        <v>0</v>
      </c>
      <c r="JPV97" s="1544">
        <f t="shared" si="112"/>
        <v>0</v>
      </c>
      <c r="JPW97" s="1544">
        <f t="shared" si="112"/>
        <v>0</v>
      </c>
      <c r="JPX97" s="1544">
        <f t="shared" si="112"/>
        <v>0</v>
      </c>
      <c r="JPY97" s="1544">
        <f t="shared" si="112"/>
        <v>0</v>
      </c>
      <c r="JPZ97" s="1544">
        <f t="shared" si="112"/>
        <v>0</v>
      </c>
      <c r="JQA97" s="1544">
        <f t="shared" si="112"/>
        <v>0</v>
      </c>
      <c r="JQB97" s="1544">
        <f t="shared" si="112"/>
        <v>0</v>
      </c>
      <c r="JQC97" s="1544">
        <f t="shared" si="112"/>
        <v>0</v>
      </c>
      <c r="JQD97" s="1544">
        <f t="shared" si="112"/>
        <v>0</v>
      </c>
      <c r="JQE97" s="1544">
        <f t="shared" si="112"/>
        <v>0</v>
      </c>
      <c r="JQF97" s="1544">
        <f t="shared" si="112"/>
        <v>0</v>
      </c>
      <c r="JQG97" s="1544">
        <f t="shared" si="112"/>
        <v>0</v>
      </c>
      <c r="JQH97" s="1544">
        <f t="shared" si="112"/>
        <v>0</v>
      </c>
      <c r="JQI97" s="1544">
        <f t="shared" si="112"/>
        <v>0</v>
      </c>
      <c r="JQJ97" s="1544">
        <f t="shared" si="112"/>
        <v>0</v>
      </c>
      <c r="JQK97" s="1544">
        <f t="shared" si="112"/>
        <v>0</v>
      </c>
      <c r="JQL97" s="1544">
        <f t="shared" si="112"/>
        <v>0</v>
      </c>
      <c r="JQM97" s="1544">
        <f t="shared" si="112"/>
        <v>0</v>
      </c>
      <c r="JQN97" s="1544">
        <f t="shared" si="112"/>
        <v>0</v>
      </c>
      <c r="JQO97" s="1544">
        <f t="shared" si="112"/>
        <v>0</v>
      </c>
      <c r="JQP97" s="1544">
        <f t="shared" si="112"/>
        <v>0</v>
      </c>
      <c r="JQQ97" s="1544">
        <f t="shared" si="112"/>
        <v>0</v>
      </c>
      <c r="JQR97" s="1544">
        <f t="shared" si="112"/>
        <v>0</v>
      </c>
      <c r="JQS97" s="1544">
        <f t="shared" si="112"/>
        <v>0</v>
      </c>
      <c r="JQT97" s="1544">
        <f t="shared" si="112"/>
        <v>0</v>
      </c>
      <c r="JQU97" s="1544">
        <f t="shared" si="112"/>
        <v>0</v>
      </c>
      <c r="JQV97" s="1544">
        <f t="shared" si="112"/>
        <v>0</v>
      </c>
      <c r="JQW97" s="1544">
        <f t="shared" si="112"/>
        <v>0</v>
      </c>
      <c r="JQX97" s="1544">
        <f t="shared" si="112"/>
        <v>0</v>
      </c>
      <c r="JQY97" s="1544">
        <f t="shared" si="112"/>
        <v>0</v>
      </c>
      <c r="JQZ97" s="1544">
        <f t="shared" si="112"/>
        <v>0</v>
      </c>
      <c r="JRA97" s="1544">
        <f t="shared" si="112"/>
        <v>0</v>
      </c>
      <c r="JRB97" s="1544">
        <f t="shared" si="112"/>
        <v>0</v>
      </c>
      <c r="JRC97" s="1544">
        <f t="shared" si="112"/>
        <v>0</v>
      </c>
      <c r="JRD97" s="1544">
        <f t="shared" si="112"/>
        <v>0</v>
      </c>
      <c r="JRE97" s="1544">
        <f t="shared" si="112"/>
        <v>0</v>
      </c>
      <c r="JRF97" s="1544">
        <f t="shared" si="112"/>
        <v>0</v>
      </c>
      <c r="JRG97" s="1544">
        <f t="shared" si="112"/>
        <v>0</v>
      </c>
      <c r="JRH97" s="1544">
        <f t="shared" ref="JRH97:JTS97" si="113">SUM(JRH23,JRH27,JRH33,JRH38,JRH41,JRH44,JRH47,JRH50,JRH56,JRH62,JRH64,JRH70,JRH76,JRH78,JRH82)*(1-$E$91)*0.095</f>
        <v>0</v>
      </c>
      <c r="JRI97" s="1544">
        <f t="shared" si="113"/>
        <v>0</v>
      </c>
      <c r="JRJ97" s="1544">
        <f t="shared" si="113"/>
        <v>0</v>
      </c>
      <c r="JRK97" s="1544">
        <f t="shared" si="113"/>
        <v>0</v>
      </c>
      <c r="JRL97" s="1544">
        <f t="shared" si="113"/>
        <v>0</v>
      </c>
      <c r="JRM97" s="1544">
        <f t="shared" si="113"/>
        <v>0</v>
      </c>
      <c r="JRN97" s="1544">
        <f t="shared" si="113"/>
        <v>0</v>
      </c>
      <c r="JRO97" s="1544">
        <f t="shared" si="113"/>
        <v>0</v>
      </c>
      <c r="JRP97" s="1544">
        <f t="shared" si="113"/>
        <v>0</v>
      </c>
      <c r="JRQ97" s="1544">
        <f t="shared" si="113"/>
        <v>0</v>
      </c>
      <c r="JRR97" s="1544">
        <f t="shared" si="113"/>
        <v>0</v>
      </c>
      <c r="JRS97" s="1544">
        <f t="shared" si="113"/>
        <v>0</v>
      </c>
      <c r="JRT97" s="1544">
        <f t="shared" si="113"/>
        <v>0</v>
      </c>
      <c r="JRU97" s="1544">
        <f t="shared" si="113"/>
        <v>0</v>
      </c>
      <c r="JRV97" s="1544">
        <f t="shared" si="113"/>
        <v>0</v>
      </c>
      <c r="JRW97" s="1544">
        <f t="shared" si="113"/>
        <v>0</v>
      </c>
      <c r="JRX97" s="1544">
        <f t="shared" si="113"/>
        <v>0</v>
      </c>
      <c r="JRY97" s="1544">
        <f t="shared" si="113"/>
        <v>0</v>
      </c>
      <c r="JRZ97" s="1544">
        <f t="shared" si="113"/>
        <v>0</v>
      </c>
      <c r="JSA97" s="1544">
        <f t="shared" si="113"/>
        <v>0</v>
      </c>
      <c r="JSB97" s="1544">
        <f t="shared" si="113"/>
        <v>0</v>
      </c>
      <c r="JSC97" s="1544">
        <f t="shared" si="113"/>
        <v>0</v>
      </c>
      <c r="JSD97" s="1544">
        <f t="shared" si="113"/>
        <v>0</v>
      </c>
      <c r="JSE97" s="1544">
        <f t="shared" si="113"/>
        <v>0</v>
      </c>
      <c r="JSF97" s="1544">
        <f t="shared" si="113"/>
        <v>0</v>
      </c>
      <c r="JSG97" s="1544">
        <f t="shared" si="113"/>
        <v>0</v>
      </c>
      <c r="JSH97" s="1544">
        <f t="shared" si="113"/>
        <v>0</v>
      </c>
      <c r="JSI97" s="1544">
        <f t="shared" si="113"/>
        <v>0</v>
      </c>
      <c r="JSJ97" s="1544">
        <f t="shared" si="113"/>
        <v>0</v>
      </c>
      <c r="JSK97" s="1544">
        <f t="shared" si="113"/>
        <v>0</v>
      </c>
      <c r="JSL97" s="1544">
        <f t="shared" si="113"/>
        <v>0</v>
      </c>
      <c r="JSM97" s="1544">
        <f t="shared" si="113"/>
        <v>0</v>
      </c>
      <c r="JSN97" s="1544">
        <f t="shared" si="113"/>
        <v>0</v>
      </c>
      <c r="JSO97" s="1544">
        <f t="shared" si="113"/>
        <v>0</v>
      </c>
      <c r="JSP97" s="1544">
        <f t="shared" si="113"/>
        <v>0</v>
      </c>
      <c r="JSQ97" s="1544">
        <f t="shared" si="113"/>
        <v>0</v>
      </c>
      <c r="JSR97" s="1544">
        <f t="shared" si="113"/>
        <v>0</v>
      </c>
      <c r="JSS97" s="1544">
        <f t="shared" si="113"/>
        <v>0</v>
      </c>
      <c r="JST97" s="1544">
        <f t="shared" si="113"/>
        <v>0</v>
      </c>
      <c r="JSU97" s="1544">
        <f t="shared" si="113"/>
        <v>0</v>
      </c>
      <c r="JSV97" s="1544">
        <f t="shared" si="113"/>
        <v>0</v>
      </c>
      <c r="JSW97" s="1544">
        <f t="shared" si="113"/>
        <v>0</v>
      </c>
      <c r="JSX97" s="1544">
        <f t="shared" si="113"/>
        <v>0</v>
      </c>
      <c r="JSY97" s="1544">
        <f t="shared" si="113"/>
        <v>0</v>
      </c>
      <c r="JSZ97" s="1544">
        <f t="shared" si="113"/>
        <v>0</v>
      </c>
      <c r="JTA97" s="1544">
        <f t="shared" si="113"/>
        <v>0</v>
      </c>
      <c r="JTB97" s="1544">
        <f t="shared" si="113"/>
        <v>0</v>
      </c>
      <c r="JTC97" s="1544">
        <f t="shared" si="113"/>
        <v>0</v>
      </c>
      <c r="JTD97" s="1544">
        <f t="shared" si="113"/>
        <v>0</v>
      </c>
      <c r="JTE97" s="1544">
        <f t="shared" si="113"/>
        <v>0</v>
      </c>
      <c r="JTF97" s="1544">
        <f t="shared" si="113"/>
        <v>0</v>
      </c>
      <c r="JTG97" s="1544">
        <f t="shared" si="113"/>
        <v>0</v>
      </c>
      <c r="JTH97" s="1544">
        <f t="shared" si="113"/>
        <v>0</v>
      </c>
      <c r="JTI97" s="1544">
        <f t="shared" si="113"/>
        <v>0</v>
      </c>
      <c r="JTJ97" s="1544">
        <f t="shared" si="113"/>
        <v>0</v>
      </c>
      <c r="JTK97" s="1544">
        <f t="shared" si="113"/>
        <v>0</v>
      </c>
      <c r="JTL97" s="1544">
        <f t="shared" si="113"/>
        <v>0</v>
      </c>
      <c r="JTM97" s="1544">
        <f t="shared" si="113"/>
        <v>0</v>
      </c>
      <c r="JTN97" s="1544">
        <f t="shared" si="113"/>
        <v>0</v>
      </c>
      <c r="JTO97" s="1544">
        <f t="shared" si="113"/>
        <v>0</v>
      </c>
      <c r="JTP97" s="1544">
        <f t="shared" si="113"/>
        <v>0</v>
      </c>
      <c r="JTQ97" s="1544">
        <f t="shared" si="113"/>
        <v>0</v>
      </c>
      <c r="JTR97" s="1544">
        <f t="shared" si="113"/>
        <v>0</v>
      </c>
      <c r="JTS97" s="1544">
        <f t="shared" si="113"/>
        <v>0</v>
      </c>
      <c r="JTT97" s="1544">
        <f t="shared" ref="JTT97:JWE97" si="114">SUM(JTT23,JTT27,JTT33,JTT38,JTT41,JTT44,JTT47,JTT50,JTT56,JTT62,JTT64,JTT70,JTT76,JTT78,JTT82)*(1-$E$91)*0.095</f>
        <v>0</v>
      </c>
      <c r="JTU97" s="1544">
        <f t="shared" si="114"/>
        <v>0</v>
      </c>
      <c r="JTV97" s="1544">
        <f t="shared" si="114"/>
        <v>0</v>
      </c>
      <c r="JTW97" s="1544">
        <f t="shared" si="114"/>
        <v>0</v>
      </c>
      <c r="JTX97" s="1544">
        <f t="shared" si="114"/>
        <v>0</v>
      </c>
      <c r="JTY97" s="1544">
        <f t="shared" si="114"/>
        <v>0</v>
      </c>
      <c r="JTZ97" s="1544">
        <f t="shared" si="114"/>
        <v>0</v>
      </c>
      <c r="JUA97" s="1544">
        <f t="shared" si="114"/>
        <v>0</v>
      </c>
      <c r="JUB97" s="1544">
        <f t="shared" si="114"/>
        <v>0</v>
      </c>
      <c r="JUC97" s="1544">
        <f t="shared" si="114"/>
        <v>0</v>
      </c>
      <c r="JUD97" s="1544">
        <f t="shared" si="114"/>
        <v>0</v>
      </c>
      <c r="JUE97" s="1544">
        <f t="shared" si="114"/>
        <v>0</v>
      </c>
      <c r="JUF97" s="1544">
        <f t="shared" si="114"/>
        <v>0</v>
      </c>
      <c r="JUG97" s="1544">
        <f t="shared" si="114"/>
        <v>0</v>
      </c>
      <c r="JUH97" s="1544">
        <f t="shared" si="114"/>
        <v>0</v>
      </c>
      <c r="JUI97" s="1544">
        <f t="shared" si="114"/>
        <v>0</v>
      </c>
      <c r="JUJ97" s="1544">
        <f t="shared" si="114"/>
        <v>0</v>
      </c>
      <c r="JUK97" s="1544">
        <f t="shared" si="114"/>
        <v>0</v>
      </c>
      <c r="JUL97" s="1544">
        <f t="shared" si="114"/>
        <v>0</v>
      </c>
      <c r="JUM97" s="1544">
        <f t="shared" si="114"/>
        <v>0</v>
      </c>
      <c r="JUN97" s="1544">
        <f t="shared" si="114"/>
        <v>0</v>
      </c>
      <c r="JUO97" s="1544">
        <f t="shared" si="114"/>
        <v>0</v>
      </c>
      <c r="JUP97" s="1544">
        <f t="shared" si="114"/>
        <v>0</v>
      </c>
      <c r="JUQ97" s="1544">
        <f t="shared" si="114"/>
        <v>0</v>
      </c>
      <c r="JUR97" s="1544">
        <f t="shared" si="114"/>
        <v>0</v>
      </c>
      <c r="JUS97" s="1544">
        <f t="shared" si="114"/>
        <v>0</v>
      </c>
      <c r="JUT97" s="1544">
        <f t="shared" si="114"/>
        <v>0</v>
      </c>
      <c r="JUU97" s="1544">
        <f t="shared" si="114"/>
        <v>0</v>
      </c>
      <c r="JUV97" s="1544">
        <f t="shared" si="114"/>
        <v>0</v>
      </c>
      <c r="JUW97" s="1544">
        <f t="shared" si="114"/>
        <v>0</v>
      </c>
      <c r="JUX97" s="1544">
        <f t="shared" si="114"/>
        <v>0</v>
      </c>
      <c r="JUY97" s="1544">
        <f t="shared" si="114"/>
        <v>0</v>
      </c>
      <c r="JUZ97" s="1544">
        <f t="shared" si="114"/>
        <v>0</v>
      </c>
      <c r="JVA97" s="1544">
        <f t="shared" si="114"/>
        <v>0</v>
      </c>
      <c r="JVB97" s="1544">
        <f t="shared" si="114"/>
        <v>0</v>
      </c>
      <c r="JVC97" s="1544">
        <f t="shared" si="114"/>
        <v>0</v>
      </c>
      <c r="JVD97" s="1544">
        <f t="shared" si="114"/>
        <v>0</v>
      </c>
      <c r="JVE97" s="1544">
        <f t="shared" si="114"/>
        <v>0</v>
      </c>
      <c r="JVF97" s="1544">
        <f t="shared" si="114"/>
        <v>0</v>
      </c>
      <c r="JVG97" s="1544">
        <f t="shared" si="114"/>
        <v>0</v>
      </c>
      <c r="JVH97" s="1544">
        <f t="shared" si="114"/>
        <v>0</v>
      </c>
      <c r="JVI97" s="1544">
        <f t="shared" si="114"/>
        <v>0</v>
      </c>
      <c r="JVJ97" s="1544">
        <f t="shared" si="114"/>
        <v>0</v>
      </c>
      <c r="JVK97" s="1544">
        <f t="shared" si="114"/>
        <v>0</v>
      </c>
      <c r="JVL97" s="1544">
        <f t="shared" si="114"/>
        <v>0</v>
      </c>
      <c r="JVM97" s="1544">
        <f t="shared" si="114"/>
        <v>0</v>
      </c>
      <c r="JVN97" s="1544">
        <f t="shared" si="114"/>
        <v>0</v>
      </c>
      <c r="JVO97" s="1544">
        <f t="shared" si="114"/>
        <v>0</v>
      </c>
      <c r="JVP97" s="1544">
        <f t="shared" si="114"/>
        <v>0</v>
      </c>
      <c r="JVQ97" s="1544">
        <f t="shared" si="114"/>
        <v>0</v>
      </c>
      <c r="JVR97" s="1544">
        <f t="shared" si="114"/>
        <v>0</v>
      </c>
      <c r="JVS97" s="1544">
        <f t="shared" si="114"/>
        <v>0</v>
      </c>
      <c r="JVT97" s="1544">
        <f t="shared" si="114"/>
        <v>0</v>
      </c>
      <c r="JVU97" s="1544">
        <f t="shared" si="114"/>
        <v>0</v>
      </c>
      <c r="JVV97" s="1544">
        <f t="shared" si="114"/>
        <v>0</v>
      </c>
      <c r="JVW97" s="1544">
        <f t="shared" si="114"/>
        <v>0</v>
      </c>
      <c r="JVX97" s="1544">
        <f t="shared" si="114"/>
        <v>0</v>
      </c>
      <c r="JVY97" s="1544">
        <f t="shared" si="114"/>
        <v>0</v>
      </c>
      <c r="JVZ97" s="1544">
        <f t="shared" si="114"/>
        <v>0</v>
      </c>
      <c r="JWA97" s="1544">
        <f t="shared" si="114"/>
        <v>0</v>
      </c>
      <c r="JWB97" s="1544">
        <f t="shared" si="114"/>
        <v>0</v>
      </c>
      <c r="JWC97" s="1544">
        <f t="shared" si="114"/>
        <v>0</v>
      </c>
      <c r="JWD97" s="1544">
        <f t="shared" si="114"/>
        <v>0</v>
      </c>
      <c r="JWE97" s="1544">
        <f t="shared" si="114"/>
        <v>0</v>
      </c>
      <c r="JWF97" s="1544">
        <f t="shared" ref="JWF97:JYQ97" si="115">SUM(JWF23,JWF27,JWF33,JWF38,JWF41,JWF44,JWF47,JWF50,JWF56,JWF62,JWF64,JWF70,JWF76,JWF78,JWF82)*(1-$E$91)*0.095</f>
        <v>0</v>
      </c>
      <c r="JWG97" s="1544">
        <f t="shared" si="115"/>
        <v>0</v>
      </c>
      <c r="JWH97" s="1544">
        <f t="shared" si="115"/>
        <v>0</v>
      </c>
      <c r="JWI97" s="1544">
        <f t="shared" si="115"/>
        <v>0</v>
      </c>
      <c r="JWJ97" s="1544">
        <f t="shared" si="115"/>
        <v>0</v>
      </c>
      <c r="JWK97" s="1544">
        <f t="shared" si="115"/>
        <v>0</v>
      </c>
      <c r="JWL97" s="1544">
        <f t="shared" si="115"/>
        <v>0</v>
      </c>
      <c r="JWM97" s="1544">
        <f t="shared" si="115"/>
        <v>0</v>
      </c>
      <c r="JWN97" s="1544">
        <f t="shared" si="115"/>
        <v>0</v>
      </c>
      <c r="JWO97" s="1544">
        <f t="shared" si="115"/>
        <v>0</v>
      </c>
      <c r="JWP97" s="1544">
        <f t="shared" si="115"/>
        <v>0</v>
      </c>
      <c r="JWQ97" s="1544">
        <f t="shared" si="115"/>
        <v>0</v>
      </c>
      <c r="JWR97" s="1544">
        <f t="shared" si="115"/>
        <v>0</v>
      </c>
      <c r="JWS97" s="1544">
        <f t="shared" si="115"/>
        <v>0</v>
      </c>
      <c r="JWT97" s="1544">
        <f t="shared" si="115"/>
        <v>0</v>
      </c>
      <c r="JWU97" s="1544">
        <f t="shared" si="115"/>
        <v>0</v>
      </c>
      <c r="JWV97" s="1544">
        <f t="shared" si="115"/>
        <v>0</v>
      </c>
      <c r="JWW97" s="1544">
        <f t="shared" si="115"/>
        <v>0</v>
      </c>
      <c r="JWX97" s="1544">
        <f t="shared" si="115"/>
        <v>0</v>
      </c>
      <c r="JWY97" s="1544">
        <f t="shared" si="115"/>
        <v>0</v>
      </c>
      <c r="JWZ97" s="1544">
        <f t="shared" si="115"/>
        <v>0</v>
      </c>
      <c r="JXA97" s="1544">
        <f t="shared" si="115"/>
        <v>0</v>
      </c>
      <c r="JXB97" s="1544">
        <f t="shared" si="115"/>
        <v>0</v>
      </c>
      <c r="JXC97" s="1544">
        <f t="shared" si="115"/>
        <v>0</v>
      </c>
      <c r="JXD97" s="1544">
        <f t="shared" si="115"/>
        <v>0</v>
      </c>
      <c r="JXE97" s="1544">
        <f t="shared" si="115"/>
        <v>0</v>
      </c>
      <c r="JXF97" s="1544">
        <f t="shared" si="115"/>
        <v>0</v>
      </c>
      <c r="JXG97" s="1544">
        <f t="shared" si="115"/>
        <v>0</v>
      </c>
      <c r="JXH97" s="1544">
        <f t="shared" si="115"/>
        <v>0</v>
      </c>
      <c r="JXI97" s="1544">
        <f t="shared" si="115"/>
        <v>0</v>
      </c>
      <c r="JXJ97" s="1544">
        <f t="shared" si="115"/>
        <v>0</v>
      </c>
      <c r="JXK97" s="1544">
        <f t="shared" si="115"/>
        <v>0</v>
      </c>
      <c r="JXL97" s="1544">
        <f t="shared" si="115"/>
        <v>0</v>
      </c>
      <c r="JXM97" s="1544">
        <f t="shared" si="115"/>
        <v>0</v>
      </c>
      <c r="JXN97" s="1544">
        <f t="shared" si="115"/>
        <v>0</v>
      </c>
      <c r="JXO97" s="1544">
        <f t="shared" si="115"/>
        <v>0</v>
      </c>
      <c r="JXP97" s="1544">
        <f t="shared" si="115"/>
        <v>0</v>
      </c>
      <c r="JXQ97" s="1544">
        <f t="shared" si="115"/>
        <v>0</v>
      </c>
      <c r="JXR97" s="1544">
        <f t="shared" si="115"/>
        <v>0</v>
      </c>
      <c r="JXS97" s="1544">
        <f t="shared" si="115"/>
        <v>0</v>
      </c>
      <c r="JXT97" s="1544">
        <f t="shared" si="115"/>
        <v>0</v>
      </c>
      <c r="JXU97" s="1544">
        <f t="shared" si="115"/>
        <v>0</v>
      </c>
      <c r="JXV97" s="1544">
        <f t="shared" si="115"/>
        <v>0</v>
      </c>
      <c r="JXW97" s="1544">
        <f t="shared" si="115"/>
        <v>0</v>
      </c>
      <c r="JXX97" s="1544">
        <f t="shared" si="115"/>
        <v>0</v>
      </c>
      <c r="JXY97" s="1544">
        <f t="shared" si="115"/>
        <v>0</v>
      </c>
      <c r="JXZ97" s="1544">
        <f t="shared" si="115"/>
        <v>0</v>
      </c>
      <c r="JYA97" s="1544">
        <f t="shared" si="115"/>
        <v>0</v>
      </c>
      <c r="JYB97" s="1544">
        <f t="shared" si="115"/>
        <v>0</v>
      </c>
      <c r="JYC97" s="1544">
        <f t="shared" si="115"/>
        <v>0</v>
      </c>
      <c r="JYD97" s="1544">
        <f t="shared" si="115"/>
        <v>0</v>
      </c>
      <c r="JYE97" s="1544">
        <f t="shared" si="115"/>
        <v>0</v>
      </c>
      <c r="JYF97" s="1544">
        <f t="shared" si="115"/>
        <v>0</v>
      </c>
      <c r="JYG97" s="1544">
        <f t="shared" si="115"/>
        <v>0</v>
      </c>
      <c r="JYH97" s="1544">
        <f t="shared" si="115"/>
        <v>0</v>
      </c>
      <c r="JYI97" s="1544">
        <f t="shared" si="115"/>
        <v>0</v>
      </c>
      <c r="JYJ97" s="1544">
        <f t="shared" si="115"/>
        <v>0</v>
      </c>
      <c r="JYK97" s="1544">
        <f t="shared" si="115"/>
        <v>0</v>
      </c>
      <c r="JYL97" s="1544">
        <f t="shared" si="115"/>
        <v>0</v>
      </c>
      <c r="JYM97" s="1544">
        <f t="shared" si="115"/>
        <v>0</v>
      </c>
      <c r="JYN97" s="1544">
        <f t="shared" si="115"/>
        <v>0</v>
      </c>
      <c r="JYO97" s="1544">
        <f t="shared" si="115"/>
        <v>0</v>
      </c>
      <c r="JYP97" s="1544">
        <f t="shared" si="115"/>
        <v>0</v>
      </c>
      <c r="JYQ97" s="1544">
        <f t="shared" si="115"/>
        <v>0</v>
      </c>
      <c r="JYR97" s="1544">
        <f t="shared" ref="JYR97:KBC97" si="116">SUM(JYR23,JYR27,JYR33,JYR38,JYR41,JYR44,JYR47,JYR50,JYR56,JYR62,JYR64,JYR70,JYR76,JYR78,JYR82)*(1-$E$91)*0.095</f>
        <v>0</v>
      </c>
      <c r="JYS97" s="1544">
        <f t="shared" si="116"/>
        <v>0</v>
      </c>
      <c r="JYT97" s="1544">
        <f t="shared" si="116"/>
        <v>0</v>
      </c>
      <c r="JYU97" s="1544">
        <f t="shared" si="116"/>
        <v>0</v>
      </c>
      <c r="JYV97" s="1544">
        <f t="shared" si="116"/>
        <v>0</v>
      </c>
      <c r="JYW97" s="1544">
        <f t="shared" si="116"/>
        <v>0</v>
      </c>
      <c r="JYX97" s="1544">
        <f t="shared" si="116"/>
        <v>0</v>
      </c>
      <c r="JYY97" s="1544">
        <f t="shared" si="116"/>
        <v>0</v>
      </c>
      <c r="JYZ97" s="1544">
        <f t="shared" si="116"/>
        <v>0</v>
      </c>
      <c r="JZA97" s="1544">
        <f t="shared" si="116"/>
        <v>0</v>
      </c>
      <c r="JZB97" s="1544">
        <f t="shared" si="116"/>
        <v>0</v>
      </c>
      <c r="JZC97" s="1544">
        <f t="shared" si="116"/>
        <v>0</v>
      </c>
      <c r="JZD97" s="1544">
        <f t="shared" si="116"/>
        <v>0</v>
      </c>
      <c r="JZE97" s="1544">
        <f t="shared" si="116"/>
        <v>0</v>
      </c>
      <c r="JZF97" s="1544">
        <f t="shared" si="116"/>
        <v>0</v>
      </c>
      <c r="JZG97" s="1544">
        <f t="shared" si="116"/>
        <v>0</v>
      </c>
      <c r="JZH97" s="1544">
        <f t="shared" si="116"/>
        <v>0</v>
      </c>
      <c r="JZI97" s="1544">
        <f t="shared" si="116"/>
        <v>0</v>
      </c>
      <c r="JZJ97" s="1544">
        <f t="shared" si="116"/>
        <v>0</v>
      </c>
      <c r="JZK97" s="1544">
        <f t="shared" si="116"/>
        <v>0</v>
      </c>
      <c r="JZL97" s="1544">
        <f t="shared" si="116"/>
        <v>0</v>
      </c>
      <c r="JZM97" s="1544">
        <f t="shared" si="116"/>
        <v>0</v>
      </c>
      <c r="JZN97" s="1544">
        <f t="shared" si="116"/>
        <v>0</v>
      </c>
      <c r="JZO97" s="1544">
        <f t="shared" si="116"/>
        <v>0</v>
      </c>
      <c r="JZP97" s="1544">
        <f t="shared" si="116"/>
        <v>0</v>
      </c>
      <c r="JZQ97" s="1544">
        <f t="shared" si="116"/>
        <v>0</v>
      </c>
      <c r="JZR97" s="1544">
        <f t="shared" si="116"/>
        <v>0</v>
      </c>
      <c r="JZS97" s="1544">
        <f t="shared" si="116"/>
        <v>0</v>
      </c>
      <c r="JZT97" s="1544">
        <f t="shared" si="116"/>
        <v>0</v>
      </c>
      <c r="JZU97" s="1544">
        <f t="shared" si="116"/>
        <v>0</v>
      </c>
      <c r="JZV97" s="1544">
        <f t="shared" si="116"/>
        <v>0</v>
      </c>
      <c r="JZW97" s="1544">
        <f t="shared" si="116"/>
        <v>0</v>
      </c>
      <c r="JZX97" s="1544">
        <f t="shared" si="116"/>
        <v>0</v>
      </c>
      <c r="JZY97" s="1544">
        <f t="shared" si="116"/>
        <v>0</v>
      </c>
      <c r="JZZ97" s="1544">
        <f t="shared" si="116"/>
        <v>0</v>
      </c>
      <c r="KAA97" s="1544">
        <f t="shared" si="116"/>
        <v>0</v>
      </c>
      <c r="KAB97" s="1544">
        <f t="shared" si="116"/>
        <v>0</v>
      </c>
      <c r="KAC97" s="1544">
        <f t="shared" si="116"/>
        <v>0</v>
      </c>
      <c r="KAD97" s="1544">
        <f t="shared" si="116"/>
        <v>0</v>
      </c>
      <c r="KAE97" s="1544">
        <f t="shared" si="116"/>
        <v>0</v>
      </c>
      <c r="KAF97" s="1544">
        <f t="shared" si="116"/>
        <v>0</v>
      </c>
      <c r="KAG97" s="1544">
        <f t="shared" si="116"/>
        <v>0</v>
      </c>
      <c r="KAH97" s="1544">
        <f t="shared" si="116"/>
        <v>0</v>
      </c>
      <c r="KAI97" s="1544">
        <f t="shared" si="116"/>
        <v>0</v>
      </c>
      <c r="KAJ97" s="1544">
        <f t="shared" si="116"/>
        <v>0</v>
      </c>
      <c r="KAK97" s="1544">
        <f t="shared" si="116"/>
        <v>0</v>
      </c>
      <c r="KAL97" s="1544">
        <f t="shared" si="116"/>
        <v>0</v>
      </c>
      <c r="KAM97" s="1544">
        <f t="shared" si="116"/>
        <v>0</v>
      </c>
      <c r="KAN97" s="1544">
        <f t="shared" si="116"/>
        <v>0</v>
      </c>
      <c r="KAO97" s="1544">
        <f t="shared" si="116"/>
        <v>0</v>
      </c>
      <c r="KAP97" s="1544">
        <f t="shared" si="116"/>
        <v>0</v>
      </c>
      <c r="KAQ97" s="1544">
        <f t="shared" si="116"/>
        <v>0</v>
      </c>
      <c r="KAR97" s="1544">
        <f t="shared" si="116"/>
        <v>0</v>
      </c>
      <c r="KAS97" s="1544">
        <f t="shared" si="116"/>
        <v>0</v>
      </c>
      <c r="KAT97" s="1544">
        <f t="shared" si="116"/>
        <v>0</v>
      </c>
      <c r="KAU97" s="1544">
        <f t="shared" si="116"/>
        <v>0</v>
      </c>
      <c r="KAV97" s="1544">
        <f t="shared" si="116"/>
        <v>0</v>
      </c>
      <c r="KAW97" s="1544">
        <f t="shared" si="116"/>
        <v>0</v>
      </c>
      <c r="KAX97" s="1544">
        <f t="shared" si="116"/>
        <v>0</v>
      </c>
      <c r="KAY97" s="1544">
        <f t="shared" si="116"/>
        <v>0</v>
      </c>
      <c r="KAZ97" s="1544">
        <f t="shared" si="116"/>
        <v>0</v>
      </c>
      <c r="KBA97" s="1544">
        <f t="shared" si="116"/>
        <v>0</v>
      </c>
      <c r="KBB97" s="1544">
        <f t="shared" si="116"/>
        <v>0</v>
      </c>
      <c r="KBC97" s="1544">
        <f t="shared" si="116"/>
        <v>0</v>
      </c>
      <c r="KBD97" s="1544">
        <f t="shared" ref="KBD97:KDO97" si="117">SUM(KBD23,KBD27,KBD33,KBD38,KBD41,KBD44,KBD47,KBD50,KBD56,KBD62,KBD64,KBD70,KBD76,KBD78,KBD82)*(1-$E$91)*0.095</f>
        <v>0</v>
      </c>
      <c r="KBE97" s="1544">
        <f t="shared" si="117"/>
        <v>0</v>
      </c>
      <c r="KBF97" s="1544">
        <f t="shared" si="117"/>
        <v>0</v>
      </c>
      <c r="KBG97" s="1544">
        <f t="shared" si="117"/>
        <v>0</v>
      </c>
      <c r="KBH97" s="1544">
        <f t="shared" si="117"/>
        <v>0</v>
      </c>
      <c r="KBI97" s="1544">
        <f t="shared" si="117"/>
        <v>0</v>
      </c>
      <c r="KBJ97" s="1544">
        <f t="shared" si="117"/>
        <v>0</v>
      </c>
      <c r="KBK97" s="1544">
        <f t="shared" si="117"/>
        <v>0</v>
      </c>
      <c r="KBL97" s="1544">
        <f t="shared" si="117"/>
        <v>0</v>
      </c>
      <c r="KBM97" s="1544">
        <f t="shared" si="117"/>
        <v>0</v>
      </c>
      <c r="KBN97" s="1544">
        <f t="shared" si="117"/>
        <v>0</v>
      </c>
      <c r="KBO97" s="1544">
        <f t="shared" si="117"/>
        <v>0</v>
      </c>
      <c r="KBP97" s="1544">
        <f t="shared" si="117"/>
        <v>0</v>
      </c>
      <c r="KBQ97" s="1544">
        <f t="shared" si="117"/>
        <v>0</v>
      </c>
      <c r="KBR97" s="1544">
        <f t="shared" si="117"/>
        <v>0</v>
      </c>
      <c r="KBS97" s="1544">
        <f t="shared" si="117"/>
        <v>0</v>
      </c>
      <c r="KBT97" s="1544">
        <f t="shared" si="117"/>
        <v>0</v>
      </c>
      <c r="KBU97" s="1544">
        <f t="shared" si="117"/>
        <v>0</v>
      </c>
      <c r="KBV97" s="1544">
        <f t="shared" si="117"/>
        <v>0</v>
      </c>
      <c r="KBW97" s="1544">
        <f t="shared" si="117"/>
        <v>0</v>
      </c>
      <c r="KBX97" s="1544">
        <f t="shared" si="117"/>
        <v>0</v>
      </c>
      <c r="KBY97" s="1544">
        <f t="shared" si="117"/>
        <v>0</v>
      </c>
      <c r="KBZ97" s="1544">
        <f t="shared" si="117"/>
        <v>0</v>
      </c>
      <c r="KCA97" s="1544">
        <f t="shared" si="117"/>
        <v>0</v>
      </c>
      <c r="KCB97" s="1544">
        <f t="shared" si="117"/>
        <v>0</v>
      </c>
      <c r="KCC97" s="1544">
        <f t="shared" si="117"/>
        <v>0</v>
      </c>
      <c r="KCD97" s="1544">
        <f t="shared" si="117"/>
        <v>0</v>
      </c>
      <c r="KCE97" s="1544">
        <f t="shared" si="117"/>
        <v>0</v>
      </c>
      <c r="KCF97" s="1544">
        <f t="shared" si="117"/>
        <v>0</v>
      </c>
      <c r="KCG97" s="1544">
        <f t="shared" si="117"/>
        <v>0</v>
      </c>
      <c r="KCH97" s="1544">
        <f t="shared" si="117"/>
        <v>0</v>
      </c>
      <c r="KCI97" s="1544">
        <f t="shared" si="117"/>
        <v>0</v>
      </c>
      <c r="KCJ97" s="1544">
        <f t="shared" si="117"/>
        <v>0</v>
      </c>
      <c r="KCK97" s="1544">
        <f t="shared" si="117"/>
        <v>0</v>
      </c>
      <c r="KCL97" s="1544">
        <f t="shared" si="117"/>
        <v>0</v>
      </c>
      <c r="KCM97" s="1544">
        <f t="shared" si="117"/>
        <v>0</v>
      </c>
      <c r="KCN97" s="1544">
        <f t="shared" si="117"/>
        <v>0</v>
      </c>
      <c r="KCO97" s="1544">
        <f t="shared" si="117"/>
        <v>0</v>
      </c>
      <c r="KCP97" s="1544">
        <f t="shared" si="117"/>
        <v>0</v>
      </c>
      <c r="KCQ97" s="1544">
        <f t="shared" si="117"/>
        <v>0</v>
      </c>
      <c r="KCR97" s="1544">
        <f t="shared" si="117"/>
        <v>0</v>
      </c>
      <c r="KCS97" s="1544">
        <f t="shared" si="117"/>
        <v>0</v>
      </c>
      <c r="KCT97" s="1544">
        <f t="shared" si="117"/>
        <v>0</v>
      </c>
      <c r="KCU97" s="1544">
        <f t="shared" si="117"/>
        <v>0</v>
      </c>
      <c r="KCV97" s="1544">
        <f t="shared" si="117"/>
        <v>0</v>
      </c>
      <c r="KCW97" s="1544">
        <f t="shared" si="117"/>
        <v>0</v>
      </c>
      <c r="KCX97" s="1544">
        <f t="shared" si="117"/>
        <v>0</v>
      </c>
      <c r="KCY97" s="1544">
        <f t="shared" si="117"/>
        <v>0</v>
      </c>
      <c r="KCZ97" s="1544">
        <f t="shared" si="117"/>
        <v>0</v>
      </c>
      <c r="KDA97" s="1544">
        <f t="shared" si="117"/>
        <v>0</v>
      </c>
      <c r="KDB97" s="1544">
        <f t="shared" si="117"/>
        <v>0</v>
      </c>
      <c r="KDC97" s="1544">
        <f t="shared" si="117"/>
        <v>0</v>
      </c>
      <c r="KDD97" s="1544">
        <f t="shared" si="117"/>
        <v>0</v>
      </c>
      <c r="KDE97" s="1544">
        <f t="shared" si="117"/>
        <v>0</v>
      </c>
      <c r="KDF97" s="1544">
        <f t="shared" si="117"/>
        <v>0</v>
      </c>
      <c r="KDG97" s="1544">
        <f t="shared" si="117"/>
        <v>0</v>
      </c>
      <c r="KDH97" s="1544">
        <f t="shared" si="117"/>
        <v>0</v>
      </c>
      <c r="KDI97" s="1544">
        <f t="shared" si="117"/>
        <v>0</v>
      </c>
      <c r="KDJ97" s="1544">
        <f t="shared" si="117"/>
        <v>0</v>
      </c>
      <c r="KDK97" s="1544">
        <f t="shared" si="117"/>
        <v>0</v>
      </c>
      <c r="KDL97" s="1544">
        <f t="shared" si="117"/>
        <v>0</v>
      </c>
      <c r="KDM97" s="1544">
        <f t="shared" si="117"/>
        <v>0</v>
      </c>
      <c r="KDN97" s="1544">
        <f t="shared" si="117"/>
        <v>0</v>
      </c>
      <c r="KDO97" s="1544">
        <f t="shared" si="117"/>
        <v>0</v>
      </c>
      <c r="KDP97" s="1544">
        <f t="shared" ref="KDP97:KGA97" si="118">SUM(KDP23,KDP27,KDP33,KDP38,KDP41,KDP44,KDP47,KDP50,KDP56,KDP62,KDP64,KDP70,KDP76,KDP78,KDP82)*(1-$E$91)*0.095</f>
        <v>0</v>
      </c>
      <c r="KDQ97" s="1544">
        <f t="shared" si="118"/>
        <v>0</v>
      </c>
      <c r="KDR97" s="1544">
        <f t="shared" si="118"/>
        <v>0</v>
      </c>
      <c r="KDS97" s="1544">
        <f t="shared" si="118"/>
        <v>0</v>
      </c>
      <c r="KDT97" s="1544">
        <f t="shared" si="118"/>
        <v>0</v>
      </c>
      <c r="KDU97" s="1544">
        <f t="shared" si="118"/>
        <v>0</v>
      </c>
      <c r="KDV97" s="1544">
        <f t="shared" si="118"/>
        <v>0</v>
      </c>
      <c r="KDW97" s="1544">
        <f t="shared" si="118"/>
        <v>0</v>
      </c>
      <c r="KDX97" s="1544">
        <f t="shared" si="118"/>
        <v>0</v>
      </c>
      <c r="KDY97" s="1544">
        <f t="shared" si="118"/>
        <v>0</v>
      </c>
      <c r="KDZ97" s="1544">
        <f t="shared" si="118"/>
        <v>0</v>
      </c>
      <c r="KEA97" s="1544">
        <f t="shared" si="118"/>
        <v>0</v>
      </c>
      <c r="KEB97" s="1544">
        <f t="shared" si="118"/>
        <v>0</v>
      </c>
      <c r="KEC97" s="1544">
        <f t="shared" si="118"/>
        <v>0</v>
      </c>
      <c r="KED97" s="1544">
        <f t="shared" si="118"/>
        <v>0</v>
      </c>
      <c r="KEE97" s="1544">
        <f t="shared" si="118"/>
        <v>0</v>
      </c>
      <c r="KEF97" s="1544">
        <f t="shared" si="118"/>
        <v>0</v>
      </c>
      <c r="KEG97" s="1544">
        <f t="shared" si="118"/>
        <v>0</v>
      </c>
      <c r="KEH97" s="1544">
        <f t="shared" si="118"/>
        <v>0</v>
      </c>
      <c r="KEI97" s="1544">
        <f t="shared" si="118"/>
        <v>0</v>
      </c>
      <c r="KEJ97" s="1544">
        <f t="shared" si="118"/>
        <v>0</v>
      </c>
      <c r="KEK97" s="1544">
        <f t="shared" si="118"/>
        <v>0</v>
      </c>
      <c r="KEL97" s="1544">
        <f t="shared" si="118"/>
        <v>0</v>
      </c>
      <c r="KEM97" s="1544">
        <f t="shared" si="118"/>
        <v>0</v>
      </c>
      <c r="KEN97" s="1544">
        <f t="shared" si="118"/>
        <v>0</v>
      </c>
      <c r="KEO97" s="1544">
        <f t="shared" si="118"/>
        <v>0</v>
      </c>
      <c r="KEP97" s="1544">
        <f t="shared" si="118"/>
        <v>0</v>
      </c>
      <c r="KEQ97" s="1544">
        <f t="shared" si="118"/>
        <v>0</v>
      </c>
      <c r="KER97" s="1544">
        <f t="shared" si="118"/>
        <v>0</v>
      </c>
      <c r="KES97" s="1544">
        <f t="shared" si="118"/>
        <v>0</v>
      </c>
      <c r="KET97" s="1544">
        <f t="shared" si="118"/>
        <v>0</v>
      </c>
      <c r="KEU97" s="1544">
        <f t="shared" si="118"/>
        <v>0</v>
      </c>
      <c r="KEV97" s="1544">
        <f t="shared" si="118"/>
        <v>0</v>
      </c>
      <c r="KEW97" s="1544">
        <f t="shared" si="118"/>
        <v>0</v>
      </c>
      <c r="KEX97" s="1544">
        <f t="shared" si="118"/>
        <v>0</v>
      </c>
      <c r="KEY97" s="1544">
        <f t="shared" si="118"/>
        <v>0</v>
      </c>
      <c r="KEZ97" s="1544">
        <f t="shared" si="118"/>
        <v>0</v>
      </c>
      <c r="KFA97" s="1544">
        <f t="shared" si="118"/>
        <v>0</v>
      </c>
      <c r="KFB97" s="1544">
        <f t="shared" si="118"/>
        <v>0</v>
      </c>
      <c r="KFC97" s="1544">
        <f t="shared" si="118"/>
        <v>0</v>
      </c>
      <c r="KFD97" s="1544">
        <f t="shared" si="118"/>
        <v>0</v>
      </c>
      <c r="KFE97" s="1544">
        <f t="shared" si="118"/>
        <v>0</v>
      </c>
      <c r="KFF97" s="1544">
        <f t="shared" si="118"/>
        <v>0</v>
      </c>
      <c r="KFG97" s="1544">
        <f t="shared" si="118"/>
        <v>0</v>
      </c>
      <c r="KFH97" s="1544">
        <f t="shared" si="118"/>
        <v>0</v>
      </c>
      <c r="KFI97" s="1544">
        <f t="shared" si="118"/>
        <v>0</v>
      </c>
      <c r="KFJ97" s="1544">
        <f t="shared" si="118"/>
        <v>0</v>
      </c>
      <c r="KFK97" s="1544">
        <f t="shared" si="118"/>
        <v>0</v>
      </c>
      <c r="KFL97" s="1544">
        <f t="shared" si="118"/>
        <v>0</v>
      </c>
      <c r="KFM97" s="1544">
        <f t="shared" si="118"/>
        <v>0</v>
      </c>
      <c r="KFN97" s="1544">
        <f t="shared" si="118"/>
        <v>0</v>
      </c>
      <c r="KFO97" s="1544">
        <f t="shared" si="118"/>
        <v>0</v>
      </c>
      <c r="KFP97" s="1544">
        <f t="shared" si="118"/>
        <v>0</v>
      </c>
      <c r="KFQ97" s="1544">
        <f t="shared" si="118"/>
        <v>0</v>
      </c>
      <c r="KFR97" s="1544">
        <f t="shared" si="118"/>
        <v>0</v>
      </c>
      <c r="KFS97" s="1544">
        <f t="shared" si="118"/>
        <v>0</v>
      </c>
      <c r="KFT97" s="1544">
        <f t="shared" si="118"/>
        <v>0</v>
      </c>
      <c r="KFU97" s="1544">
        <f t="shared" si="118"/>
        <v>0</v>
      </c>
      <c r="KFV97" s="1544">
        <f t="shared" si="118"/>
        <v>0</v>
      </c>
      <c r="KFW97" s="1544">
        <f t="shared" si="118"/>
        <v>0</v>
      </c>
      <c r="KFX97" s="1544">
        <f t="shared" si="118"/>
        <v>0</v>
      </c>
      <c r="KFY97" s="1544">
        <f t="shared" si="118"/>
        <v>0</v>
      </c>
      <c r="KFZ97" s="1544">
        <f t="shared" si="118"/>
        <v>0</v>
      </c>
      <c r="KGA97" s="1544">
        <f t="shared" si="118"/>
        <v>0</v>
      </c>
      <c r="KGB97" s="1544">
        <f t="shared" ref="KGB97:KIM97" si="119">SUM(KGB23,KGB27,KGB33,KGB38,KGB41,KGB44,KGB47,KGB50,KGB56,KGB62,KGB64,KGB70,KGB76,KGB78,KGB82)*(1-$E$91)*0.095</f>
        <v>0</v>
      </c>
      <c r="KGC97" s="1544">
        <f t="shared" si="119"/>
        <v>0</v>
      </c>
      <c r="KGD97" s="1544">
        <f t="shared" si="119"/>
        <v>0</v>
      </c>
      <c r="KGE97" s="1544">
        <f t="shared" si="119"/>
        <v>0</v>
      </c>
      <c r="KGF97" s="1544">
        <f t="shared" si="119"/>
        <v>0</v>
      </c>
      <c r="KGG97" s="1544">
        <f t="shared" si="119"/>
        <v>0</v>
      </c>
      <c r="KGH97" s="1544">
        <f t="shared" si="119"/>
        <v>0</v>
      </c>
      <c r="KGI97" s="1544">
        <f t="shared" si="119"/>
        <v>0</v>
      </c>
      <c r="KGJ97" s="1544">
        <f t="shared" si="119"/>
        <v>0</v>
      </c>
      <c r="KGK97" s="1544">
        <f t="shared" si="119"/>
        <v>0</v>
      </c>
      <c r="KGL97" s="1544">
        <f t="shared" si="119"/>
        <v>0</v>
      </c>
      <c r="KGM97" s="1544">
        <f t="shared" si="119"/>
        <v>0</v>
      </c>
      <c r="KGN97" s="1544">
        <f t="shared" si="119"/>
        <v>0</v>
      </c>
      <c r="KGO97" s="1544">
        <f t="shared" si="119"/>
        <v>0</v>
      </c>
      <c r="KGP97" s="1544">
        <f t="shared" si="119"/>
        <v>0</v>
      </c>
      <c r="KGQ97" s="1544">
        <f t="shared" si="119"/>
        <v>0</v>
      </c>
      <c r="KGR97" s="1544">
        <f t="shared" si="119"/>
        <v>0</v>
      </c>
      <c r="KGS97" s="1544">
        <f t="shared" si="119"/>
        <v>0</v>
      </c>
      <c r="KGT97" s="1544">
        <f t="shared" si="119"/>
        <v>0</v>
      </c>
      <c r="KGU97" s="1544">
        <f t="shared" si="119"/>
        <v>0</v>
      </c>
      <c r="KGV97" s="1544">
        <f t="shared" si="119"/>
        <v>0</v>
      </c>
      <c r="KGW97" s="1544">
        <f t="shared" si="119"/>
        <v>0</v>
      </c>
      <c r="KGX97" s="1544">
        <f t="shared" si="119"/>
        <v>0</v>
      </c>
      <c r="KGY97" s="1544">
        <f t="shared" si="119"/>
        <v>0</v>
      </c>
      <c r="KGZ97" s="1544">
        <f t="shared" si="119"/>
        <v>0</v>
      </c>
      <c r="KHA97" s="1544">
        <f t="shared" si="119"/>
        <v>0</v>
      </c>
      <c r="KHB97" s="1544">
        <f t="shared" si="119"/>
        <v>0</v>
      </c>
      <c r="KHC97" s="1544">
        <f t="shared" si="119"/>
        <v>0</v>
      </c>
      <c r="KHD97" s="1544">
        <f t="shared" si="119"/>
        <v>0</v>
      </c>
      <c r="KHE97" s="1544">
        <f t="shared" si="119"/>
        <v>0</v>
      </c>
      <c r="KHF97" s="1544">
        <f t="shared" si="119"/>
        <v>0</v>
      </c>
      <c r="KHG97" s="1544">
        <f t="shared" si="119"/>
        <v>0</v>
      </c>
      <c r="KHH97" s="1544">
        <f t="shared" si="119"/>
        <v>0</v>
      </c>
      <c r="KHI97" s="1544">
        <f t="shared" si="119"/>
        <v>0</v>
      </c>
      <c r="KHJ97" s="1544">
        <f t="shared" si="119"/>
        <v>0</v>
      </c>
      <c r="KHK97" s="1544">
        <f t="shared" si="119"/>
        <v>0</v>
      </c>
      <c r="KHL97" s="1544">
        <f t="shared" si="119"/>
        <v>0</v>
      </c>
      <c r="KHM97" s="1544">
        <f t="shared" si="119"/>
        <v>0</v>
      </c>
      <c r="KHN97" s="1544">
        <f t="shared" si="119"/>
        <v>0</v>
      </c>
      <c r="KHO97" s="1544">
        <f t="shared" si="119"/>
        <v>0</v>
      </c>
      <c r="KHP97" s="1544">
        <f t="shared" si="119"/>
        <v>0</v>
      </c>
      <c r="KHQ97" s="1544">
        <f t="shared" si="119"/>
        <v>0</v>
      </c>
      <c r="KHR97" s="1544">
        <f t="shared" si="119"/>
        <v>0</v>
      </c>
      <c r="KHS97" s="1544">
        <f t="shared" si="119"/>
        <v>0</v>
      </c>
      <c r="KHT97" s="1544">
        <f t="shared" si="119"/>
        <v>0</v>
      </c>
      <c r="KHU97" s="1544">
        <f t="shared" si="119"/>
        <v>0</v>
      </c>
      <c r="KHV97" s="1544">
        <f t="shared" si="119"/>
        <v>0</v>
      </c>
      <c r="KHW97" s="1544">
        <f t="shared" si="119"/>
        <v>0</v>
      </c>
      <c r="KHX97" s="1544">
        <f t="shared" si="119"/>
        <v>0</v>
      </c>
      <c r="KHY97" s="1544">
        <f t="shared" si="119"/>
        <v>0</v>
      </c>
      <c r="KHZ97" s="1544">
        <f t="shared" si="119"/>
        <v>0</v>
      </c>
      <c r="KIA97" s="1544">
        <f t="shared" si="119"/>
        <v>0</v>
      </c>
      <c r="KIB97" s="1544">
        <f t="shared" si="119"/>
        <v>0</v>
      </c>
      <c r="KIC97" s="1544">
        <f t="shared" si="119"/>
        <v>0</v>
      </c>
      <c r="KID97" s="1544">
        <f t="shared" si="119"/>
        <v>0</v>
      </c>
      <c r="KIE97" s="1544">
        <f t="shared" si="119"/>
        <v>0</v>
      </c>
      <c r="KIF97" s="1544">
        <f t="shared" si="119"/>
        <v>0</v>
      </c>
      <c r="KIG97" s="1544">
        <f t="shared" si="119"/>
        <v>0</v>
      </c>
      <c r="KIH97" s="1544">
        <f t="shared" si="119"/>
        <v>0</v>
      </c>
      <c r="KII97" s="1544">
        <f t="shared" si="119"/>
        <v>0</v>
      </c>
      <c r="KIJ97" s="1544">
        <f t="shared" si="119"/>
        <v>0</v>
      </c>
      <c r="KIK97" s="1544">
        <f t="shared" si="119"/>
        <v>0</v>
      </c>
      <c r="KIL97" s="1544">
        <f t="shared" si="119"/>
        <v>0</v>
      </c>
      <c r="KIM97" s="1544">
        <f t="shared" si="119"/>
        <v>0</v>
      </c>
      <c r="KIN97" s="1544">
        <f t="shared" ref="KIN97:KKY97" si="120">SUM(KIN23,KIN27,KIN33,KIN38,KIN41,KIN44,KIN47,KIN50,KIN56,KIN62,KIN64,KIN70,KIN76,KIN78,KIN82)*(1-$E$91)*0.095</f>
        <v>0</v>
      </c>
      <c r="KIO97" s="1544">
        <f t="shared" si="120"/>
        <v>0</v>
      </c>
      <c r="KIP97" s="1544">
        <f t="shared" si="120"/>
        <v>0</v>
      </c>
      <c r="KIQ97" s="1544">
        <f t="shared" si="120"/>
        <v>0</v>
      </c>
      <c r="KIR97" s="1544">
        <f t="shared" si="120"/>
        <v>0</v>
      </c>
      <c r="KIS97" s="1544">
        <f t="shared" si="120"/>
        <v>0</v>
      </c>
      <c r="KIT97" s="1544">
        <f t="shared" si="120"/>
        <v>0</v>
      </c>
      <c r="KIU97" s="1544">
        <f t="shared" si="120"/>
        <v>0</v>
      </c>
      <c r="KIV97" s="1544">
        <f t="shared" si="120"/>
        <v>0</v>
      </c>
      <c r="KIW97" s="1544">
        <f t="shared" si="120"/>
        <v>0</v>
      </c>
      <c r="KIX97" s="1544">
        <f t="shared" si="120"/>
        <v>0</v>
      </c>
      <c r="KIY97" s="1544">
        <f t="shared" si="120"/>
        <v>0</v>
      </c>
      <c r="KIZ97" s="1544">
        <f t="shared" si="120"/>
        <v>0</v>
      </c>
      <c r="KJA97" s="1544">
        <f t="shared" si="120"/>
        <v>0</v>
      </c>
      <c r="KJB97" s="1544">
        <f t="shared" si="120"/>
        <v>0</v>
      </c>
      <c r="KJC97" s="1544">
        <f t="shared" si="120"/>
        <v>0</v>
      </c>
      <c r="KJD97" s="1544">
        <f t="shared" si="120"/>
        <v>0</v>
      </c>
      <c r="KJE97" s="1544">
        <f t="shared" si="120"/>
        <v>0</v>
      </c>
      <c r="KJF97" s="1544">
        <f t="shared" si="120"/>
        <v>0</v>
      </c>
      <c r="KJG97" s="1544">
        <f t="shared" si="120"/>
        <v>0</v>
      </c>
      <c r="KJH97" s="1544">
        <f t="shared" si="120"/>
        <v>0</v>
      </c>
      <c r="KJI97" s="1544">
        <f t="shared" si="120"/>
        <v>0</v>
      </c>
      <c r="KJJ97" s="1544">
        <f t="shared" si="120"/>
        <v>0</v>
      </c>
      <c r="KJK97" s="1544">
        <f t="shared" si="120"/>
        <v>0</v>
      </c>
      <c r="KJL97" s="1544">
        <f t="shared" si="120"/>
        <v>0</v>
      </c>
      <c r="KJM97" s="1544">
        <f t="shared" si="120"/>
        <v>0</v>
      </c>
      <c r="KJN97" s="1544">
        <f t="shared" si="120"/>
        <v>0</v>
      </c>
      <c r="KJO97" s="1544">
        <f t="shared" si="120"/>
        <v>0</v>
      </c>
      <c r="KJP97" s="1544">
        <f t="shared" si="120"/>
        <v>0</v>
      </c>
      <c r="KJQ97" s="1544">
        <f t="shared" si="120"/>
        <v>0</v>
      </c>
      <c r="KJR97" s="1544">
        <f t="shared" si="120"/>
        <v>0</v>
      </c>
      <c r="KJS97" s="1544">
        <f t="shared" si="120"/>
        <v>0</v>
      </c>
      <c r="KJT97" s="1544">
        <f t="shared" si="120"/>
        <v>0</v>
      </c>
      <c r="KJU97" s="1544">
        <f t="shared" si="120"/>
        <v>0</v>
      </c>
      <c r="KJV97" s="1544">
        <f t="shared" si="120"/>
        <v>0</v>
      </c>
      <c r="KJW97" s="1544">
        <f t="shared" si="120"/>
        <v>0</v>
      </c>
      <c r="KJX97" s="1544">
        <f t="shared" si="120"/>
        <v>0</v>
      </c>
      <c r="KJY97" s="1544">
        <f t="shared" si="120"/>
        <v>0</v>
      </c>
      <c r="KJZ97" s="1544">
        <f t="shared" si="120"/>
        <v>0</v>
      </c>
      <c r="KKA97" s="1544">
        <f t="shared" si="120"/>
        <v>0</v>
      </c>
      <c r="KKB97" s="1544">
        <f t="shared" si="120"/>
        <v>0</v>
      </c>
      <c r="KKC97" s="1544">
        <f t="shared" si="120"/>
        <v>0</v>
      </c>
      <c r="KKD97" s="1544">
        <f t="shared" si="120"/>
        <v>0</v>
      </c>
      <c r="KKE97" s="1544">
        <f t="shared" si="120"/>
        <v>0</v>
      </c>
      <c r="KKF97" s="1544">
        <f t="shared" si="120"/>
        <v>0</v>
      </c>
      <c r="KKG97" s="1544">
        <f t="shared" si="120"/>
        <v>0</v>
      </c>
      <c r="KKH97" s="1544">
        <f t="shared" si="120"/>
        <v>0</v>
      </c>
      <c r="KKI97" s="1544">
        <f t="shared" si="120"/>
        <v>0</v>
      </c>
      <c r="KKJ97" s="1544">
        <f t="shared" si="120"/>
        <v>0</v>
      </c>
      <c r="KKK97" s="1544">
        <f t="shared" si="120"/>
        <v>0</v>
      </c>
      <c r="KKL97" s="1544">
        <f t="shared" si="120"/>
        <v>0</v>
      </c>
      <c r="KKM97" s="1544">
        <f t="shared" si="120"/>
        <v>0</v>
      </c>
      <c r="KKN97" s="1544">
        <f t="shared" si="120"/>
        <v>0</v>
      </c>
      <c r="KKO97" s="1544">
        <f t="shared" si="120"/>
        <v>0</v>
      </c>
      <c r="KKP97" s="1544">
        <f t="shared" si="120"/>
        <v>0</v>
      </c>
      <c r="KKQ97" s="1544">
        <f t="shared" si="120"/>
        <v>0</v>
      </c>
      <c r="KKR97" s="1544">
        <f t="shared" si="120"/>
        <v>0</v>
      </c>
      <c r="KKS97" s="1544">
        <f t="shared" si="120"/>
        <v>0</v>
      </c>
      <c r="KKT97" s="1544">
        <f t="shared" si="120"/>
        <v>0</v>
      </c>
      <c r="KKU97" s="1544">
        <f t="shared" si="120"/>
        <v>0</v>
      </c>
      <c r="KKV97" s="1544">
        <f t="shared" si="120"/>
        <v>0</v>
      </c>
      <c r="KKW97" s="1544">
        <f t="shared" si="120"/>
        <v>0</v>
      </c>
      <c r="KKX97" s="1544">
        <f t="shared" si="120"/>
        <v>0</v>
      </c>
      <c r="KKY97" s="1544">
        <f t="shared" si="120"/>
        <v>0</v>
      </c>
      <c r="KKZ97" s="1544">
        <f t="shared" ref="KKZ97:KNK97" si="121">SUM(KKZ23,KKZ27,KKZ33,KKZ38,KKZ41,KKZ44,KKZ47,KKZ50,KKZ56,KKZ62,KKZ64,KKZ70,KKZ76,KKZ78,KKZ82)*(1-$E$91)*0.095</f>
        <v>0</v>
      </c>
      <c r="KLA97" s="1544">
        <f t="shared" si="121"/>
        <v>0</v>
      </c>
      <c r="KLB97" s="1544">
        <f t="shared" si="121"/>
        <v>0</v>
      </c>
      <c r="KLC97" s="1544">
        <f t="shared" si="121"/>
        <v>0</v>
      </c>
      <c r="KLD97" s="1544">
        <f t="shared" si="121"/>
        <v>0</v>
      </c>
      <c r="KLE97" s="1544">
        <f t="shared" si="121"/>
        <v>0</v>
      </c>
      <c r="KLF97" s="1544">
        <f t="shared" si="121"/>
        <v>0</v>
      </c>
      <c r="KLG97" s="1544">
        <f t="shared" si="121"/>
        <v>0</v>
      </c>
      <c r="KLH97" s="1544">
        <f t="shared" si="121"/>
        <v>0</v>
      </c>
      <c r="KLI97" s="1544">
        <f t="shared" si="121"/>
        <v>0</v>
      </c>
      <c r="KLJ97" s="1544">
        <f t="shared" si="121"/>
        <v>0</v>
      </c>
      <c r="KLK97" s="1544">
        <f t="shared" si="121"/>
        <v>0</v>
      </c>
      <c r="KLL97" s="1544">
        <f t="shared" si="121"/>
        <v>0</v>
      </c>
      <c r="KLM97" s="1544">
        <f t="shared" si="121"/>
        <v>0</v>
      </c>
      <c r="KLN97" s="1544">
        <f t="shared" si="121"/>
        <v>0</v>
      </c>
      <c r="KLO97" s="1544">
        <f t="shared" si="121"/>
        <v>0</v>
      </c>
      <c r="KLP97" s="1544">
        <f t="shared" si="121"/>
        <v>0</v>
      </c>
      <c r="KLQ97" s="1544">
        <f t="shared" si="121"/>
        <v>0</v>
      </c>
      <c r="KLR97" s="1544">
        <f t="shared" si="121"/>
        <v>0</v>
      </c>
      <c r="KLS97" s="1544">
        <f t="shared" si="121"/>
        <v>0</v>
      </c>
      <c r="KLT97" s="1544">
        <f t="shared" si="121"/>
        <v>0</v>
      </c>
      <c r="KLU97" s="1544">
        <f t="shared" si="121"/>
        <v>0</v>
      </c>
      <c r="KLV97" s="1544">
        <f t="shared" si="121"/>
        <v>0</v>
      </c>
      <c r="KLW97" s="1544">
        <f t="shared" si="121"/>
        <v>0</v>
      </c>
      <c r="KLX97" s="1544">
        <f t="shared" si="121"/>
        <v>0</v>
      </c>
      <c r="KLY97" s="1544">
        <f t="shared" si="121"/>
        <v>0</v>
      </c>
      <c r="KLZ97" s="1544">
        <f t="shared" si="121"/>
        <v>0</v>
      </c>
      <c r="KMA97" s="1544">
        <f t="shared" si="121"/>
        <v>0</v>
      </c>
      <c r="KMB97" s="1544">
        <f t="shared" si="121"/>
        <v>0</v>
      </c>
      <c r="KMC97" s="1544">
        <f t="shared" si="121"/>
        <v>0</v>
      </c>
      <c r="KMD97" s="1544">
        <f t="shared" si="121"/>
        <v>0</v>
      </c>
      <c r="KME97" s="1544">
        <f t="shared" si="121"/>
        <v>0</v>
      </c>
      <c r="KMF97" s="1544">
        <f t="shared" si="121"/>
        <v>0</v>
      </c>
      <c r="KMG97" s="1544">
        <f t="shared" si="121"/>
        <v>0</v>
      </c>
      <c r="KMH97" s="1544">
        <f t="shared" si="121"/>
        <v>0</v>
      </c>
      <c r="KMI97" s="1544">
        <f t="shared" si="121"/>
        <v>0</v>
      </c>
      <c r="KMJ97" s="1544">
        <f t="shared" si="121"/>
        <v>0</v>
      </c>
      <c r="KMK97" s="1544">
        <f t="shared" si="121"/>
        <v>0</v>
      </c>
      <c r="KML97" s="1544">
        <f t="shared" si="121"/>
        <v>0</v>
      </c>
      <c r="KMM97" s="1544">
        <f t="shared" si="121"/>
        <v>0</v>
      </c>
      <c r="KMN97" s="1544">
        <f t="shared" si="121"/>
        <v>0</v>
      </c>
      <c r="KMO97" s="1544">
        <f t="shared" si="121"/>
        <v>0</v>
      </c>
      <c r="KMP97" s="1544">
        <f t="shared" si="121"/>
        <v>0</v>
      </c>
      <c r="KMQ97" s="1544">
        <f t="shared" si="121"/>
        <v>0</v>
      </c>
      <c r="KMR97" s="1544">
        <f t="shared" si="121"/>
        <v>0</v>
      </c>
      <c r="KMS97" s="1544">
        <f t="shared" si="121"/>
        <v>0</v>
      </c>
      <c r="KMT97" s="1544">
        <f t="shared" si="121"/>
        <v>0</v>
      </c>
      <c r="KMU97" s="1544">
        <f t="shared" si="121"/>
        <v>0</v>
      </c>
      <c r="KMV97" s="1544">
        <f t="shared" si="121"/>
        <v>0</v>
      </c>
      <c r="KMW97" s="1544">
        <f t="shared" si="121"/>
        <v>0</v>
      </c>
      <c r="KMX97" s="1544">
        <f t="shared" si="121"/>
        <v>0</v>
      </c>
      <c r="KMY97" s="1544">
        <f t="shared" si="121"/>
        <v>0</v>
      </c>
      <c r="KMZ97" s="1544">
        <f t="shared" si="121"/>
        <v>0</v>
      </c>
      <c r="KNA97" s="1544">
        <f t="shared" si="121"/>
        <v>0</v>
      </c>
      <c r="KNB97" s="1544">
        <f t="shared" si="121"/>
        <v>0</v>
      </c>
      <c r="KNC97" s="1544">
        <f t="shared" si="121"/>
        <v>0</v>
      </c>
      <c r="KND97" s="1544">
        <f t="shared" si="121"/>
        <v>0</v>
      </c>
      <c r="KNE97" s="1544">
        <f t="shared" si="121"/>
        <v>0</v>
      </c>
      <c r="KNF97" s="1544">
        <f t="shared" si="121"/>
        <v>0</v>
      </c>
      <c r="KNG97" s="1544">
        <f t="shared" si="121"/>
        <v>0</v>
      </c>
      <c r="KNH97" s="1544">
        <f t="shared" si="121"/>
        <v>0</v>
      </c>
      <c r="KNI97" s="1544">
        <f t="shared" si="121"/>
        <v>0</v>
      </c>
      <c r="KNJ97" s="1544">
        <f t="shared" si="121"/>
        <v>0</v>
      </c>
      <c r="KNK97" s="1544">
        <f t="shared" si="121"/>
        <v>0</v>
      </c>
      <c r="KNL97" s="1544">
        <f t="shared" ref="KNL97:KPW97" si="122">SUM(KNL23,KNL27,KNL33,KNL38,KNL41,KNL44,KNL47,KNL50,KNL56,KNL62,KNL64,KNL70,KNL76,KNL78,KNL82)*(1-$E$91)*0.095</f>
        <v>0</v>
      </c>
      <c r="KNM97" s="1544">
        <f t="shared" si="122"/>
        <v>0</v>
      </c>
      <c r="KNN97" s="1544">
        <f t="shared" si="122"/>
        <v>0</v>
      </c>
      <c r="KNO97" s="1544">
        <f t="shared" si="122"/>
        <v>0</v>
      </c>
      <c r="KNP97" s="1544">
        <f t="shared" si="122"/>
        <v>0</v>
      </c>
      <c r="KNQ97" s="1544">
        <f t="shared" si="122"/>
        <v>0</v>
      </c>
      <c r="KNR97" s="1544">
        <f t="shared" si="122"/>
        <v>0</v>
      </c>
      <c r="KNS97" s="1544">
        <f t="shared" si="122"/>
        <v>0</v>
      </c>
      <c r="KNT97" s="1544">
        <f t="shared" si="122"/>
        <v>0</v>
      </c>
      <c r="KNU97" s="1544">
        <f t="shared" si="122"/>
        <v>0</v>
      </c>
      <c r="KNV97" s="1544">
        <f t="shared" si="122"/>
        <v>0</v>
      </c>
      <c r="KNW97" s="1544">
        <f t="shared" si="122"/>
        <v>0</v>
      </c>
      <c r="KNX97" s="1544">
        <f t="shared" si="122"/>
        <v>0</v>
      </c>
      <c r="KNY97" s="1544">
        <f t="shared" si="122"/>
        <v>0</v>
      </c>
      <c r="KNZ97" s="1544">
        <f t="shared" si="122"/>
        <v>0</v>
      </c>
      <c r="KOA97" s="1544">
        <f t="shared" si="122"/>
        <v>0</v>
      </c>
      <c r="KOB97" s="1544">
        <f t="shared" si="122"/>
        <v>0</v>
      </c>
      <c r="KOC97" s="1544">
        <f t="shared" si="122"/>
        <v>0</v>
      </c>
      <c r="KOD97" s="1544">
        <f t="shared" si="122"/>
        <v>0</v>
      </c>
      <c r="KOE97" s="1544">
        <f t="shared" si="122"/>
        <v>0</v>
      </c>
      <c r="KOF97" s="1544">
        <f t="shared" si="122"/>
        <v>0</v>
      </c>
      <c r="KOG97" s="1544">
        <f t="shared" si="122"/>
        <v>0</v>
      </c>
      <c r="KOH97" s="1544">
        <f t="shared" si="122"/>
        <v>0</v>
      </c>
      <c r="KOI97" s="1544">
        <f t="shared" si="122"/>
        <v>0</v>
      </c>
      <c r="KOJ97" s="1544">
        <f t="shared" si="122"/>
        <v>0</v>
      </c>
      <c r="KOK97" s="1544">
        <f t="shared" si="122"/>
        <v>0</v>
      </c>
      <c r="KOL97" s="1544">
        <f t="shared" si="122"/>
        <v>0</v>
      </c>
      <c r="KOM97" s="1544">
        <f t="shared" si="122"/>
        <v>0</v>
      </c>
      <c r="KON97" s="1544">
        <f t="shared" si="122"/>
        <v>0</v>
      </c>
      <c r="KOO97" s="1544">
        <f t="shared" si="122"/>
        <v>0</v>
      </c>
      <c r="KOP97" s="1544">
        <f t="shared" si="122"/>
        <v>0</v>
      </c>
      <c r="KOQ97" s="1544">
        <f t="shared" si="122"/>
        <v>0</v>
      </c>
      <c r="KOR97" s="1544">
        <f t="shared" si="122"/>
        <v>0</v>
      </c>
      <c r="KOS97" s="1544">
        <f t="shared" si="122"/>
        <v>0</v>
      </c>
      <c r="KOT97" s="1544">
        <f t="shared" si="122"/>
        <v>0</v>
      </c>
      <c r="KOU97" s="1544">
        <f t="shared" si="122"/>
        <v>0</v>
      </c>
      <c r="KOV97" s="1544">
        <f t="shared" si="122"/>
        <v>0</v>
      </c>
      <c r="KOW97" s="1544">
        <f t="shared" si="122"/>
        <v>0</v>
      </c>
      <c r="KOX97" s="1544">
        <f t="shared" si="122"/>
        <v>0</v>
      </c>
      <c r="KOY97" s="1544">
        <f t="shared" si="122"/>
        <v>0</v>
      </c>
      <c r="KOZ97" s="1544">
        <f t="shared" si="122"/>
        <v>0</v>
      </c>
      <c r="KPA97" s="1544">
        <f t="shared" si="122"/>
        <v>0</v>
      </c>
      <c r="KPB97" s="1544">
        <f t="shared" si="122"/>
        <v>0</v>
      </c>
      <c r="KPC97" s="1544">
        <f t="shared" si="122"/>
        <v>0</v>
      </c>
      <c r="KPD97" s="1544">
        <f t="shared" si="122"/>
        <v>0</v>
      </c>
      <c r="KPE97" s="1544">
        <f t="shared" si="122"/>
        <v>0</v>
      </c>
      <c r="KPF97" s="1544">
        <f t="shared" si="122"/>
        <v>0</v>
      </c>
      <c r="KPG97" s="1544">
        <f t="shared" si="122"/>
        <v>0</v>
      </c>
      <c r="KPH97" s="1544">
        <f t="shared" si="122"/>
        <v>0</v>
      </c>
      <c r="KPI97" s="1544">
        <f t="shared" si="122"/>
        <v>0</v>
      </c>
      <c r="KPJ97" s="1544">
        <f t="shared" si="122"/>
        <v>0</v>
      </c>
      <c r="KPK97" s="1544">
        <f t="shared" si="122"/>
        <v>0</v>
      </c>
      <c r="KPL97" s="1544">
        <f t="shared" si="122"/>
        <v>0</v>
      </c>
      <c r="KPM97" s="1544">
        <f t="shared" si="122"/>
        <v>0</v>
      </c>
      <c r="KPN97" s="1544">
        <f t="shared" si="122"/>
        <v>0</v>
      </c>
      <c r="KPO97" s="1544">
        <f t="shared" si="122"/>
        <v>0</v>
      </c>
      <c r="KPP97" s="1544">
        <f t="shared" si="122"/>
        <v>0</v>
      </c>
      <c r="KPQ97" s="1544">
        <f t="shared" si="122"/>
        <v>0</v>
      </c>
      <c r="KPR97" s="1544">
        <f t="shared" si="122"/>
        <v>0</v>
      </c>
      <c r="KPS97" s="1544">
        <f t="shared" si="122"/>
        <v>0</v>
      </c>
      <c r="KPT97" s="1544">
        <f t="shared" si="122"/>
        <v>0</v>
      </c>
      <c r="KPU97" s="1544">
        <f t="shared" si="122"/>
        <v>0</v>
      </c>
      <c r="KPV97" s="1544">
        <f t="shared" si="122"/>
        <v>0</v>
      </c>
      <c r="KPW97" s="1544">
        <f t="shared" si="122"/>
        <v>0</v>
      </c>
      <c r="KPX97" s="1544">
        <f t="shared" ref="KPX97:KSI97" si="123">SUM(KPX23,KPX27,KPX33,KPX38,KPX41,KPX44,KPX47,KPX50,KPX56,KPX62,KPX64,KPX70,KPX76,KPX78,KPX82)*(1-$E$91)*0.095</f>
        <v>0</v>
      </c>
      <c r="KPY97" s="1544">
        <f t="shared" si="123"/>
        <v>0</v>
      </c>
      <c r="KPZ97" s="1544">
        <f t="shared" si="123"/>
        <v>0</v>
      </c>
      <c r="KQA97" s="1544">
        <f t="shared" si="123"/>
        <v>0</v>
      </c>
      <c r="KQB97" s="1544">
        <f t="shared" si="123"/>
        <v>0</v>
      </c>
      <c r="KQC97" s="1544">
        <f t="shared" si="123"/>
        <v>0</v>
      </c>
      <c r="KQD97" s="1544">
        <f t="shared" si="123"/>
        <v>0</v>
      </c>
      <c r="KQE97" s="1544">
        <f t="shared" si="123"/>
        <v>0</v>
      </c>
      <c r="KQF97" s="1544">
        <f t="shared" si="123"/>
        <v>0</v>
      </c>
      <c r="KQG97" s="1544">
        <f t="shared" si="123"/>
        <v>0</v>
      </c>
      <c r="KQH97" s="1544">
        <f t="shared" si="123"/>
        <v>0</v>
      </c>
      <c r="KQI97" s="1544">
        <f t="shared" si="123"/>
        <v>0</v>
      </c>
      <c r="KQJ97" s="1544">
        <f t="shared" si="123"/>
        <v>0</v>
      </c>
      <c r="KQK97" s="1544">
        <f t="shared" si="123"/>
        <v>0</v>
      </c>
      <c r="KQL97" s="1544">
        <f t="shared" si="123"/>
        <v>0</v>
      </c>
      <c r="KQM97" s="1544">
        <f t="shared" si="123"/>
        <v>0</v>
      </c>
      <c r="KQN97" s="1544">
        <f t="shared" si="123"/>
        <v>0</v>
      </c>
      <c r="KQO97" s="1544">
        <f t="shared" si="123"/>
        <v>0</v>
      </c>
      <c r="KQP97" s="1544">
        <f t="shared" si="123"/>
        <v>0</v>
      </c>
      <c r="KQQ97" s="1544">
        <f t="shared" si="123"/>
        <v>0</v>
      </c>
      <c r="KQR97" s="1544">
        <f t="shared" si="123"/>
        <v>0</v>
      </c>
      <c r="KQS97" s="1544">
        <f t="shared" si="123"/>
        <v>0</v>
      </c>
      <c r="KQT97" s="1544">
        <f t="shared" si="123"/>
        <v>0</v>
      </c>
      <c r="KQU97" s="1544">
        <f t="shared" si="123"/>
        <v>0</v>
      </c>
      <c r="KQV97" s="1544">
        <f t="shared" si="123"/>
        <v>0</v>
      </c>
      <c r="KQW97" s="1544">
        <f t="shared" si="123"/>
        <v>0</v>
      </c>
      <c r="KQX97" s="1544">
        <f t="shared" si="123"/>
        <v>0</v>
      </c>
      <c r="KQY97" s="1544">
        <f t="shared" si="123"/>
        <v>0</v>
      </c>
      <c r="KQZ97" s="1544">
        <f t="shared" si="123"/>
        <v>0</v>
      </c>
      <c r="KRA97" s="1544">
        <f t="shared" si="123"/>
        <v>0</v>
      </c>
      <c r="KRB97" s="1544">
        <f t="shared" si="123"/>
        <v>0</v>
      </c>
      <c r="KRC97" s="1544">
        <f t="shared" si="123"/>
        <v>0</v>
      </c>
      <c r="KRD97" s="1544">
        <f t="shared" si="123"/>
        <v>0</v>
      </c>
      <c r="KRE97" s="1544">
        <f t="shared" si="123"/>
        <v>0</v>
      </c>
      <c r="KRF97" s="1544">
        <f t="shared" si="123"/>
        <v>0</v>
      </c>
      <c r="KRG97" s="1544">
        <f t="shared" si="123"/>
        <v>0</v>
      </c>
      <c r="KRH97" s="1544">
        <f t="shared" si="123"/>
        <v>0</v>
      </c>
      <c r="KRI97" s="1544">
        <f t="shared" si="123"/>
        <v>0</v>
      </c>
      <c r="KRJ97" s="1544">
        <f t="shared" si="123"/>
        <v>0</v>
      </c>
      <c r="KRK97" s="1544">
        <f t="shared" si="123"/>
        <v>0</v>
      </c>
      <c r="KRL97" s="1544">
        <f t="shared" si="123"/>
        <v>0</v>
      </c>
      <c r="KRM97" s="1544">
        <f t="shared" si="123"/>
        <v>0</v>
      </c>
      <c r="KRN97" s="1544">
        <f t="shared" si="123"/>
        <v>0</v>
      </c>
      <c r="KRO97" s="1544">
        <f t="shared" si="123"/>
        <v>0</v>
      </c>
      <c r="KRP97" s="1544">
        <f t="shared" si="123"/>
        <v>0</v>
      </c>
      <c r="KRQ97" s="1544">
        <f t="shared" si="123"/>
        <v>0</v>
      </c>
      <c r="KRR97" s="1544">
        <f t="shared" si="123"/>
        <v>0</v>
      </c>
      <c r="KRS97" s="1544">
        <f t="shared" si="123"/>
        <v>0</v>
      </c>
      <c r="KRT97" s="1544">
        <f t="shared" si="123"/>
        <v>0</v>
      </c>
      <c r="KRU97" s="1544">
        <f t="shared" si="123"/>
        <v>0</v>
      </c>
      <c r="KRV97" s="1544">
        <f t="shared" si="123"/>
        <v>0</v>
      </c>
      <c r="KRW97" s="1544">
        <f t="shared" si="123"/>
        <v>0</v>
      </c>
      <c r="KRX97" s="1544">
        <f t="shared" si="123"/>
        <v>0</v>
      </c>
      <c r="KRY97" s="1544">
        <f t="shared" si="123"/>
        <v>0</v>
      </c>
      <c r="KRZ97" s="1544">
        <f t="shared" si="123"/>
        <v>0</v>
      </c>
      <c r="KSA97" s="1544">
        <f t="shared" si="123"/>
        <v>0</v>
      </c>
      <c r="KSB97" s="1544">
        <f t="shared" si="123"/>
        <v>0</v>
      </c>
      <c r="KSC97" s="1544">
        <f t="shared" si="123"/>
        <v>0</v>
      </c>
      <c r="KSD97" s="1544">
        <f t="shared" si="123"/>
        <v>0</v>
      </c>
      <c r="KSE97" s="1544">
        <f t="shared" si="123"/>
        <v>0</v>
      </c>
      <c r="KSF97" s="1544">
        <f t="shared" si="123"/>
        <v>0</v>
      </c>
      <c r="KSG97" s="1544">
        <f t="shared" si="123"/>
        <v>0</v>
      </c>
      <c r="KSH97" s="1544">
        <f t="shared" si="123"/>
        <v>0</v>
      </c>
      <c r="KSI97" s="1544">
        <f t="shared" si="123"/>
        <v>0</v>
      </c>
      <c r="KSJ97" s="1544">
        <f t="shared" ref="KSJ97:KUU97" si="124">SUM(KSJ23,KSJ27,KSJ33,KSJ38,KSJ41,KSJ44,KSJ47,KSJ50,KSJ56,KSJ62,KSJ64,KSJ70,KSJ76,KSJ78,KSJ82)*(1-$E$91)*0.095</f>
        <v>0</v>
      </c>
      <c r="KSK97" s="1544">
        <f t="shared" si="124"/>
        <v>0</v>
      </c>
      <c r="KSL97" s="1544">
        <f t="shared" si="124"/>
        <v>0</v>
      </c>
      <c r="KSM97" s="1544">
        <f t="shared" si="124"/>
        <v>0</v>
      </c>
      <c r="KSN97" s="1544">
        <f t="shared" si="124"/>
        <v>0</v>
      </c>
      <c r="KSO97" s="1544">
        <f t="shared" si="124"/>
        <v>0</v>
      </c>
      <c r="KSP97" s="1544">
        <f t="shared" si="124"/>
        <v>0</v>
      </c>
      <c r="KSQ97" s="1544">
        <f t="shared" si="124"/>
        <v>0</v>
      </c>
      <c r="KSR97" s="1544">
        <f t="shared" si="124"/>
        <v>0</v>
      </c>
      <c r="KSS97" s="1544">
        <f t="shared" si="124"/>
        <v>0</v>
      </c>
      <c r="KST97" s="1544">
        <f t="shared" si="124"/>
        <v>0</v>
      </c>
      <c r="KSU97" s="1544">
        <f t="shared" si="124"/>
        <v>0</v>
      </c>
      <c r="KSV97" s="1544">
        <f t="shared" si="124"/>
        <v>0</v>
      </c>
      <c r="KSW97" s="1544">
        <f t="shared" si="124"/>
        <v>0</v>
      </c>
      <c r="KSX97" s="1544">
        <f t="shared" si="124"/>
        <v>0</v>
      </c>
      <c r="KSY97" s="1544">
        <f t="shared" si="124"/>
        <v>0</v>
      </c>
      <c r="KSZ97" s="1544">
        <f t="shared" si="124"/>
        <v>0</v>
      </c>
      <c r="KTA97" s="1544">
        <f t="shared" si="124"/>
        <v>0</v>
      </c>
      <c r="KTB97" s="1544">
        <f t="shared" si="124"/>
        <v>0</v>
      </c>
      <c r="KTC97" s="1544">
        <f t="shared" si="124"/>
        <v>0</v>
      </c>
      <c r="KTD97" s="1544">
        <f t="shared" si="124"/>
        <v>0</v>
      </c>
      <c r="KTE97" s="1544">
        <f t="shared" si="124"/>
        <v>0</v>
      </c>
      <c r="KTF97" s="1544">
        <f t="shared" si="124"/>
        <v>0</v>
      </c>
      <c r="KTG97" s="1544">
        <f t="shared" si="124"/>
        <v>0</v>
      </c>
      <c r="KTH97" s="1544">
        <f t="shared" si="124"/>
        <v>0</v>
      </c>
      <c r="KTI97" s="1544">
        <f t="shared" si="124"/>
        <v>0</v>
      </c>
      <c r="KTJ97" s="1544">
        <f t="shared" si="124"/>
        <v>0</v>
      </c>
      <c r="KTK97" s="1544">
        <f t="shared" si="124"/>
        <v>0</v>
      </c>
      <c r="KTL97" s="1544">
        <f t="shared" si="124"/>
        <v>0</v>
      </c>
      <c r="KTM97" s="1544">
        <f t="shared" si="124"/>
        <v>0</v>
      </c>
      <c r="KTN97" s="1544">
        <f t="shared" si="124"/>
        <v>0</v>
      </c>
      <c r="KTO97" s="1544">
        <f t="shared" si="124"/>
        <v>0</v>
      </c>
      <c r="KTP97" s="1544">
        <f t="shared" si="124"/>
        <v>0</v>
      </c>
      <c r="KTQ97" s="1544">
        <f t="shared" si="124"/>
        <v>0</v>
      </c>
      <c r="KTR97" s="1544">
        <f t="shared" si="124"/>
        <v>0</v>
      </c>
      <c r="KTS97" s="1544">
        <f t="shared" si="124"/>
        <v>0</v>
      </c>
      <c r="KTT97" s="1544">
        <f t="shared" si="124"/>
        <v>0</v>
      </c>
      <c r="KTU97" s="1544">
        <f t="shared" si="124"/>
        <v>0</v>
      </c>
      <c r="KTV97" s="1544">
        <f t="shared" si="124"/>
        <v>0</v>
      </c>
      <c r="KTW97" s="1544">
        <f t="shared" si="124"/>
        <v>0</v>
      </c>
      <c r="KTX97" s="1544">
        <f t="shared" si="124"/>
        <v>0</v>
      </c>
      <c r="KTY97" s="1544">
        <f t="shared" si="124"/>
        <v>0</v>
      </c>
      <c r="KTZ97" s="1544">
        <f t="shared" si="124"/>
        <v>0</v>
      </c>
      <c r="KUA97" s="1544">
        <f t="shared" si="124"/>
        <v>0</v>
      </c>
      <c r="KUB97" s="1544">
        <f t="shared" si="124"/>
        <v>0</v>
      </c>
      <c r="KUC97" s="1544">
        <f t="shared" si="124"/>
        <v>0</v>
      </c>
      <c r="KUD97" s="1544">
        <f t="shared" si="124"/>
        <v>0</v>
      </c>
      <c r="KUE97" s="1544">
        <f t="shared" si="124"/>
        <v>0</v>
      </c>
      <c r="KUF97" s="1544">
        <f t="shared" si="124"/>
        <v>0</v>
      </c>
      <c r="KUG97" s="1544">
        <f t="shared" si="124"/>
        <v>0</v>
      </c>
      <c r="KUH97" s="1544">
        <f t="shared" si="124"/>
        <v>0</v>
      </c>
      <c r="KUI97" s="1544">
        <f t="shared" si="124"/>
        <v>0</v>
      </c>
      <c r="KUJ97" s="1544">
        <f t="shared" si="124"/>
        <v>0</v>
      </c>
      <c r="KUK97" s="1544">
        <f t="shared" si="124"/>
        <v>0</v>
      </c>
      <c r="KUL97" s="1544">
        <f t="shared" si="124"/>
        <v>0</v>
      </c>
      <c r="KUM97" s="1544">
        <f t="shared" si="124"/>
        <v>0</v>
      </c>
      <c r="KUN97" s="1544">
        <f t="shared" si="124"/>
        <v>0</v>
      </c>
      <c r="KUO97" s="1544">
        <f t="shared" si="124"/>
        <v>0</v>
      </c>
      <c r="KUP97" s="1544">
        <f t="shared" si="124"/>
        <v>0</v>
      </c>
      <c r="KUQ97" s="1544">
        <f t="shared" si="124"/>
        <v>0</v>
      </c>
      <c r="KUR97" s="1544">
        <f t="shared" si="124"/>
        <v>0</v>
      </c>
      <c r="KUS97" s="1544">
        <f t="shared" si="124"/>
        <v>0</v>
      </c>
      <c r="KUT97" s="1544">
        <f t="shared" si="124"/>
        <v>0</v>
      </c>
      <c r="KUU97" s="1544">
        <f t="shared" si="124"/>
        <v>0</v>
      </c>
      <c r="KUV97" s="1544">
        <f t="shared" ref="KUV97:KXG97" si="125">SUM(KUV23,KUV27,KUV33,KUV38,KUV41,KUV44,KUV47,KUV50,KUV56,KUV62,KUV64,KUV70,KUV76,KUV78,KUV82)*(1-$E$91)*0.095</f>
        <v>0</v>
      </c>
      <c r="KUW97" s="1544">
        <f t="shared" si="125"/>
        <v>0</v>
      </c>
      <c r="KUX97" s="1544">
        <f t="shared" si="125"/>
        <v>0</v>
      </c>
      <c r="KUY97" s="1544">
        <f t="shared" si="125"/>
        <v>0</v>
      </c>
      <c r="KUZ97" s="1544">
        <f t="shared" si="125"/>
        <v>0</v>
      </c>
      <c r="KVA97" s="1544">
        <f t="shared" si="125"/>
        <v>0</v>
      </c>
      <c r="KVB97" s="1544">
        <f t="shared" si="125"/>
        <v>0</v>
      </c>
      <c r="KVC97" s="1544">
        <f t="shared" si="125"/>
        <v>0</v>
      </c>
      <c r="KVD97" s="1544">
        <f t="shared" si="125"/>
        <v>0</v>
      </c>
      <c r="KVE97" s="1544">
        <f t="shared" si="125"/>
        <v>0</v>
      </c>
      <c r="KVF97" s="1544">
        <f t="shared" si="125"/>
        <v>0</v>
      </c>
      <c r="KVG97" s="1544">
        <f t="shared" si="125"/>
        <v>0</v>
      </c>
      <c r="KVH97" s="1544">
        <f t="shared" si="125"/>
        <v>0</v>
      </c>
      <c r="KVI97" s="1544">
        <f t="shared" si="125"/>
        <v>0</v>
      </c>
      <c r="KVJ97" s="1544">
        <f t="shared" si="125"/>
        <v>0</v>
      </c>
      <c r="KVK97" s="1544">
        <f t="shared" si="125"/>
        <v>0</v>
      </c>
      <c r="KVL97" s="1544">
        <f t="shared" si="125"/>
        <v>0</v>
      </c>
      <c r="KVM97" s="1544">
        <f t="shared" si="125"/>
        <v>0</v>
      </c>
      <c r="KVN97" s="1544">
        <f t="shared" si="125"/>
        <v>0</v>
      </c>
      <c r="KVO97" s="1544">
        <f t="shared" si="125"/>
        <v>0</v>
      </c>
      <c r="KVP97" s="1544">
        <f t="shared" si="125"/>
        <v>0</v>
      </c>
      <c r="KVQ97" s="1544">
        <f t="shared" si="125"/>
        <v>0</v>
      </c>
      <c r="KVR97" s="1544">
        <f t="shared" si="125"/>
        <v>0</v>
      </c>
      <c r="KVS97" s="1544">
        <f t="shared" si="125"/>
        <v>0</v>
      </c>
      <c r="KVT97" s="1544">
        <f t="shared" si="125"/>
        <v>0</v>
      </c>
      <c r="KVU97" s="1544">
        <f t="shared" si="125"/>
        <v>0</v>
      </c>
      <c r="KVV97" s="1544">
        <f t="shared" si="125"/>
        <v>0</v>
      </c>
      <c r="KVW97" s="1544">
        <f t="shared" si="125"/>
        <v>0</v>
      </c>
      <c r="KVX97" s="1544">
        <f t="shared" si="125"/>
        <v>0</v>
      </c>
      <c r="KVY97" s="1544">
        <f t="shared" si="125"/>
        <v>0</v>
      </c>
      <c r="KVZ97" s="1544">
        <f t="shared" si="125"/>
        <v>0</v>
      </c>
      <c r="KWA97" s="1544">
        <f t="shared" si="125"/>
        <v>0</v>
      </c>
      <c r="KWB97" s="1544">
        <f t="shared" si="125"/>
        <v>0</v>
      </c>
      <c r="KWC97" s="1544">
        <f t="shared" si="125"/>
        <v>0</v>
      </c>
      <c r="KWD97" s="1544">
        <f t="shared" si="125"/>
        <v>0</v>
      </c>
      <c r="KWE97" s="1544">
        <f t="shared" si="125"/>
        <v>0</v>
      </c>
      <c r="KWF97" s="1544">
        <f t="shared" si="125"/>
        <v>0</v>
      </c>
      <c r="KWG97" s="1544">
        <f t="shared" si="125"/>
        <v>0</v>
      </c>
      <c r="KWH97" s="1544">
        <f t="shared" si="125"/>
        <v>0</v>
      </c>
      <c r="KWI97" s="1544">
        <f t="shared" si="125"/>
        <v>0</v>
      </c>
      <c r="KWJ97" s="1544">
        <f t="shared" si="125"/>
        <v>0</v>
      </c>
      <c r="KWK97" s="1544">
        <f t="shared" si="125"/>
        <v>0</v>
      </c>
      <c r="KWL97" s="1544">
        <f t="shared" si="125"/>
        <v>0</v>
      </c>
      <c r="KWM97" s="1544">
        <f t="shared" si="125"/>
        <v>0</v>
      </c>
      <c r="KWN97" s="1544">
        <f t="shared" si="125"/>
        <v>0</v>
      </c>
      <c r="KWO97" s="1544">
        <f t="shared" si="125"/>
        <v>0</v>
      </c>
      <c r="KWP97" s="1544">
        <f t="shared" si="125"/>
        <v>0</v>
      </c>
      <c r="KWQ97" s="1544">
        <f t="shared" si="125"/>
        <v>0</v>
      </c>
      <c r="KWR97" s="1544">
        <f t="shared" si="125"/>
        <v>0</v>
      </c>
      <c r="KWS97" s="1544">
        <f t="shared" si="125"/>
        <v>0</v>
      </c>
      <c r="KWT97" s="1544">
        <f t="shared" si="125"/>
        <v>0</v>
      </c>
      <c r="KWU97" s="1544">
        <f t="shared" si="125"/>
        <v>0</v>
      </c>
      <c r="KWV97" s="1544">
        <f t="shared" si="125"/>
        <v>0</v>
      </c>
      <c r="KWW97" s="1544">
        <f t="shared" si="125"/>
        <v>0</v>
      </c>
      <c r="KWX97" s="1544">
        <f t="shared" si="125"/>
        <v>0</v>
      </c>
      <c r="KWY97" s="1544">
        <f t="shared" si="125"/>
        <v>0</v>
      </c>
      <c r="KWZ97" s="1544">
        <f t="shared" si="125"/>
        <v>0</v>
      </c>
      <c r="KXA97" s="1544">
        <f t="shared" si="125"/>
        <v>0</v>
      </c>
      <c r="KXB97" s="1544">
        <f t="shared" si="125"/>
        <v>0</v>
      </c>
      <c r="KXC97" s="1544">
        <f t="shared" si="125"/>
        <v>0</v>
      </c>
      <c r="KXD97" s="1544">
        <f t="shared" si="125"/>
        <v>0</v>
      </c>
      <c r="KXE97" s="1544">
        <f t="shared" si="125"/>
        <v>0</v>
      </c>
      <c r="KXF97" s="1544">
        <f t="shared" si="125"/>
        <v>0</v>
      </c>
      <c r="KXG97" s="1544">
        <f t="shared" si="125"/>
        <v>0</v>
      </c>
      <c r="KXH97" s="1544">
        <f t="shared" ref="KXH97:KZS97" si="126">SUM(KXH23,KXH27,KXH33,KXH38,KXH41,KXH44,KXH47,KXH50,KXH56,KXH62,KXH64,KXH70,KXH76,KXH78,KXH82)*(1-$E$91)*0.095</f>
        <v>0</v>
      </c>
      <c r="KXI97" s="1544">
        <f t="shared" si="126"/>
        <v>0</v>
      </c>
      <c r="KXJ97" s="1544">
        <f t="shared" si="126"/>
        <v>0</v>
      </c>
      <c r="KXK97" s="1544">
        <f t="shared" si="126"/>
        <v>0</v>
      </c>
      <c r="KXL97" s="1544">
        <f t="shared" si="126"/>
        <v>0</v>
      </c>
      <c r="KXM97" s="1544">
        <f t="shared" si="126"/>
        <v>0</v>
      </c>
      <c r="KXN97" s="1544">
        <f t="shared" si="126"/>
        <v>0</v>
      </c>
      <c r="KXO97" s="1544">
        <f t="shared" si="126"/>
        <v>0</v>
      </c>
      <c r="KXP97" s="1544">
        <f t="shared" si="126"/>
        <v>0</v>
      </c>
      <c r="KXQ97" s="1544">
        <f t="shared" si="126"/>
        <v>0</v>
      </c>
      <c r="KXR97" s="1544">
        <f t="shared" si="126"/>
        <v>0</v>
      </c>
      <c r="KXS97" s="1544">
        <f t="shared" si="126"/>
        <v>0</v>
      </c>
      <c r="KXT97" s="1544">
        <f t="shared" si="126"/>
        <v>0</v>
      </c>
      <c r="KXU97" s="1544">
        <f t="shared" si="126"/>
        <v>0</v>
      </c>
      <c r="KXV97" s="1544">
        <f t="shared" si="126"/>
        <v>0</v>
      </c>
      <c r="KXW97" s="1544">
        <f t="shared" si="126"/>
        <v>0</v>
      </c>
      <c r="KXX97" s="1544">
        <f t="shared" si="126"/>
        <v>0</v>
      </c>
      <c r="KXY97" s="1544">
        <f t="shared" si="126"/>
        <v>0</v>
      </c>
      <c r="KXZ97" s="1544">
        <f t="shared" si="126"/>
        <v>0</v>
      </c>
      <c r="KYA97" s="1544">
        <f t="shared" si="126"/>
        <v>0</v>
      </c>
      <c r="KYB97" s="1544">
        <f t="shared" si="126"/>
        <v>0</v>
      </c>
      <c r="KYC97" s="1544">
        <f t="shared" si="126"/>
        <v>0</v>
      </c>
      <c r="KYD97" s="1544">
        <f t="shared" si="126"/>
        <v>0</v>
      </c>
      <c r="KYE97" s="1544">
        <f t="shared" si="126"/>
        <v>0</v>
      </c>
      <c r="KYF97" s="1544">
        <f t="shared" si="126"/>
        <v>0</v>
      </c>
      <c r="KYG97" s="1544">
        <f t="shared" si="126"/>
        <v>0</v>
      </c>
      <c r="KYH97" s="1544">
        <f t="shared" si="126"/>
        <v>0</v>
      </c>
      <c r="KYI97" s="1544">
        <f t="shared" si="126"/>
        <v>0</v>
      </c>
      <c r="KYJ97" s="1544">
        <f t="shared" si="126"/>
        <v>0</v>
      </c>
      <c r="KYK97" s="1544">
        <f t="shared" si="126"/>
        <v>0</v>
      </c>
      <c r="KYL97" s="1544">
        <f t="shared" si="126"/>
        <v>0</v>
      </c>
      <c r="KYM97" s="1544">
        <f t="shared" si="126"/>
        <v>0</v>
      </c>
      <c r="KYN97" s="1544">
        <f t="shared" si="126"/>
        <v>0</v>
      </c>
      <c r="KYO97" s="1544">
        <f t="shared" si="126"/>
        <v>0</v>
      </c>
      <c r="KYP97" s="1544">
        <f t="shared" si="126"/>
        <v>0</v>
      </c>
      <c r="KYQ97" s="1544">
        <f t="shared" si="126"/>
        <v>0</v>
      </c>
      <c r="KYR97" s="1544">
        <f t="shared" si="126"/>
        <v>0</v>
      </c>
      <c r="KYS97" s="1544">
        <f t="shared" si="126"/>
        <v>0</v>
      </c>
      <c r="KYT97" s="1544">
        <f t="shared" si="126"/>
        <v>0</v>
      </c>
      <c r="KYU97" s="1544">
        <f t="shared" si="126"/>
        <v>0</v>
      </c>
      <c r="KYV97" s="1544">
        <f t="shared" si="126"/>
        <v>0</v>
      </c>
      <c r="KYW97" s="1544">
        <f t="shared" si="126"/>
        <v>0</v>
      </c>
      <c r="KYX97" s="1544">
        <f t="shared" si="126"/>
        <v>0</v>
      </c>
      <c r="KYY97" s="1544">
        <f t="shared" si="126"/>
        <v>0</v>
      </c>
      <c r="KYZ97" s="1544">
        <f t="shared" si="126"/>
        <v>0</v>
      </c>
      <c r="KZA97" s="1544">
        <f t="shared" si="126"/>
        <v>0</v>
      </c>
      <c r="KZB97" s="1544">
        <f t="shared" si="126"/>
        <v>0</v>
      </c>
      <c r="KZC97" s="1544">
        <f t="shared" si="126"/>
        <v>0</v>
      </c>
      <c r="KZD97" s="1544">
        <f t="shared" si="126"/>
        <v>0</v>
      </c>
      <c r="KZE97" s="1544">
        <f t="shared" si="126"/>
        <v>0</v>
      </c>
      <c r="KZF97" s="1544">
        <f t="shared" si="126"/>
        <v>0</v>
      </c>
      <c r="KZG97" s="1544">
        <f t="shared" si="126"/>
        <v>0</v>
      </c>
      <c r="KZH97" s="1544">
        <f t="shared" si="126"/>
        <v>0</v>
      </c>
      <c r="KZI97" s="1544">
        <f t="shared" si="126"/>
        <v>0</v>
      </c>
      <c r="KZJ97" s="1544">
        <f t="shared" si="126"/>
        <v>0</v>
      </c>
      <c r="KZK97" s="1544">
        <f t="shared" si="126"/>
        <v>0</v>
      </c>
      <c r="KZL97" s="1544">
        <f t="shared" si="126"/>
        <v>0</v>
      </c>
      <c r="KZM97" s="1544">
        <f t="shared" si="126"/>
        <v>0</v>
      </c>
      <c r="KZN97" s="1544">
        <f t="shared" si="126"/>
        <v>0</v>
      </c>
      <c r="KZO97" s="1544">
        <f t="shared" si="126"/>
        <v>0</v>
      </c>
      <c r="KZP97" s="1544">
        <f t="shared" si="126"/>
        <v>0</v>
      </c>
      <c r="KZQ97" s="1544">
        <f t="shared" si="126"/>
        <v>0</v>
      </c>
      <c r="KZR97" s="1544">
        <f t="shared" si="126"/>
        <v>0</v>
      </c>
      <c r="KZS97" s="1544">
        <f t="shared" si="126"/>
        <v>0</v>
      </c>
      <c r="KZT97" s="1544">
        <f t="shared" ref="KZT97:LCE97" si="127">SUM(KZT23,KZT27,KZT33,KZT38,KZT41,KZT44,KZT47,KZT50,KZT56,KZT62,KZT64,KZT70,KZT76,KZT78,KZT82)*(1-$E$91)*0.095</f>
        <v>0</v>
      </c>
      <c r="KZU97" s="1544">
        <f t="shared" si="127"/>
        <v>0</v>
      </c>
      <c r="KZV97" s="1544">
        <f t="shared" si="127"/>
        <v>0</v>
      </c>
      <c r="KZW97" s="1544">
        <f t="shared" si="127"/>
        <v>0</v>
      </c>
      <c r="KZX97" s="1544">
        <f t="shared" si="127"/>
        <v>0</v>
      </c>
      <c r="KZY97" s="1544">
        <f t="shared" si="127"/>
        <v>0</v>
      </c>
      <c r="KZZ97" s="1544">
        <f t="shared" si="127"/>
        <v>0</v>
      </c>
      <c r="LAA97" s="1544">
        <f t="shared" si="127"/>
        <v>0</v>
      </c>
      <c r="LAB97" s="1544">
        <f t="shared" si="127"/>
        <v>0</v>
      </c>
      <c r="LAC97" s="1544">
        <f t="shared" si="127"/>
        <v>0</v>
      </c>
      <c r="LAD97" s="1544">
        <f t="shared" si="127"/>
        <v>0</v>
      </c>
      <c r="LAE97" s="1544">
        <f t="shared" si="127"/>
        <v>0</v>
      </c>
      <c r="LAF97" s="1544">
        <f t="shared" si="127"/>
        <v>0</v>
      </c>
      <c r="LAG97" s="1544">
        <f t="shared" si="127"/>
        <v>0</v>
      </c>
      <c r="LAH97" s="1544">
        <f t="shared" si="127"/>
        <v>0</v>
      </c>
      <c r="LAI97" s="1544">
        <f t="shared" si="127"/>
        <v>0</v>
      </c>
      <c r="LAJ97" s="1544">
        <f t="shared" si="127"/>
        <v>0</v>
      </c>
      <c r="LAK97" s="1544">
        <f t="shared" si="127"/>
        <v>0</v>
      </c>
      <c r="LAL97" s="1544">
        <f t="shared" si="127"/>
        <v>0</v>
      </c>
      <c r="LAM97" s="1544">
        <f t="shared" si="127"/>
        <v>0</v>
      </c>
      <c r="LAN97" s="1544">
        <f t="shared" si="127"/>
        <v>0</v>
      </c>
      <c r="LAO97" s="1544">
        <f t="shared" si="127"/>
        <v>0</v>
      </c>
      <c r="LAP97" s="1544">
        <f t="shared" si="127"/>
        <v>0</v>
      </c>
      <c r="LAQ97" s="1544">
        <f t="shared" si="127"/>
        <v>0</v>
      </c>
      <c r="LAR97" s="1544">
        <f t="shared" si="127"/>
        <v>0</v>
      </c>
      <c r="LAS97" s="1544">
        <f t="shared" si="127"/>
        <v>0</v>
      </c>
      <c r="LAT97" s="1544">
        <f t="shared" si="127"/>
        <v>0</v>
      </c>
      <c r="LAU97" s="1544">
        <f t="shared" si="127"/>
        <v>0</v>
      </c>
      <c r="LAV97" s="1544">
        <f t="shared" si="127"/>
        <v>0</v>
      </c>
      <c r="LAW97" s="1544">
        <f t="shared" si="127"/>
        <v>0</v>
      </c>
      <c r="LAX97" s="1544">
        <f t="shared" si="127"/>
        <v>0</v>
      </c>
      <c r="LAY97" s="1544">
        <f t="shared" si="127"/>
        <v>0</v>
      </c>
      <c r="LAZ97" s="1544">
        <f t="shared" si="127"/>
        <v>0</v>
      </c>
      <c r="LBA97" s="1544">
        <f t="shared" si="127"/>
        <v>0</v>
      </c>
      <c r="LBB97" s="1544">
        <f t="shared" si="127"/>
        <v>0</v>
      </c>
      <c r="LBC97" s="1544">
        <f t="shared" si="127"/>
        <v>0</v>
      </c>
      <c r="LBD97" s="1544">
        <f t="shared" si="127"/>
        <v>0</v>
      </c>
      <c r="LBE97" s="1544">
        <f t="shared" si="127"/>
        <v>0</v>
      </c>
      <c r="LBF97" s="1544">
        <f t="shared" si="127"/>
        <v>0</v>
      </c>
      <c r="LBG97" s="1544">
        <f t="shared" si="127"/>
        <v>0</v>
      </c>
      <c r="LBH97" s="1544">
        <f t="shared" si="127"/>
        <v>0</v>
      </c>
      <c r="LBI97" s="1544">
        <f t="shared" si="127"/>
        <v>0</v>
      </c>
      <c r="LBJ97" s="1544">
        <f t="shared" si="127"/>
        <v>0</v>
      </c>
      <c r="LBK97" s="1544">
        <f t="shared" si="127"/>
        <v>0</v>
      </c>
      <c r="LBL97" s="1544">
        <f t="shared" si="127"/>
        <v>0</v>
      </c>
      <c r="LBM97" s="1544">
        <f t="shared" si="127"/>
        <v>0</v>
      </c>
      <c r="LBN97" s="1544">
        <f t="shared" si="127"/>
        <v>0</v>
      </c>
      <c r="LBO97" s="1544">
        <f t="shared" si="127"/>
        <v>0</v>
      </c>
      <c r="LBP97" s="1544">
        <f t="shared" si="127"/>
        <v>0</v>
      </c>
      <c r="LBQ97" s="1544">
        <f t="shared" si="127"/>
        <v>0</v>
      </c>
      <c r="LBR97" s="1544">
        <f t="shared" si="127"/>
        <v>0</v>
      </c>
      <c r="LBS97" s="1544">
        <f t="shared" si="127"/>
        <v>0</v>
      </c>
      <c r="LBT97" s="1544">
        <f t="shared" si="127"/>
        <v>0</v>
      </c>
      <c r="LBU97" s="1544">
        <f t="shared" si="127"/>
        <v>0</v>
      </c>
      <c r="LBV97" s="1544">
        <f t="shared" si="127"/>
        <v>0</v>
      </c>
      <c r="LBW97" s="1544">
        <f t="shared" si="127"/>
        <v>0</v>
      </c>
      <c r="LBX97" s="1544">
        <f t="shared" si="127"/>
        <v>0</v>
      </c>
      <c r="LBY97" s="1544">
        <f t="shared" si="127"/>
        <v>0</v>
      </c>
      <c r="LBZ97" s="1544">
        <f t="shared" si="127"/>
        <v>0</v>
      </c>
      <c r="LCA97" s="1544">
        <f t="shared" si="127"/>
        <v>0</v>
      </c>
      <c r="LCB97" s="1544">
        <f t="shared" si="127"/>
        <v>0</v>
      </c>
      <c r="LCC97" s="1544">
        <f t="shared" si="127"/>
        <v>0</v>
      </c>
      <c r="LCD97" s="1544">
        <f t="shared" si="127"/>
        <v>0</v>
      </c>
      <c r="LCE97" s="1544">
        <f t="shared" si="127"/>
        <v>0</v>
      </c>
      <c r="LCF97" s="1544">
        <f t="shared" ref="LCF97:LEQ97" si="128">SUM(LCF23,LCF27,LCF33,LCF38,LCF41,LCF44,LCF47,LCF50,LCF56,LCF62,LCF64,LCF70,LCF76,LCF78,LCF82)*(1-$E$91)*0.095</f>
        <v>0</v>
      </c>
      <c r="LCG97" s="1544">
        <f t="shared" si="128"/>
        <v>0</v>
      </c>
      <c r="LCH97" s="1544">
        <f t="shared" si="128"/>
        <v>0</v>
      </c>
      <c r="LCI97" s="1544">
        <f t="shared" si="128"/>
        <v>0</v>
      </c>
      <c r="LCJ97" s="1544">
        <f t="shared" si="128"/>
        <v>0</v>
      </c>
      <c r="LCK97" s="1544">
        <f t="shared" si="128"/>
        <v>0</v>
      </c>
      <c r="LCL97" s="1544">
        <f t="shared" si="128"/>
        <v>0</v>
      </c>
      <c r="LCM97" s="1544">
        <f t="shared" si="128"/>
        <v>0</v>
      </c>
      <c r="LCN97" s="1544">
        <f t="shared" si="128"/>
        <v>0</v>
      </c>
      <c r="LCO97" s="1544">
        <f t="shared" si="128"/>
        <v>0</v>
      </c>
      <c r="LCP97" s="1544">
        <f t="shared" si="128"/>
        <v>0</v>
      </c>
      <c r="LCQ97" s="1544">
        <f t="shared" si="128"/>
        <v>0</v>
      </c>
      <c r="LCR97" s="1544">
        <f t="shared" si="128"/>
        <v>0</v>
      </c>
      <c r="LCS97" s="1544">
        <f t="shared" si="128"/>
        <v>0</v>
      </c>
      <c r="LCT97" s="1544">
        <f t="shared" si="128"/>
        <v>0</v>
      </c>
      <c r="LCU97" s="1544">
        <f t="shared" si="128"/>
        <v>0</v>
      </c>
      <c r="LCV97" s="1544">
        <f t="shared" si="128"/>
        <v>0</v>
      </c>
      <c r="LCW97" s="1544">
        <f t="shared" si="128"/>
        <v>0</v>
      </c>
      <c r="LCX97" s="1544">
        <f t="shared" si="128"/>
        <v>0</v>
      </c>
      <c r="LCY97" s="1544">
        <f t="shared" si="128"/>
        <v>0</v>
      </c>
      <c r="LCZ97" s="1544">
        <f t="shared" si="128"/>
        <v>0</v>
      </c>
      <c r="LDA97" s="1544">
        <f t="shared" si="128"/>
        <v>0</v>
      </c>
      <c r="LDB97" s="1544">
        <f t="shared" si="128"/>
        <v>0</v>
      </c>
      <c r="LDC97" s="1544">
        <f t="shared" si="128"/>
        <v>0</v>
      </c>
      <c r="LDD97" s="1544">
        <f t="shared" si="128"/>
        <v>0</v>
      </c>
      <c r="LDE97" s="1544">
        <f t="shared" si="128"/>
        <v>0</v>
      </c>
      <c r="LDF97" s="1544">
        <f t="shared" si="128"/>
        <v>0</v>
      </c>
      <c r="LDG97" s="1544">
        <f t="shared" si="128"/>
        <v>0</v>
      </c>
      <c r="LDH97" s="1544">
        <f t="shared" si="128"/>
        <v>0</v>
      </c>
      <c r="LDI97" s="1544">
        <f t="shared" si="128"/>
        <v>0</v>
      </c>
      <c r="LDJ97" s="1544">
        <f t="shared" si="128"/>
        <v>0</v>
      </c>
      <c r="LDK97" s="1544">
        <f t="shared" si="128"/>
        <v>0</v>
      </c>
      <c r="LDL97" s="1544">
        <f t="shared" si="128"/>
        <v>0</v>
      </c>
      <c r="LDM97" s="1544">
        <f t="shared" si="128"/>
        <v>0</v>
      </c>
      <c r="LDN97" s="1544">
        <f t="shared" si="128"/>
        <v>0</v>
      </c>
      <c r="LDO97" s="1544">
        <f t="shared" si="128"/>
        <v>0</v>
      </c>
      <c r="LDP97" s="1544">
        <f t="shared" si="128"/>
        <v>0</v>
      </c>
      <c r="LDQ97" s="1544">
        <f t="shared" si="128"/>
        <v>0</v>
      </c>
      <c r="LDR97" s="1544">
        <f t="shared" si="128"/>
        <v>0</v>
      </c>
      <c r="LDS97" s="1544">
        <f t="shared" si="128"/>
        <v>0</v>
      </c>
      <c r="LDT97" s="1544">
        <f t="shared" si="128"/>
        <v>0</v>
      </c>
      <c r="LDU97" s="1544">
        <f t="shared" si="128"/>
        <v>0</v>
      </c>
      <c r="LDV97" s="1544">
        <f t="shared" si="128"/>
        <v>0</v>
      </c>
      <c r="LDW97" s="1544">
        <f t="shared" si="128"/>
        <v>0</v>
      </c>
      <c r="LDX97" s="1544">
        <f t="shared" si="128"/>
        <v>0</v>
      </c>
      <c r="LDY97" s="1544">
        <f t="shared" si="128"/>
        <v>0</v>
      </c>
      <c r="LDZ97" s="1544">
        <f t="shared" si="128"/>
        <v>0</v>
      </c>
      <c r="LEA97" s="1544">
        <f t="shared" si="128"/>
        <v>0</v>
      </c>
      <c r="LEB97" s="1544">
        <f t="shared" si="128"/>
        <v>0</v>
      </c>
      <c r="LEC97" s="1544">
        <f t="shared" si="128"/>
        <v>0</v>
      </c>
      <c r="LED97" s="1544">
        <f t="shared" si="128"/>
        <v>0</v>
      </c>
      <c r="LEE97" s="1544">
        <f t="shared" si="128"/>
        <v>0</v>
      </c>
      <c r="LEF97" s="1544">
        <f t="shared" si="128"/>
        <v>0</v>
      </c>
      <c r="LEG97" s="1544">
        <f t="shared" si="128"/>
        <v>0</v>
      </c>
      <c r="LEH97" s="1544">
        <f t="shared" si="128"/>
        <v>0</v>
      </c>
      <c r="LEI97" s="1544">
        <f t="shared" si="128"/>
        <v>0</v>
      </c>
      <c r="LEJ97" s="1544">
        <f t="shared" si="128"/>
        <v>0</v>
      </c>
      <c r="LEK97" s="1544">
        <f t="shared" si="128"/>
        <v>0</v>
      </c>
      <c r="LEL97" s="1544">
        <f t="shared" si="128"/>
        <v>0</v>
      </c>
      <c r="LEM97" s="1544">
        <f t="shared" si="128"/>
        <v>0</v>
      </c>
      <c r="LEN97" s="1544">
        <f t="shared" si="128"/>
        <v>0</v>
      </c>
      <c r="LEO97" s="1544">
        <f t="shared" si="128"/>
        <v>0</v>
      </c>
      <c r="LEP97" s="1544">
        <f t="shared" si="128"/>
        <v>0</v>
      </c>
      <c r="LEQ97" s="1544">
        <f t="shared" si="128"/>
        <v>0</v>
      </c>
      <c r="LER97" s="1544">
        <f t="shared" ref="LER97:LHC97" si="129">SUM(LER23,LER27,LER33,LER38,LER41,LER44,LER47,LER50,LER56,LER62,LER64,LER70,LER76,LER78,LER82)*(1-$E$91)*0.095</f>
        <v>0</v>
      </c>
      <c r="LES97" s="1544">
        <f t="shared" si="129"/>
        <v>0</v>
      </c>
      <c r="LET97" s="1544">
        <f t="shared" si="129"/>
        <v>0</v>
      </c>
      <c r="LEU97" s="1544">
        <f t="shared" si="129"/>
        <v>0</v>
      </c>
      <c r="LEV97" s="1544">
        <f t="shared" si="129"/>
        <v>0</v>
      </c>
      <c r="LEW97" s="1544">
        <f t="shared" si="129"/>
        <v>0</v>
      </c>
      <c r="LEX97" s="1544">
        <f t="shared" si="129"/>
        <v>0</v>
      </c>
      <c r="LEY97" s="1544">
        <f t="shared" si="129"/>
        <v>0</v>
      </c>
      <c r="LEZ97" s="1544">
        <f t="shared" si="129"/>
        <v>0</v>
      </c>
      <c r="LFA97" s="1544">
        <f t="shared" si="129"/>
        <v>0</v>
      </c>
      <c r="LFB97" s="1544">
        <f t="shared" si="129"/>
        <v>0</v>
      </c>
      <c r="LFC97" s="1544">
        <f t="shared" si="129"/>
        <v>0</v>
      </c>
      <c r="LFD97" s="1544">
        <f t="shared" si="129"/>
        <v>0</v>
      </c>
      <c r="LFE97" s="1544">
        <f t="shared" si="129"/>
        <v>0</v>
      </c>
      <c r="LFF97" s="1544">
        <f t="shared" si="129"/>
        <v>0</v>
      </c>
      <c r="LFG97" s="1544">
        <f t="shared" si="129"/>
        <v>0</v>
      </c>
      <c r="LFH97" s="1544">
        <f t="shared" si="129"/>
        <v>0</v>
      </c>
      <c r="LFI97" s="1544">
        <f t="shared" si="129"/>
        <v>0</v>
      </c>
      <c r="LFJ97" s="1544">
        <f t="shared" si="129"/>
        <v>0</v>
      </c>
      <c r="LFK97" s="1544">
        <f t="shared" si="129"/>
        <v>0</v>
      </c>
      <c r="LFL97" s="1544">
        <f t="shared" si="129"/>
        <v>0</v>
      </c>
      <c r="LFM97" s="1544">
        <f t="shared" si="129"/>
        <v>0</v>
      </c>
      <c r="LFN97" s="1544">
        <f t="shared" si="129"/>
        <v>0</v>
      </c>
      <c r="LFO97" s="1544">
        <f t="shared" si="129"/>
        <v>0</v>
      </c>
      <c r="LFP97" s="1544">
        <f t="shared" si="129"/>
        <v>0</v>
      </c>
      <c r="LFQ97" s="1544">
        <f t="shared" si="129"/>
        <v>0</v>
      </c>
      <c r="LFR97" s="1544">
        <f t="shared" si="129"/>
        <v>0</v>
      </c>
      <c r="LFS97" s="1544">
        <f t="shared" si="129"/>
        <v>0</v>
      </c>
      <c r="LFT97" s="1544">
        <f t="shared" si="129"/>
        <v>0</v>
      </c>
      <c r="LFU97" s="1544">
        <f t="shared" si="129"/>
        <v>0</v>
      </c>
      <c r="LFV97" s="1544">
        <f t="shared" si="129"/>
        <v>0</v>
      </c>
      <c r="LFW97" s="1544">
        <f t="shared" si="129"/>
        <v>0</v>
      </c>
      <c r="LFX97" s="1544">
        <f t="shared" si="129"/>
        <v>0</v>
      </c>
      <c r="LFY97" s="1544">
        <f t="shared" si="129"/>
        <v>0</v>
      </c>
      <c r="LFZ97" s="1544">
        <f t="shared" si="129"/>
        <v>0</v>
      </c>
      <c r="LGA97" s="1544">
        <f t="shared" si="129"/>
        <v>0</v>
      </c>
      <c r="LGB97" s="1544">
        <f t="shared" si="129"/>
        <v>0</v>
      </c>
      <c r="LGC97" s="1544">
        <f t="shared" si="129"/>
        <v>0</v>
      </c>
      <c r="LGD97" s="1544">
        <f t="shared" si="129"/>
        <v>0</v>
      </c>
      <c r="LGE97" s="1544">
        <f t="shared" si="129"/>
        <v>0</v>
      </c>
      <c r="LGF97" s="1544">
        <f t="shared" si="129"/>
        <v>0</v>
      </c>
      <c r="LGG97" s="1544">
        <f t="shared" si="129"/>
        <v>0</v>
      </c>
      <c r="LGH97" s="1544">
        <f t="shared" si="129"/>
        <v>0</v>
      </c>
      <c r="LGI97" s="1544">
        <f t="shared" si="129"/>
        <v>0</v>
      </c>
      <c r="LGJ97" s="1544">
        <f t="shared" si="129"/>
        <v>0</v>
      </c>
      <c r="LGK97" s="1544">
        <f t="shared" si="129"/>
        <v>0</v>
      </c>
      <c r="LGL97" s="1544">
        <f t="shared" si="129"/>
        <v>0</v>
      </c>
      <c r="LGM97" s="1544">
        <f t="shared" si="129"/>
        <v>0</v>
      </c>
      <c r="LGN97" s="1544">
        <f t="shared" si="129"/>
        <v>0</v>
      </c>
      <c r="LGO97" s="1544">
        <f t="shared" si="129"/>
        <v>0</v>
      </c>
      <c r="LGP97" s="1544">
        <f t="shared" si="129"/>
        <v>0</v>
      </c>
      <c r="LGQ97" s="1544">
        <f t="shared" si="129"/>
        <v>0</v>
      </c>
      <c r="LGR97" s="1544">
        <f t="shared" si="129"/>
        <v>0</v>
      </c>
      <c r="LGS97" s="1544">
        <f t="shared" si="129"/>
        <v>0</v>
      </c>
      <c r="LGT97" s="1544">
        <f t="shared" si="129"/>
        <v>0</v>
      </c>
      <c r="LGU97" s="1544">
        <f t="shared" si="129"/>
        <v>0</v>
      </c>
      <c r="LGV97" s="1544">
        <f t="shared" si="129"/>
        <v>0</v>
      </c>
      <c r="LGW97" s="1544">
        <f t="shared" si="129"/>
        <v>0</v>
      </c>
      <c r="LGX97" s="1544">
        <f t="shared" si="129"/>
        <v>0</v>
      </c>
      <c r="LGY97" s="1544">
        <f t="shared" si="129"/>
        <v>0</v>
      </c>
      <c r="LGZ97" s="1544">
        <f t="shared" si="129"/>
        <v>0</v>
      </c>
      <c r="LHA97" s="1544">
        <f t="shared" si="129"/>
        <v>0</v>
      </c>
      <c r="LHB97" s="1544">
        <f t="shared" si="129"/>
        <v>0</v>
      </c>
      <c r="LHC97" s="1544">
        <f t="shared" si="129"/>
        <v>0</v>
      </c>
      <c r="LHD97" s="1544">
        <f t="shared" ref="LHD97:LJO97" si="130">SUM(LHD23,LHD27,LHD33,LHD38,LHD41,LHD44,LHD47,LHD50,LHD56,LHD62,LHD64,LHD70,LHD76,LHD78,LHD82)*(1-$E$91)*0.095</f>
        <v>0</v>
      </c>
      <c r="LHE97" s="1544">
        <f t="shared" si="130"/>
        <v>0</v>
      </c>
      <c r="LHF97" s="1544">
        <f t="shared" si="130"/>
        <v>0</v>
      </c>
      <c r="LHG97" s="1544">
        <f t="shared" si="130"/>
        <v>0</v>
      </c>
      <c r="LHH97" s="1544">
        <f t="shared" si="130"/>
        <v>0</v>
      </c>
      <c r="LHI97" s="1544">
        <f t="shared" si="130"/>
        <v>0</v>
      </c>
      <c r="LHJ97" s="1544">
        <f t="shared" si="130"/>
        <v>0</v>
      </c>
      <c r="LHK97" s="1544">
        <f t="shared" si="130"/>
        <v>0</v>
      </c>
      <c r="LHL97" s="1544">
        <f t="shared" si="130"/>
        <v>0</v>
      </c>
      <c r="LHM97" s="1544">
        <f t="shared" si="130"/>
        <v>0</v>
      </c>
      <c r="LHN97" s="1544">
        <f t="shared" si="130"/>
        <v>0</v>
      </c>
      <c r="LHO97" s="1544">
        <f t="shared" si="130"/>
        <v>0</v>
      </c>
      <c r="LHP97" s="1544">
        <f t="shared" si="130"/>
        <v>0</v>
      </c>
      <c r="LHQ97" s="1544">
        <f t="shared" si="130"/>
        <v>0</v>
      </c>
      <c r="LHR97" s="1544">
        <f t="shared" si="130"/>
        <v>0</v>
      </c>
      <c r="LHS97" s="1544">
        <f t="shared" si="130"/>
        <v>0</v>
      </c>
      <c r="LHT97" s="1544">
        <f t="shared" si="130"/>
        <v>0</v>
      </c>
      <c r="LHU97" s="1544">
        <f t="shared" si="130"/>
        <v>0</v>
      </c>
      <c r="LHV97" s="1544">
        <f t="shared" si="130"/>
        <v>0</v>
      </c>
      <c r="LHW97" s="1544">
        <f t="shared" si="130"/>
        <v>0</v>
      </c>
      <c r="LHX97" s="1544">
        <f t="shared" si="130"/>
        <v>0</v>
      </c>
      <c r="LHY97" s="1544">
        <f t="shared" si="130"/>
        <v>0</v>
      </c>
      <c r="LHZ97" s="1544">
        <f t="shared" si="130"/>
        <v>0</v>
      </c>
      <c r="LIA97" s="1544">
        <f t="shared" si="130"/>
        <v>0</v>
      </c>
      <c r="LIB97" s="1544">
        <f t="shared" si="130"/>
        <v>0</v>
      </c>
      <c r="LIC97" s="1544">
        <f t="shared" si="130"/>
        <v>0</v>
      </c>
      <c r="LID97" s="1544">
        <f t="shared" si="130"/>
        <v>0</v>
      </c>
      <c r="LIE97" s="1544">
        <f t="shared" si="130"/>
        <v>0</v>
      </c>
      <c r="LIF97" s="1544">
        <f t="shared" si="130"/>
        <v>0</v>
      </c>
      <c r="LIG97" s="1544">
        <f t="shared" si="130"/>
        <v>0</v>
      </c>
      <c r="LIH97" s="1544">
        <f t="shared" si="130"/>
        <v>0</v>
      </c>
      <c r="LII97" s="1544">
        <f t="shared" si="130"/>
        <v>0</v>
      </c>
      <c r="LIJ97" s="1544">
        <f t="shared" si="130"/>
        <v>0</v>
      </c>
      <c r="LIK97" s="1544">
        <f t="shared" si="130"/>
        <v>0</v>
      </c>
      <c r="LIL97" s="1544">
        <f t="shared" si="130"/>
        <v>0</v>
      </c>
      <c r="LIM97" s="1544">
        <f t="shared" si="130"/>
        <v>0</v>
      </c>
      <c r="LIN97" s="1544">
        <f t="shared" si="130"/>
        <v>0</v>
      </c>
      <c r="LIO97" s="1544">
        <f t="shared" si="130"/>
        <v>0</v>
      </c>
      <c r="LIP97" s="1544">
        <f t="shared" si="130"/>
        <v>0</v>
      </c>
      <c r="LIQ97" s="1544">
        <f t="shared" si="130"/>
        <v>0</v>
      </c>
      <c r="LIR97" s="1544">
        <f t="shared" si="130"/>
        <v>0</v>
      </c>
      <c r="LIS97" s="1544">
        <f t="shared" si="130"/>
        <v>0</v>
      </c>
      <c r="LIT97" s="1544">
        <f t="shared" si="130"/>
        <v>0</v>
      </c>
      <c r="LIU97" s="1544">
        <f t="shared" si="130"/>
        <v>0</v>
      </c>
      <c r="LIV97" s="1544">
        <f t="shared" si="130"/>
        <v>0</v>
      </c>
      <c r="LIW97" s="1544">
        <f t="shared" si="130"/>
        <v>0</v>
      </c>
      <c r="LIX97" s="1544">
        <f t="shared" si="130"/>
        <v>0</v>
      </c>
      <c r="LIY97" s="1544">
        <f t="shared" si="130"/>
        <v>0</v>
      </c>
      <c r="LIZ97" s="1544">
        <f t="shared" si="130"/>
        <v>0</v>
      </c>
      <c r="LJA97" s="1544">
        <f t="shared" si="130"/>
        <v>0</v>
      </c>
      <c r="LJB97" s="1544">
        <f t="shared" si="130"/>
        <v>0</v>
      </c>
      <c r="LJC97" s="1544">
        <f t="shared" si="130"/>
        <v>0</v>
      </c>
      <c r="LJD97" s="1544">
        <f t="shared" si="130"/>
        <v>0</v>
      </c>
      <c r="LJE97" s="1544">
        <f t="shared" si="130"/>
        <v>0</v>
      </c>
      <c r="LJF97" s="1544">
        <f t="shared" si="130"/>
        <v>0</v>
      </c>
      <c r="LJG97" s="1544">
        <f t="shared" si="130"/>
        <v>0</v>
      </c>
      <c r="LJH97" s="1544">
        <f t="shared" si="130"/>
        <v>0</v>
      </c>
      <c r="LJI97" s="1544">
        <f t="shared" si="130"/>
        <v>0</v>
      </c>
      <c r="LJJ97" s="1544">
        <f t="shared" si="130"/>
        <v>0</v>
      </c>
      <c r="LJK97" s="1544">
        <f t="shared" si="130"/>
        <v>0</v>
      </c>
      <c r="LJL97" s="1544">
        <f t="shared" si="130"/>
        <v>0</v>
      </c>
      <c r="LJM97" s="1544">
        <f t="shared" si="130"/>
        <v>0</v>
      </c>
      <c r="LJN97" s="1544">
        <f t="shared" si="130"/>
        <v>0</v>
      </c>
      <c r="LJO97" s="1544">
        <f t="shared" si="130"/>
        <v>0</v>
      </c>
      <c r="LJP97" s="1544">
        <f t="shared" ref="LJP97:LMA97" si="131">SUM(LJP23,LJP27,LJP33,LJP38,LJP41,LJP44,LJP47,LJP50,LJP56,LJP62,LJP64,LJP70,LJP76,LJP78,LJP82)*(1-$E$91)*0.095</f>
        <v>0</v>
      </c>
      <c r="LJQ97" s="1544">
        <f t="shared" si="131"/>
        <v>0</v>
      </c>
      <c r="LJR97" s="1544">
        <f t="shared" si="131"/>
        <v>0</v>
      </c>
      <c r="LJS97" s="1544">
        <f t="shared" si="131"/>
        <v>0</v>
      </c>
      <c r="LJT97" s="1544">
        <f t="shared" si="131"/>
        <v>0</v>
      </c>
      <c r="LJU97" s="1544">
        <f t="shared" si="131"/>
        <v>0</v>
      </c>
      <c r="LJV97" s="1544">
        <f t="shared" si="131"/>
        <v>0</v>
      </c>
      <c r="LJW97" s="1544">
        <f t="shared" si="131"/>
        <v>0</v>
      </c>
      <c r="LJX97" s="1544">
        <f t="shared" si="131"/>
        <v>0</v>
      </c>
      <c r="LJY97" s="1544">
        <f t="shared" si="131"/>
        <v>0</v>
      </c>
      <c r="LJZ97" s="1544">
        <f t="shared" si="131"/>
        <v>0</v>
      </c>
      <c r="LKA97" s="1544">
        <f t="shared" si="131"/>
        <v>0</v>
      </c>
      <c r="LKB97" s="1544">
        <f t="shared" si="131"/>
        <v>0</v>
      </c>
      <c r="LKC97" s="1544">
        <f t="shared" si="131"/>
        <v>0</v>
      </c>
      <c r="LKD97" s="1544">
        <f t="shared" si="131"/>
        <v>0</v>
      </c>
      <c r="LKE97" s="1544">
        <f t="shared" si="131"/>
        <v>0</v>
      </c>
      <c r="LKF97" s="1544">
        <f t="shared" si="131"/>
        <v>0</v>
      </c>
      <c r="LKG97" s="1544">
        <f t="shared" si="131"/>
        <v>0</v>
      </c>
      <c r="LKH97" s="1544">
        <f t="shared" si="131"/>
        <v>0</v>
      </c>
      <c r="LKI97" s="1544">
        <f t="shared" si="131"/>
        <v>0</v>
      </c>
      <c r="LKJ97" s="1544">
        <f t="shared" si="131"/>
        <v>0</v>
      </c>
      <c r="LKK97" s="1544">
        <f t="shared" si="131"/>
        <v>0</v>
      </c>
      <c r="LKL97" s="1544">
        <f t="shared" si="131"/>
        <v>0</v>
      </c>
      <c r="LKM97" s="1544">
        <f t="shared" si="131"/>
        <v>0</v>
      </c>
      <c r="LKN97" s="1544">
        <f t="shared" si="131"/>
        <v>0</v>
      </c>
      <c r="LKO97" s="1544">
        <f t="shared" si="131"/>
        <v>0</v>
      </c>
      <c r="LKP97" s="1544">
        <f t="shared" si="131"/>
        <v>0</v>
      </c>
      <c r="LKQ97" s="1544">
        <f t="shared" si="131"/>
        <v>0</v>
      </c>
      <c r="LKR97" s="1544">
        <f t="shared" si="131"/>
        <v>0</v>
      </c>
      <c r="LKS97" s="1544">
        <f t="shared" si="131"/>
        <v>0</v>
      </c>
      <c r="LKT97" s="1544">
        <f t="shared" si="131"/>
        <v>0</v>
      </c>
      <c r="LKU97" s="1544">
        <f t="shared" si="131"/>
        <v>0</v>
      </c>
      <c r="LKV97" s="1544">
        <f t="shared" si="131"/>
        <v>0</v>
      </c>
      <c r="LKW97" s="1544">
        <f t="shared" si="131"/>
        <v>0</v>
      </c>
      <c r="LKX97" s="1544">
        <f t="shared" si="131"/>
        <v>0</v>
      </c>
      <c r="LKY97" s="1544">
        <f t="shared" si="131"/>
        <v>0</v>
      </c>
      <c r="LKZ97" s="1544">
        <f t="shared" si="131"/>
        <v>0</v>
      </c>
      <c r="LLA97" s="1544">
        <f t="shared" si="131"/>
        <v>0</v>
      </c>
      <c r="LLB97" s="1544">
        <f t="shared" si="131"/>
        <v>0</v>
      </c>
      <c r="LLC97" s="1544">
        <f t="shared" si="131"/>
        <v>0</v>
      </c>
      <c r="LLD97" s="1544">
        <f t="shared" si="131"/>
        <v>0</v>
      </c>
      <c r="LLE97" s="1544">
        <f t="shared" si="131"/>
        <v>0</v>
      </c>
      <c r="LLF97" s="1544">
        <f t="shared" si="131"/>
        <v>0</v>
      </c>
      <c r="LLG97" s="1544">
        <f t="shared" si="131"/>
        <v>0</v>
      </c>
      <c r="LLH97" s="1544">
        <f t="shared" si="131"/>
        <v>0</v>
      </c>
      <c r="LLI97" s="1544">
        <f t="shared" si="131"/>
        <v>0</v>
      </c>
      <c r="LLJ97" s="1544">
        <f t="shared" si="131"/>
        <v>0</v>
      </c>
      <c r="LLK97" s="1544">
        <f t="shared" si="131"/>
        <v>0</v>
      </c>
      <c r="LLL97" s="1544">
        <f t="shared" si="131"/>
        <v>0</v>
      </c>
      <c r="LLM97" s="1544">
        <f t="shared" si="131"/>
        <v>0</v>
      </c>
      <c r="LLN97" s="1544">
        <f t="shared" si="131"/>
        <v>0</v>
      </c>
      <c r="LLO97" s="1544">
        <f t="shared" si="131"/>
        <v>0</v>
      </c>
      <c r="LLP97" s="1544">
        <f t="shared" si="131"/>
        <v>0</v>
      </c>
      <c r="LLQ97" s="1544">
        <f t="shared" si="131"/>
        <v>0</v>
      </c>
      <c r="LLR97" s="1544">
        <f t="shared" si="131"/>
        <v>0</v>
      </c>
      <c r="LLS97" s="1544">
        <f t="shared" si="131"/>
        <v>0</v>
      </c>
      <c r="LLT97" s="1544">
        <f t="shared" si="131"/>
        <v>0</v>
      </c>
      <c r="LLU97" s="1544">
        <f t="shared" si="131"/>
        <v>0</v>
      </c>
      <c r="LLV97" s="1544">
        <f t="shared" si="131"/>
        <v>0</v>
      </c>
      <c r="LLW97" s="1544">
        <f t="shared" si="131"/>
        <v>0</v>
      </c>
      <c r="LLX97" s="1544">
        <f t="shared" si="131"/>
        <v>0</v>
      </c>
      <c r="LLY97" s="1544">
        <f t="shared" si="131"/>
        <v>0</v>
      </c>
      <c r="LLZ97" s="1544">
        <f t="shared" si="131"/>
        <v>0</v>
      </c>
      <c r="LMA97" s="1544">
        <f t="shared" si="131"/>
        <v>0</v>
      </c>
      <c r="LMB97" s="1544">
        <f t="shared" ref="LMB97:LOM97" si="132">SUM(LMB23,LMB27,LMB33,LMB38,LMB41,LMB44,LMB47,LMB50,LMB56,LMB62,LMB64,LMB70,LMB76,LMB78,LMB82)*(1-$E$91)*0.095</f>
        <v>0</v>
      </c>
      <c r="LMC97" s="1544">
        <f t="shared" si="132"/>
        <v>0</v>
      </c>
      <c r="LMD97" s="1544">
        <f t="shared" si="132"/>
        <v>0</v>
      </c>
      <c r="LME97" s="1544">
        <f t="shared" si="132"/>
        <v>0</v>
      </c>
      <c r="LMF97" s="1544">
        <f t="shared" si="132"/>
        <v>0</v>
      </c>
      <c r="LMG97" s="1544">
        <f t="shared" si="132"/>
        <v>0</v>
      </c>
      <c r="LMH97" s="1544">
        <f t="shared" si="132"/>
        <v>0</v>
      </c>
      <c r="LMI97" s="1544">
        <f t="shared" si="132"/>
        <v>0</v>
      </c>
      <c r="LMJ97" s="1544">
        <f t="shared" si="132"/>
        <v>0</v>
      </c>
      <c r="LMK97" s="1544">
        <f t="shared" si="132"/>
        <v>0</v>
      </c>
      <c r="LML97" s="1544">
        <f t="shared" si="132"/>
        <v>0</v>
      </c>
      <c r="LMM97" s="1544">
        <f t="shared" si="132"/>
        <v>0</v>
      </c>
      <c r="LMN97" s="1544">
        <f t="shared" si="132"/>
        <v>0</v>
      </c>
      <c r="LMO97" s="1544">
        <f t="shared" si="132"/>
        <v>0</v>
      </c>
      <c r="LMP97" s="1544">
        <f t="shared" si="132"/>
        <v>0</v>
      </c>
      <c r="LMQ97" s="1544">
        <f t="shared" si="132"/>
        <v>0</v>
      </c>
      <c r="LMR97" s="1544">
        <f t="shared" si="132"/>
        <v>0</v>
      </c>
      <c r="LMS97" s="1544">
        <f t="shared" si="132"/>
        <v>0</v>
      </c>
      <c r="LMT97" s="1544">
        <f t="shared" si="132"/>
        <v>0</v>
      </c>
      <c r="LMU97" s="1544">
        <f t="shared" si="132"/>
        <v>0</v>
      </c>
      <c r="LMV97" s="1544">
        <f t="shared" si="132"/>
        <v>0</v>
      </c>
      <c r="LMW97" s="1544">
        <f t="shared" si="132"/>
        <v>0</v>
      </c>
      <c r="LMX97" s="1544">
        <f t="shared" si="132"/>
        <v>0</v>
      </c>
      <c r="LMY97" s="1544">
        <f t="shared" si="132"/>
        <v>0</v>
      </c>
      <c r="LMZ97" s="1544">
        <f t="shared" si="132"/>
        <v>0</v>
      </c>
      <c r="LNA97" s="1544">
        <f t="shared" si="132"/>
        <v>0</v>
      </c>
      <c r="LNB97" s="1544">
        <f t="shared" si="132"/>
        <v>0</v>
      </c>
      <c r="LNC97" s="1544">
        <f t="shared" si="132"/>
        <v>0</v>
      </c>
      <c r="LND97" s="1544">
        <f t="shared" si="132"/>
        <v>0</v>
      </c>
      <c r="LNE97" s="1544">
        <f t="shared" si="132"/>
        <v>0</v>
      </c>
      <c r="LNF97" s="1544">
        <f t="shared" si="132"/>
        <v>0</v>
      </c>
      <c r="LNG97" s="1544">
        <f t="shared" si="132"/>
        <v>0</v>
      </c>
      <c r="LNH97" s="1544">
        <f t="shared" si="132"/>
        <v>0</v>
      </c>
      <c r="LNI97" s="1544">
        <f t="shared" si="132"/>
        <v>0</v>
      </c>
      <c r="LNJ97" s="1544">
        <f t="shared" si="132"/>
        <v>0</v>
      </c>
      <c r="LNK97" s="1544">
        <f t="shared" si="132"/>
        <v>0</v>
      </c>
      <c r="LNL97" s="1544">
        <f t="shared" si="132"/>
        <v>0</v>
      </c>
      <c r="LNM97" s="1544">
        <f t="shared" si="132"/>
        <v>0</v>
      </c>
      <c r="LNN97" s="1544">
        <f t="shared" si="132"/>
        <v>0</v>
      </c>
      <c r="LNO97" s="1544">
        <f t="shared" si="132"/>
        <v>0</v>
      </c>
      <c r="LNP97" s="1544">
        <f t="shared" si="132"/>
        <v>0</v>
      </c>
      <c r="LNQ97" s="1544">
        <f t="shared" si="132"/>
        <v>0</v>
      </c>
      <c r="LNR97" s="1544">
        <f t="shared" si="132"/>
        <v>0</v>
      </c>
      <c r="LNS97" s="1544">
        <f t="shared" si="132"/>
        <v>0</v>
      </c>
      <c r="LNT97" s="1544">
        <f t="shared" si="132"/>
        <v>0</v>
      </c>
      <c r="LNU97" s="1544">
        <f t="shared" si="132"/>
        <v>0</v>
      </c>
      <c r="LNV97" s="1544">
        <f t="shared" si="132"/>
        <v>0</v>
      </c>
      <c r="LNW97" s="1544">
        <f t="shared" si="132"/>
        <v>0</v>
      </c>
      <c r="LNX97" s="1544">
        <f t="shared" si="132"/>
        <v>0</v>
      </c>
      <c r="LNY97" s="1544">
        <f t="shared" si="132"/>
        <v>0</v>
      </c>
      <c r="LNZ97" s="1544">
        <f t="shared" si="132"/>
        <v>0</v>
      </c>
      <c r="LOA97" s="1544">
        <f t="shared" si="132"/>
        <v>0</v>
      </c>
      <c r="LOB97" s="1544">
        <f t="shared" si="132"/>
        <v>0</v>
      </c>
      <c r="LOC97" s="1544">
        <f t="shared" si="132"/>
        <v>0</v>
      </c>
      <c r="LOD97" s="1544">
        <f t="shared" si="132"/>
        <v>0</v>
      </c>
      <c r="LOE97" s="1544">
        <f t="shared" si="132"/>
        <v>0</v>
      </c>
      <c r="LOF97" s="1544">
        <f t="shared" si="132"/>
        <v>0</v>
      </c>
      <c r="LOG97" s="1544">
        <f t="shared" si="132"/>
        <v>0</v>
      </c>
      <c r="LOH97" s="1544">
        <f t="shared" si="132"/>
        <v>0</v>
      </c>
      <c r="LOI97" s="1544">
        <f t="shared" si="132"/>
        <v>0</v>
      </c>
      <c r="LOJ97" s="1544">
        <f t="shared" si="132"/>
        <v>0</v>
      </c>
      <c r="LOK97" s="1544">
        <f t="shared" si="132"/>
        <v>0</v>
      </c>
      <c r="LOL97" s="1544">
        <f t="shared" si="132"/>
        <v>0</v>
      </c>
      <c r="LOM97" s="1544">
        <f t="shared" si="132"/>
        <v>0</v>
      </c>
      <c r="LON97" s="1544">
        <f t="shared" ref="LON97:LQY97" si="133">SUM(LON23,LON27,LON33,LON38,LON41,LON44,LON47,LON50,LON56,LON62,LON64,LON70,LON76,LON78,LON82)*(1-$E$91)*0.095</f>
        <v>0</v>
      </c>
      <c r="LOO97" s="1544">
        <f t="shared" si="133"/>
        <v>0</v>
      </c>
      <c r="LOP97" s="1544">
        <f t="shared" si="133"/>
        <v>0</v>
      </c>
      <c r="LOQ97" s="1544">
        <f t="shared" si="133"/>
        <v>0</v>
      </c>
      <c r="LOR97" s="1544">
        <f t="shared" si="133"/>
        <v>0</v>
      </c>
      <c r="LOS97" s="1544">
        <f t="shared" si="133"/>
        <v>0</v>
      </c>
      <c r="LOT97" s="1544">
        <f t="shared" si="133"/>
        <v>0</v>
      </c>
      <c r="LOU97" s="1544">
        <f t="shared" si="133"/>
        <v>0</v>
      </c>
      <c r="LOV97" s="1544">
        <f t="shared" si="133"/>
        <v>0</v>
      </c>
      <c r="LOW97" s="1544">
        <f t="shared" si="133"/>
        <v>0</v>
      </c>
      <c r="LOX97" s="1544">
        <f t="shared" si="133"/>
        <v>0</v>
      </c>
      <c r="LOY97" s="1544">
        <f t="shared" si="133"/>
        <v>0</v>
      </c>
      <c r="LOZ97" s="1544">
        <f t="shared" si="133"/>
        <v>0</v>
      </c>
      <c r="LPA97" s="1544">
        <f t="shared" si="133"/>
        <v>0</v>
      </c>
      <c r="LPB97" s="1544">
        <f t="shared" si="133"/>
        <v>0</v>
      </c>
      <c r="LPC97" s="1544">
        <f t="shared" si="133"/>
        <v>0</v>
      </c>
      <c r="LPD97" s="1544">
        <f t="shared" si="133"/>
        <v>0</v>
      </c>
      <c r="LPE97" s="1544">
        <f t="shared" si="133"/>
        <v>0</v>
      </c>
      <c r="LPF97" s="1544">
        <f t="shared" si="133"/>
        <v>0</v>
      </c>
      <c r="LPG97" s="1544">
        <f t="shared" si="133"/>
        <v>0</v>
      </c>
      <c r="LPH97" s="1544">
        <f t="shared" si="133"/>
        <v>0</v>
      </c>
      <c r="LPI97" s="1544">
        <f t="shared" si="133"/>
        <v>0</v>
      </c>
      <c r="LPJ97" s="1544">
        <f t="shared" si="133"/>
        <v>0</v>
      </c>
      <c r="LPK97" s="1544">
        <f t="shared" si="133"/>
        <v>0</v>
      </c>
      <c r="LPL97" s="1544">
        <f t="shared" si="133"/>
        <v>0</v>
      </c>
      <c r="LPM97" s="1544">
        <f t="shared" si="133"/>
        <v>0</v>
      </c>
      <c r="LPN97" s="1544">
        <f t="shared" si="133"/>
        <v>0</v>
      </c>
      <c r="LPO97" s="1544">
        <f t="shared" si="133"/>
        <v>0</v>
      </c>
      <c r="LPP97" s="1544">
        <f t="shared" si="133"/>
        <v>0</v>
      </c>
      <c r="LPQ97" s="1544">
        <f t="shared" si="133"/>
        <v>0</v>
      </c>
      <c r="LPR97" s="1544">
        <f t="shared" si="133"/>
        <v>0</v>
      </c>
      <c r="LPS97" s="1544">
        <f t="shared" si="133"/>
        <v>0</v>
      </c>
      <c r="LPT97" s="1544">
        <f t="shared" si="133"/>
        <v>0</v>
      </c>
      <c r="LPU97" s="1544">
        <f t="shared" si="133"/>
        <v>0</v>
      </c>
      <c r="LPV97" s="1544">
        <f t="shared" si="133"/>
        <v>0</v>
      </c>
      <c r="LPW97" s="1544">
        <f t="shared" si="133"/>
        <v>0</v>
      </c>
      <c r="LPX97" s="1544">
        <f t="shared" si="133"/>
        <v>0</v>
      </c>
      <c r="LPY97" s="1544">
        <f t="shared" si="133"/>
        <v>0</v>
      </c>
      <c r="LPZ97" s="1544">
        <f t="shared" si="133"/>
        <v>0</v>
      </c>
      <c r="LQA97" s="1544">
        <f t="shared" si="133"/>
        <v>0</v>
      </c>
      <c r="LQB97" s="1544">
        <f t="shared" si="133"/>
        <v>0</v>
      </c>
      <c r="LQC97" s="1544">
        <f t="shared" si="133"/>
        <v>0</v>
      </c>
      <c r="LQD97" s="1544">
        <f t="shared" si="133"/>
        <v>0</v>
      </c>
      <c r="LQE97" s="1544">
        <f t="shared" si="133"/>
        <v>0</v>
      </c>
      <c r="LQF97" s="1544">
        <f t="shared" si="133"/>
        <v>0</v>
      </c>
      <c r="LQG97" s="1544">
        <f t="shared" si="133"/>
        <v>0</v>
      </c>
      <c r="LQH97" s="1544">
        <f t="shared" si="133"/>
        <v>0</v>
      </c>
      <c r="LQI97" s="1544">
        <f t="shared" si="133"/>
        <v>0</v>
      </c>
      <c r="LQJ97" s="1544">
        <f t="shared" si="133"/>
        <v>0</v>
      </c>
      <c r="LQK97" s="1544">
        <f t="shared" si="133"/>
        <v>0</v>
      </c>
      <c r="LQL97" s="1544">
        <f t="shared" si="133"/>
        <v>0</v>
      </c>
      <c r="LQM97" s="1544">
        <f t="shared" si="133"/>
        <v>0</v>
      </c>
      <c r="LQN97" s="1544">
        <f t="shared" si="133"/>
        <v>0</v>
      </c>
      <c r="LQO97" s="1544">
        <f t="shared" si="133"/>
        <v>0</v>
      </c>
      <c r="LQP97" s="1544">
        <f t="shared" si="133"/>
        <v>0</v>
      </c>
      <c r="LQQ97" s="1544">
        <f t="shared" si="133"/>
        <v>0</v>
      </c>
      <c r="LQR97" s="1544">
        <f t="shared" si="133"/>
        <v>0</v>
      </c>
      <c r="LQS97" s="1544">
        <f t="shared" si="133"/>
        <v>0</v>
      </c>
      <c r="LQT97" s="1544">
        <f t="shared" si="133"/>
        <v>0</v>
      </c>
      <c r="LQU97" s="1544">
        <f t="shared" si="133"/>
        <v>0</v>
      </c>
      <c r="LQV97" s="1544">
        <f t="shared" si="133"/>
        <v>0</v>
      </c>
      <c r="LQW97" s="1544">
        <f t="shared" si="133"/>
        <v>0</v>
      </c>
      <c r="LQX97" s="1544">
        <f t="shared" si="133"/>
        <v>0</v>
      </c>
      <c r="LQY97" s="1544">
        <f t="shared" si="133"/>
        <v>0</v>
      </c>
      <c r="LQZ97" s="1544">
        <f t="shared" ref="LQZ97:LTK97" si="134">SUM(LQZ23,LQZ27,LQZ33,LQZ38,LQZ41,LQZ44,LQZ47,LQZ50,LQZ56,LQZ62,LQZ64,LQZ70,LQZ76,LQZ78,LQZ82)*(1-$E$91)*0.095</f>
        <v>0</v>
      </c>
      <c r="LRA97" s="1544">
        <f t="shared" si="134"/>
        <v>0</v>
      </c>
      <c r="LRB97" s="1544">
        <f t="shared" si="134"/>
        <v>0</v>
      </c>
      <c r="LRC97" s="1544">
        <f t="shared" si="134"/>
        <v>0</v>
      </c>
      <c r="LRD97" s="1544">
        <f t="shared" si="134"/>
        <v>0</v>
      </c>
      <c r="LRE97" s="1544">
        <f t="shared" si="134"/>
        <v>0</v>
      </c>
      <c r="LRF97" s="1544">
        <f t="shared" si="134"/>
        <v>0</v>
      </c>
      <c r="LRG97" s="1544">
        <f t="shared" si="134"/>
        <v>0</v>
      </c>
      <c r="LRH97" s="1544">
        <f t="shared" si="134"/>
        <v>0</v>
      </c>
      <c r="LRI97" s="1544">
        <f t="shared" si="134"/>
        <v>0</v>
      </c>
      <c r="LRJ97" s="1544">
        <f t="shared" si="134"/>
        <v>0</v>
      </c>
      <c r="LRK97" s="1544">
        <f t="shared" si="134"/>
        <v>0</v>
      </c>
      <c r="LRL97" s="1544">
        <f t="shared" si="134"/>
        <v>0</v>
      </c>
      <c r="LRM97" s="1544">
        <f t="shared" si="134"/>
        <v>0</v>
      </c>
      <c r="LRN97" s="1544">
        <f t="shared" si="134"/>
        <v>0</v>
      </c>
      <c r="LRO97" s="1544">
        <f t="shared" si="134"/>
        <v>0</v>
      </c>
      <c r="LRP97" s="1544">
        <f t="shared" si="134"/>
        <v>0</v>
      </c>
      <c r="LRQ97" s="1544">
        <f t="shared" si="134"/>
        <v>0</v>
      </c>
      <c r="LRR97" s="1544">
        <f t="shared" si="134"/>
        <v>0</v>
      </c>
      <c r="LRS97" s="1544">
        <f t="shared" si="134"/>
        <v>0</v>
      </c>
      <c r="LRT97" s="1544">
        <f t="shared" si="134"/>
        <v>0</v>
      </c>
      <c r="LRU97" s="1544">
        <f t="shared" si="134"/>
        <v>0</v>
      </c>
      <c r="LRV97" s="1544">
        <f t="shared" si="134"/>
        <v>0</v>
      </c>
      <c r="LRW97" s="1544">
        <f t="shared" si="134"/>
        <v>0</v>
      </c>
      <c r="LRX97" s="1544">
        <f t="shared" si="134"/>
        <v>0</v>
      </c>
      <c r="LRY97" s="1544">
        <f t="shared" si="134"/>
        <v>0</v>
      </c>
      <c r="LRZ97" s="1544">
        <f t="shared" si="134"/>
        <v>0</v>
      </c>
      <c r="LSA97" s="1544">
        <f t="shared" si="134"/>
        <v>0</v>
      </c>
      <c r="LSB97" s="1544">
        <f t="shared" si="134"/>
        <v>0</v>
      </c>
      <c r="LSC97" s="1544">
        <f t="shared" si="134"/>
        <v>0</v>
      </c>
      <c r="LSD97" s="1544">
        <f t="shared" si="134"/>
        <v>0</v>
      </c>
      <c r="LSE97" s="1544">
        <f t="shared" si="134"/>
        <v>0</v>
      </c>
      <c r="LSF97" s="1544">
        <f t="shared" si="134"/>
        <v>0</v>
      </c>
      <c r="LSG97" s="1544">
        <f t="shared" si="134"/>
        <v>0</v>
      </c>
      <c r="LSH97" s="1544">
        <f t="shared" si="134"/>
        <v>0</v>
      </c>
      <c r="LSI97" s="1544">
        <f t="shared" si="134"/>
        <v>0</v>
      </c>
      <c r="LSJ97" s="1544">
        <f t="shared" si="134"/>
        <v>0</v>
      </c>
      <c r="LSK97" s="1544">
        <f t="shared" si="134"/>
        <v>0</v>
      </c>
      <c r="LSL97" s="1544">
        <f t="shared" si="134"/>
        <v>0</v>
      </c>
      <c r="LSM97" s="1544">
        <f t="shared" si="134"/>
        <v>0</v>
      </c>
      <c r="LSN97" s="1544">
        <f t="shared" si="134"/>
        <v>0</v>
      </c>
      <c r="LSO97" s="1544">
        <f t="shared" si="134"/>
        <v>0</v>
      </c>
      <c r="LSP97" s="1544">
        <f t="shared" si="134"/>
        <v>0</v>
      </c>
      <c r="LSQ97" s="1544">
        <f t="shared" si="134"/>
        <v>0</v>
      </c>
      <c r="LSR97" s="1544">
        <f t="shared" si="134"/>
        <v>0</v>
      </c>
      <c r="LSS97" s="1544">
        <f t="shared" si="134"/>
        <v>0</v>
      </c>
      <c r="LST97" s="1544">
        <f t="shared" si="134"/>
        <v>0</v>
      </c>
      <c r="LSU97" s="1544">
        <f t="shared" si="134"/>
        <v>0</v>
      </c>
      <c r="LSV97" s="1544">
        <f t="shared" si="134"/>
        <v>0</v>
      </c>
      <c r="LSW97" s="1544">
        <f t="shared" si="134"/>
        <v>0</v>
      </c>
      <c r="LSX97" s="1544">
        <f t="shared" si="134"/>
        <v>0</v>
      </c>
      <c r="LSY97" s="1544">
        <f t="shared" si="134"/>
        <v>0</v>
      </c>
      <c r="LSZ97" s="1544">
        <f t="shared" si="134"/>
        <v>0</v>
      </c>
      <c r="LTA97" s="1544">
        <f t="shared" si="134"/>
        <v>0</v>
      </c>
      <c r="LTB97" s="1544">
        <f t="shared" si="134"/>
        <v>0</v>
      </c>
      <c r="LTC97" s="1544">
        <f t="shared" si="134"/>
        <v>0</v>
      </c>
      <c r="LTD97" s="1544">
        <f t="shared" si="134"/>
        <v>0</v>
      </c>
      <c r="LTE97" s="1544">
        <f t="shared" si="134"/>
        <v>0</v>
      </c>
      <c r="LTF97" s="1544">
        <f t="shared" si="134"/>
        <v>0</v>
      </c>
      <c r="LTG97" s="1544">
        <f t="shared" si="134"/>
        <v>0</v>
      </c>
      <c r="LTH97" s="1544">
        <f t="shared" si="134"/>
        <v>0</v>
      </c>
      <c r="LTI97" s="1544">
        <f t="shared" si="134"/>
        <v>0</v>
      </c>
      <c r="LTJ97" s="1544">
        <f t="shared" si="134"/>
        <v>0</v>
      </c>
      <c r="LTK97" s="1544">
        <f t="shared" si="134"/>
        <v>0</v>
      </c>
      <c r="LTL97" s="1544">
        <f t="shared" ref="LTL97:LVW97" si="135">SUM(LTL23,LTL27,LTL33,LTL38,LTL41,LTL44,LTL47,LTL50,LTL56,LTL62,LTL64,LTL70,LTL76,LTL78,LTL82)*(1-$E$91)*0.095</f>
        <v>0</v>
      </c>
      <c r="LTM97" s="1544">
        <f t="shared" si="135"/>
        <v>0</v>
      </c>
      <c r="LTN97" s="1544">
        <f t="shared" si="135"/>
        <v>0</v>
      </c>
      <c r="LTO97" s="1544">
        <f t="shared" si="135"/>
        <v>0</v>
      </c>
      <c r="LTP97" s="1544">
        <f t="shared" si="135"/>
        <v>0</v>
      </c>
      <c r="LTQ97" s="1544">
        <f t="shared" si="135"/>
        <v>0</v>
      </c>
      <c r="LTR97" s="1544">
        <f t="shared" si="135"/>
        <v>0</v>
      </c>
      <c r="LTS97" s="1544">
        <f t="shared" si="135"/>
        <v>0</v>
      </c>
      <c r="LTT97" s="1544">
        <f t="shared" si="135"/>
        <v>0</v>
      </c>
      <c r="LTU97" s="1544">
        <f t="shared" si="135"/>
        <v>0</v>
      </c>
      <c r="LTV97" s="1544">
        <f t="shared" si="135"/>
        <v>0</v>
      </c>
      <c r="LTW97" s="1544">
        <f t="shared" si="135"/>
        <v>0</v>
      </c>
      <c r="LTX97" s="1544">
        <f t="shared" si="135"/>
        <v>0</v>
      </c>
      <c r="LTY97" s="1544">
        <f t="shared" si="135"/>
        <v>0</v>
      </c>
      <c r="LTZ97" s="1544">
        <f t="shared" si="135"/>
        <v>0</v>
      </c>
      <c r="LUA97" s="1544">
        <f t="shared" si="135"/>
        <v>0</v>
      </c>
      <c r="LUB97" s="1544">
        <f t="shared" si="135"/>
        <v>0</v>
      </c>
      <c r="LUC97" s="1544">
        <f t="shared" si="135"/>
        <v>0</v>
      </c>
      <c r="LUD97" s="1544">
        <f t="shared" si="135"/>
        <v>0</v>
      </c>
      <c r="LUE97" s="1544">
        <f t="shared" si="135"/>
        <v>0</v>
      </c>
      <c r="LUF97" s="1544">
        <f t="shared" si="135"/>
        <v>0</v>
      </c>
      <c r="LUG97" s="1544">
        <f t="shared" si="135"/>
        <v>0</v>
      </c>
      <c r="LUH97" s="1544">
        <f t="shared" si="135"/>
        <v>0</v>
      </c>
      <c r="LUI97" s="1544">
        <f t="shared" si="135"/>
        <v>0</v>
      </c>
      <c r="LUJ97" s="1544">
        <f t="shared" si="135"/>
        <v>0</v>
      </c>
      <c r="LUK97" s="1544">
        <f t="shared" si="135"/>
        <v>0</v>
      </c>
      <c r="LUL97" s="1544">
        <f t="shared" si="135"/>
        <v>0</v>
      </c>
      <c r="LUM97" s="1544">
        <f t="shared" si="135"/>
        <v>0</v>
      </c>
      <c r="LUN97" s="1544">
        <f t="shared" si="135"/>
        <v>0</v>
      </c>
      <c r="LUO97" s="1544">
        <f t="shared" si="135"/>
        <v>0</v>
      </c>
      <c r="LUP97" s="1544">
        <f t="shared" si="135"/>
        <v>0</v>
      </c>
      <c r="LUQ97" s="1544">
        <f t="shared" si="135"/>
        <v>0</v>
      </c>
      <c r="LUR97" s="1544">
        <f t="shared" si="135"/>
        <v>0</v>
      </c>
      <c r="LUS97" s="1544">
        <f t="shared" si="135"/>
        <v>0</v>
      </c>
      <c r="LUT97" s="1544">
        <f t="shared" si="135"/>
        <v>0</v>
      </c>
      <c r="LUU97" s="1544">
        <f t="shared" si="135"/>
        <v>0</v>
      </c>
      <c r="LUV97" s="1544">
        <f t="shared" si="135"/>
        <v>0</v>
      </c>
      <c r="LUW97" s="1544">
        <f t="shared" si="135"/>
        <v>0</v>
      </c>
      <c r="LUX97" s="1544">
        <f t="shared" si="135"/>
        <v>0</v>
      </c>
      <c r="LUY97" s="1544">
        <f t="shared" si="135"/>
        <v>0</v>
      </c>
      <c r="LUZ97" s="1544">
        <f t="shared" si="135"/>
        <v>0</v>
      </c>
      <c r="LVA97" s="1544">
        <f t="shared" si="135"/>
        <v>0</v>
      </c>
      <c r="LVB97" s="1544">
        <f t="shared" si="135"/>
        <v>0</v>
      </c>
      <c r="LVC97" s="1544">
        <f t="shared" si="135"/>
        <v>0</v>
      </c>
      <c r="LVD97" s="1544">
        <f t="shared" si="135"/>
        <v>0</v>
      </c>
      <c r="LVE97" s="1544">
        <f t="shared" si="135"/>
        <v>0</v>
      </c>
      <c r="LVF97" s="1544">
        <f t="shared" si="135"/>
        <v>0</v>
      </c>
      <c r="LVG97" s="1544">
        <f t="shared" si="135"/>
        <v>0</v>
      </c>
      <c r="LVH97" s="1544">
        <f t="shared" si="135"/>
        <v>0</v>
      </c>
      <c r="LVI97" s="1544">
        <f t="shared" si="135"/>
        <v>0</v>
      </c>
      <c r="LVJ97" s="1544">
        <f t="shared" si="135"/>
        <v>0</v>
      </c>
      <c r="LVK97" s="1544">
        <f t="shared" si="135"/>
        <v>0</v>
      </c>
      <c r="LVL97" s="1544">
        <f t="shared" si="135"/>
        <v>0</v>
      </c>
      <c r="LVM97" s="1544">
        <f t="shared" si="135"/>
        <v>0</v>
      </c>
      <c r="LVN97" s="1544">
        <f t="shared" si="135"/>
        <v>0</v>
      </c>
      <c r="LVO97" s="1544">
        <f t="shared" si="135"/>
        <v>0</v>
      </c>
      <c r="LVP97" s="1544">
        <f t="shared" si="135"/>
        <v>0</v>
      </c>
      <c r="LVQ97" s="1544">
        <f t="shared" si="135"/>
        <v>0</v>
      </c>
      <c r="LVR97" s="1544">
        <f t="shared" si="135"/>
        <v>0</v>
      </c>
      <c r="LVS97" s="1544">
        <f t="shared" si="135"/>
        <v>0</v>
      </c>
      <c r="LVT97" s="1544">
        <f t="shared" si="135"/>
        <v>0</v>
      </c>
      <c r="LVU97" s="1544">
        <f t="shared" si="135"/>
        <v>0</v>
      </c>
      <c r="LVV97" s="1544">
        <f t="shared" si="135"/>
        <v>0</v>
      </c>
      <c r="LVW97" s="1544">
        <f t="shared" si="135"/>
        <v>0</v>
      </c>
      <c r="LVX97" s="1544">
        <f t="shared" ref="LVX97:LYI97" si="136">SUM(LVX23,LVX27,LVX33,LVX38,LVX41,LVX44,LVX47,LVX50,LVX56,LVX62,LVX64,LVX70,LVX76,LVX78,LVX82)*(1-$E$91)*0.095</f>
        <v>0</v>
      </c>
      <c r="LVY97" s="1544">
        <f t="shared" si="136"/>
        <v>0</v>
      </c>
      <c r="LVZ97" s="1544">
        <f t="shared" si="136"/>
        <v>0</v>
      </c>
      <c r="LWA97" s="1544">
        <f t="shared" si="136"/>
        <v>0</v>
      </c>
      <c r="LWB97" s="1544">
        <f t="shared" si="136"/>
        <v>0</v>
      </c>
      <c r="LWC97" s="1544">
        <f t="shared" si="136"/>
        <v>0</v>
      </c>
      <c r="LWD97" s="1544">
        <f t="shared" si="136"/>
        <v>0</v>
      </c>
      <c r="LWE97" s="1544">
        <f t="shared" si="136"/>
        <v>0</v>
      </c>
      <c r="LWF97" s="1544">
        <f t="shared" si="136"/>
        <v>0</v>
      </c>
      <c r="LWG97" s="1544">
        <f t="shared" si="136"/>
        <v>0</v>
      </c>
      <c r="LWH97" s="1544">
        <f t="shared" si="136"/>
        <v>0</v>
      </c>
      <c r="LWI97" s="1544">
        <f t="shared" si="136"/>
        <v>0</v>
      </c>
      <c r="LWJ97" s="1544">
        <f t="shared" si="136"/>
        <v>0</v>
      </c>
      <c r="LWK97" s="1544">
        <f t="shared" si="136"/>
        <v>0</v>
      </c>
      <c r="LWL97" s="1544">
        <f t="shared" si="136"/>
        <v>0</v>
      </c>
      <c r="LWM97" s="1544">
        <f t="shared" si="136"/>
        <v>0</v>
      </c>
      <c r="LWN97" s="1544">
        <f t="shared" si="136"/>
        <v>0</v>
      </c>
      <c r="LWO97" s="1544">
        <f t="shared" si="136"/>
        <v>0</v>
      </c>
      <c r="LWP97" s="1544">
        <f t="shared" si="136"/>
        <v>0</v>
      </c>
      <c r="LWQ97" s="1544">
        <f t="shared" si="136"/>
        <v>0</v>
      </c>
      <c r="LWR97" s="1544">
        <f t="shared" si="136"/>
        <v>0</v>
      </c>
      <c r="LWS97" s="1544">
        <f t="shared" si="136"/>
        <v>0</v>
      </c>
      <c r="LWT97" s="1544">
        <f t="shared" si="136"/>
        <v>0</v>
      </c>
      <c r="LWU97" s="1544">
        <f t="shared" si="136"/>
        <v>0</v>
      </c>
      <c r="LWV97" s="1544">
        <f t="shared" si="136"/>
        <v>0</v>
      </c>
      <c r="LWW97" s="1544">
        <f t="shared" si="136"/>
        <v>0</v>
      </c>
      <c r="LWX97" s="1544">
        <f t="shared" si="136"/>
        <v>0</v>
      </c>
      <c r="LWY97" s="1544">
        <f t="shared" si="136"/>
        <v>0</v>
      </c>
      <c r="LWZ97" s="1544">
        <f t="shared" si="136"/>
        <v>0</v>
      </c>
      <c r="LXA97" s="1544">
        <f t="shared" si="136"/>
        <v>0</v>
      </c>
      <c r="LXB97" s="1544">
        <f t="shared" si="136"/>
        <v>0</v>
      </c>
      <c r="LXC97" s="1544">
        <f t="shared" si="136"/>
        <v>0</v>
      </c>
      <c r="LXD97" s="1544">
        <f t="shared" si="136"/>
        <v>0</v>
      </c>
      <c r="LXE97" s="1544">
        <f t="shared" si="136"/>
        <v>0</v>
      </c>
      <c r="LXF97" s="1544">
        <f t="shared" si="136"/>
        <v>0</v>
      </c>
      <c r="LXG97" s="1544">
        <f t="shared" si="136"/>
        <v>0</v>
      </c>
      <c r="LXH97" s="1544">
        <f t="shared" si="136"/>
        <v>0</v>
      </c>
      <c r="LXI97" s="1544">
        <f t="shared" si="136"/>
        <v>0</v>
      </c>
      <c r="LXJ97" s="1544">
        <f t="shared" si="136"/>
        <v>0</v>
      </c>
      <c r="LXK97" s="1544">
        <f t="shared" si="136"/>
        <v>0</v>
      </c>
      <c r="LXL97" s="1544">
        <f t="shared" si="136"/>
        <v>0</v>
      </c>
      <c r="LXM97" s="1544">
        <f t="shared" si="136"/>
        <v>0</v>
      </c>
      <c r="LXN97" s="1544">
        <f t="shared" si="136"/>
        <v>0</v>
      </c>
      <c r="LXO97" s="1544">
        <f t="shared" si="136"/>
        <v>0</v>
      </c>
      <c r="LXP97" s="1544">
        <f t="shared" si="136"/>
        <v>0</v>
      </c>
      <c r="LXQ97" s="1544">
        <f t="shared" si="136"/>
        <v>0</v>
      </c>
      <c r="LXR97" s="1544">
        <f t="shared" si="136"/>
        <v>0</v>
      </c>
      <c r="LXS97" s="1544">
        <f t="shared" si="136"/>
        <v>0</v>
      </c>
      <c r="LXT97" s="1544">
        <f t="shared" si="136"/>
        <v>0</v>
      </c>
      <c r="LXU97" s="1544">
        <f t="shared" si="136"/>
        <v>0</v>
      </c>
      <c r="LXV97" s="1544">
        <f t="shared" si="136"/>
        <v>0</v>
      </c>
      <c r="LXW97" s="1544">
        <f t="shared" si="136"/>
        <v>0</v>
      </c>
      <c r="LXX97" s="1544">
        <f t="shared" si="136"/>
        <v>0</v>
      </c>
      <c r="LXY97" s="1544">
        <f t="shared" si="136"/>
        <v>0</v>
      </c>
      <c r="LXZ97" s="1544">
        <f t="shared" si="136"/>
        <v>0</v>
      </c>
      <c r="LYA97" s="1544">
        <f t="shared" si="136"/>
        <v>0</v>
      </c>
      <c r="LYB97" s="1544">
        <f t="shared" si="136"/>
        <v>0</v>
      </c>
      <c r="LYC97" s="1544">
        <f t="shared" si="136"/>
        <v>0</v>
      </c>
      <c r="LYD97" s="1544">
        <f t="shared" si="136"/>
        <v>0</v>
      </c>
      <c r="LYE97" s="1544">
        <f t="shared" si="136"/>
        <v>0</v>
      </c>
      <c r="LYF97" s="1544">
        <f t="shared" si="136"/>
        <v>0</v>
      </c>
      <c r="LYG97" s="1544">
        <f t="shared" si="136"/>
        <v>0</v>
      </c>
      <c r="LYH97" s="1544">
        <f t="shared" si="136"/>
        <v>0</v>
      </c>
      <c r="LYI97" s="1544">
        <f t="shared" si="136"/>
        <v>0</v>
      </c>
      <c r="LYJ97" s="1544">
        <f t="shared" ref="LYJ97:MAU97" si="137">SUM(LYJ23,LYJ27,LYJ33,LYJ38,LYJ41,LYJ44,LYJ47,LYJ50,LYJ56,LYJ62,LYJ64,LYJ70,LYJ76,LYJ78,LYJ82)*(1-$E$91)*0.095</f>
        <v>0</v>
      </c>
      <c r="LYK97" s="1544">
        <f t="shared" si="137"/>
        <v>0</v>
      </c>
      <c r="LYL97" s="1544">
        <f t="shared" si="137"/>
        <v>0</v>
      </c>
      <c r="LYM97" s="1544">
        <f t="shared" si="137"/>
        <v>0</v>
      </c>
      <c r="LYN97" s="1544">
        <f t="shared" si="137"/>
        <v>0</v>
      </c>
      <c r="LYO97" s="1544">
        <f t="shared" si="137"/>
        <v>0</v>
      </c>
      <c r="LYP97" s="1544">
        <f t="shared" si="137"/>
        <v>0</v>
      </c>
      <c r="LYQ97" s="1544">
        <f t="shared" si="137"/>
        <v>0</v>
      </c>
      <c r="LYR97" s="1544">
        <f t="shared" si="137"/>
        <v>0</v>
      </c>
      <c r="LYS97" s="1544">
        <f t="shared" si="137"/>
        <v>0</v>
      </c>
      <c r="LYT97" s="1544">
        <f t="shared" si="137"/>
        <v>0</v>
      </c>
      <c r="LYU97" s="1544">
        <f t="shared" si="137"/>
        <v>0</v>
      </c>
      <c r="LYV97" s="1544">
        <f t="shared" si="137"/>
        <v>0</v>
      </c>
      <c r="LYW97" s="1544">
        <f t="shared" si="137"/>
        <v>0</v>
      </c>
      <c r="LYX97" s="1544">
        <f t="shared" si="137"/>
        <v>0</v>
      </c>
      <c r="LYY97" s="1544">
        <f t="shared" si="137"/>
        <v>0</v>
      </c>
      <c r="LYZ97" s="1544">
        <f t="shared" si="137"/>
        <v>0</v>
      </c>
      <c r="LZA97" s="1544">
        <f t="shared" si="137"/>
        <v>0</v>
      </c>
      <c r="LZB97" s="1544">
        <f t="shared" si="137"/>
        <v>0</v>
      </c>
      <c r="LZC97" s="1544">
        <f t="shared" si="137"/>
        <v>0</v>
      </c>
      <c r="LZD97" s="1544">
        <f t="shared" si="137"/>
        <v>0</v>
      </c>
      <c r="LZE97" s="1544">
        <f t="shared" si="137"/>
        <v>0</v>
      </c>
      <c r="LZF97" s="1544">
        <f t="shared" si="137"/>
        <v>0</v>
      </c>
      <c r="LZG97" s="1544">
        <f t="shared" si="137"/>
        <v>0</v>
      </c>
      <c r="LZH97" s="1544">
        <f t="shared" si="137"/>
        <v>0</v>
      </c>
      <c r="LZI97" s="1544">
        <f t="shared" si="137"/>
        <v>0</v>
      </c>
      <c r="LZJ97" s="1544">
        <f t="shared" si="137"/>
        <v>0</v>
      </c>
      <c r="LZK97" s="1544">
        <f t="shared" si="137"/>
        <v>0</v>
      </c>
      <c r="LZL97" s="1544">
        <f t="shared" si="137"/>
        <v>0</v>
      </c>
      <c r="LZM97" s="1544">
        <f t="shared" si="137"/>
        <v>0</v>
      </c>
      <c r="LZN97" s="1544">
        <f t="shared" si="137"/>
        <v>0</v>
      </c>
      <c r="LZO97" s="1544">
        <f t="shared" si="137"/>
        <v>0</v>
      </c>
      <c r="LZP97" s="1544">
        <f t="shared" si="137"/>
        <v>0</v>
      </c>
      <c r="LZQ97" s="1544">
        <f t="shared" si="137"/>
        <v>0</v>
      </c>
      <c r="LZR97" s="1544">
        <f t="shared" si="137"/>
        <v>0</v>
      </c>
      <c r="LZS97" s="1544">
        <f t="shared" si="137"/>
        <v>0</v>
      </c>
      <c r="LZT97" s="1544">
        <f t="shared" si="137"/>
        <v>0</v>
      </c>
      <c r="LZU97" s="1544">
        <f t="shared" si="137"/>
        <v>0</v>
      </c>
      <c r="LZV97" s="1544">
        <f t="shared" si="137"/>
        <v>0</v>
      </c>
      <c r="LZW97" s="1544">
        <f t="shared" si="137"/>
        <v>0</v>
      </c>
      <c r="LZX97" s="1544">
        <f t="shared" si="137"/>
        <v>0</v>
      </c>
      <c r="LZY97" s="1544">
        <f t="shared" si="137"/>
        <v>0</v>
      </c>
      <c r="LZZ97" s="1544">
        <f t="shared" si="137"/>
        <v>0</v>
      </c>
      <c r="MAA97" s="1544">
        <f t="shared" si="137"/>
        <v>0</v>
      </c>
      <c r="MAB97" s="1544">
        <f t="shared" si="137"/>
        <v>0</v>
      </c>
      <c r="MAC97" s="1544">
        <f t="shared" si="137"/>
        <v>0</v>
      </c>
      <c r="MAD97" s="1544">
        <f t="shared" si="137"/>
        <v>0</v>
      </c>
      <c r="MAE97" s="1544">
        <f t="shared" si="137"/>
        <v>0</v>
      </c>
      <c r="MAF97" s="1544">
        <f t="shared" si="137"/>
        <v>0</v>
      </c>
      <c r="MAG97" s="1544">
        <f t="shared" si="137"/>
        <v>0</v>
      </c>
      <c r="MAH97" s="1544">
        <f t="shared" si="137"/>
        <v>0</v>
      </c>
      <c r="MAI97" s="1544">
        <f t="shared" si="137"/>
        <v>0</v>
      </c>
      <c r="MAJ97" s="1544">
        <f t="shared" si="137"/>
        <v>0</v>
      </c>
      <c r="MAK97" s="1544">
        <f t="shared" si="137"/>
        <v>0</v>
      </c>
      <c r="MAL97" s="1544">
        <f t="shared" si="137"/>
        <v>0</v>
      </c>
      <c r="MAM97" s="1544">
        <f t="shared" si="137"/>
        <v>0</v>
      </c>
      <c r="MAN97" s="1544">
        <f t="shared" si="137"/>
        <v>0</v>
      </c>
      <c r="MAO97" s="1544">
        <f t="shared" si="137"/>
        <v>0</v>
      </c>
      <c r="MAP97" s="1544">
        <f t="shared" si="137"/>
        <v>0</v>
      </c>
      <c r="MAQ97" s="1544">
        <f t="shared" si="137"/>
        <v>0</v>
      </c>
      <c r="MAR97" s="1544">
        <f t="shared" si="137"/>
        <v>0</v>
      </c>
      <c r="MAS97" s="1544">
        <f t="shared" si="137"/>
        <v>0</v>
      </c>
      <c r="MAT97" s="1544">
        <f t="shared" si="137"/>
        <v>0</v>
      </c>
      <c r="MAU97" s="1544">
        <f t="shared" si="137"/>
        <v>0</v>
      </c>
      <c r="MAV97" s="1544">
        <f t="shared" ref="MAV97:MDG97" si="138">SUM(MAV23,MAV27,MAV33,MAV38,MAV41,MAV44,MAV47,MAV50,MAV56,MAV62,MAV64,MAV70,MAV76,MAV78,MAV82)*(1-$E$91)*0.095</f>
        <v>0</v>
      </c>
      <c r="MAW97" s="1544">
        <f t="shared" si="138"/>
        <v>0</v>
      </c>
      <c r="MAX97" s="1544">
        <f t="shared" si="138"/>
        <v>0</v>
      </c>
      <c r="MAY97" s="1544">
        <f t="shared" si="138"/>
        <v>0</v>
      </c>
      <c r="MAZ97" s="1544">
        <f t="shared" si="138"/>
        <v>0</v>
      </c>
      <c r="MBA97" s="1544">
        <f t="shared" si="138"/>
        <v>0</v>
      </c>
      <c r="MBB97" s="1544">
        <f t="shared" si="138"/>
        <v>0</v>
      </c>
      <c r="MBC97" s="1544">
        <f t="shared" si="138"/>
        <v>0</v>
      </c>
      <c r="MBD97" s="1544">
        <f t="shared" si="138"/>
        <v>0</v>
      </c>
      <c r="MBE97" s="1544">
        <f t="shared" si="138"/>
        <v>0</v>
      </c>
      <c r="MBF97" s="1544">
        <f t="shared" si="138"/>
        <v>0</v>
      </c>
      <c r="MBG97" s="1544">
        <f t="shared" si="138"/>
        <v>0</v>
      </c>
      <c r="MBH97" s="1544">
        <f t="shared" si="138"/>
        <v>0</v>
      </c>
      <c r="MBI97" s="1544">
        <f t="shared" si="138"/>
        <v>0</v>
      </c>
      <c r="MBJ97" s="1544">
        <f t="shared" si="138"/>
        <v>0</v>
      </c>
      <c r="MBK97" s="1544">
        <f t="shared" si="138"/>
        <v>0</v>
      </c>
      <c r="MBL97" s="1544">
        <f t="shared" si="138"/>
        <v>0</v>
      </c>
      <c r="MBM97" s="1544">
        <f t="shared" si="138"/>
        <v>0</v>
      </c>
      <c r="MBN97" s="1544">
        <f t="shared" si="138"/>
        <v>0</v>
      </c>
      <c r="MBO97" s="1544">
        <f t="shared" si="138"/>
        <v>0</v>
      </c>
      <c r="MBP97" s="1544">
        <f t="shared" si="138"/>
        <v>0</v>
      </c>
      <c r="MBQ97" s="1544">
        <f t="shared" si="138"/>
        <v>0</v>
      </c>
      <c r="MBR97" s="1544">
        <f t="shared" si="138"/>
        <v>0</v>
      </c>
      <c r="MBS97" s="1544">
        <f t="shared" si="138"/>
        <v>0</v>
      </c>
      <c r="MBT97" s="1544">
        <f t="shared" si="138"/>
        <v>0</v>
      </c>
      <c r="MBU97" s="1544">
        <f t="shared" si="138"/>
        <v>0</v>
      </c>
      <c r="MBV97" s="1544">
        <f t="shared" si="138"/>
        <v>0</v>
      </c>
      <c r="MBW97" s="1544">
        <f t="shared" si="138"/>
        <v>0</v>
      </c>
      <c r="MBX97" s="1544">
        <f t="shared" si="138"/>
        <v>0</v>
      </c>
      <c r="MBY97" s="1544">
        <f t="shared" si="138"/>
        <v>0</v>
      </c>
      <c r="MBZ97" s="1544">
        <f t="shared" si="138"/>
        <v>0</v>
      </c>
      <c r="MCA97" s="1544">
        <f t="shared" si="138"/>
        <v>0</v>
      </c>
      <c r="MCB97" s="1544">
        <f t="shared" si="138"/>
        <v>0</v>
      </c>
      <c r="MCC97" s="1544">
        <f t="shared" si="138"/>
        <v>0</v>
      </c>
      <c r="MCD97" s="1544">
        <f t="shared" si="138"/>
        <v>0</v>
      </c>
      <c r="MCE97" s="1544">
        <f t="shared" si="138"/>
        <v>0</v>
      </c>
      <c r="MCF97" s="1544">
        <f t="shared" si="138"/>
        <v>0</v>
      </c>
      <c r="MCG97" s="1544">
        <f t="shared" si="138"/>
        <v>0</v>
      </c>
      <c r="MCH97" s="1544">
        <f t="shared" si="138"/>
        <v>0</v>
      </c>
      <c r="MCI97" s="1544">
        <f t="shared" si="138"/>
        <v>0</v>
      </c>
      <c r="MCJ97" s="1544">
        <f t="shared" si="138"/>
        <v>0</v>
      </c>
      <c r="MCK97" s="1544">
        <f t="shared" si="138"/>
        <v>0</v>
      </c>
      <c r="MCL97" s="1544">
        <f t="shared" si="138"/>
        <v>0</v>
      </c>
      <c r="MCM97" s="1544">
        <f t="shared" si="138"/>
        <v>0</v>
      </c>
      <c r="MCN97" s="1544">
        <f t="shared" si="138"/>
        <v>0</v>
      </c>
      <c r="MCO97" s="1544">
        <f t="shared" si="138"/>
        <v>0</v>
      </c>
      <c r="MCP97" s="1544">
        <f t="shared" si="138"/>
        <v>0</v>
      </c>
      <c r="MCQ97" s="1544">
        <f t="shared" si="138"/>
        <v>0</v>
      </c>
      <c r="MCR97" s="1544">
        <f t="shared" si="138"/>
        <v>0</v>
      </c>
      <c r="MCS97" s="1544">
        <f t="shared" si="138"/>
        <v>0</v>
      </c>
      <c r="MCT97" s="1544">
        <f t="shared" si="138"/>
        <v>0</v>
      </c>
      <c r="MCU97" s="1544">
        <f t="shared" si="138"/>
        <v>0</v>
      </c>
      <c r="MCV97" s="1544">
        <f t="shared" si="138"/>
        <v>0</v>
      </c>
      <c r="MCW97" s="1544">
        <f t="shared" si="138"/>
        <v>0</v>
      </c>
      <c r="MCX97" s="1544">
        <f t="shared" si="138"/>
        <v>0</v>
      </c>
      <c r="MCY97" s="1544">
        <f t="shared" si="138"/>
        <v>0</v>
      </c>
      <c r="MCZ97" s="1544">
        <f t="shared" si="138"/>
        <v>0</v>
      </c>
      <c r="MDA97" s="1544">
        <f t="shared" si="138"/>
        <v>0</v>
      </c>
      <c r="MDB97" s="1544">
        <f t="shared" si="138"/>
        <v>0</v>
      </c>
      <c r="MDC97" s="1544">
        <f t="shared" si="138"/>
        <v>0</v>
      </c>
      <c r="MDD97" s="1544">
        <f t="shared" si="138"/>
        <v>0</v>
      </c>
      <c r="MDE97" s="1544">
        <f t="shared" si="138"/>
        <v>0</v>
      </c>
      <c r="MDF97" s="1544">
        <f t="shared" si="138"/>
        <v>0</v>
      </c>
      <c r="MDG97" s="1544">
        <f t="shared" si="138"/>
        <v>0</v>
      </c>
      <c r="MDH97" s="1544">
        <f t="shared" ref="MDH97:MFS97" si="139">SUM(MDH23,MDH27,MDH33,MDH38,MDH41,MDH44,MDH47,MDH50,MDH56,MDH62,MDH64,MDH70,MDH76,MDH78,MDH82)*(1-$E$91)*0.095</f>
        <v>0</v>
      </c>
      <c r="MDI97" s="1544">
        <f t="shared" si="139"/>
        <v>0</v>
      </c>
      <c r="MDJ97" s="1544">
        <f t="shared" si="139"/>
        <v>0</v>
      </c>
      <c r="MDK97" s="1544">
        <f t="shared" si="139"/>
        <v>0</v>
      </c>
      <c r="MDL97" s="1544">
        <f t="shared" si="139"/>
        <v>0</v>
      </c>
      <c r="MDM97" s="1544">
        <f t="shared" si="139"/>
        <v>0</v>
      </c>
      <c r="MDN97" s="1544">
        <f t="shared" si="139"/>
        <v>0</v>
      </c>
      <c r="MDO97" s="1544">
        <f t="shared" si="139"/>
        <v>0</v>
      </c>
      <c r="MDP97" s="1544">
        <f t="shared" si="139"/>
        <v>0</v>
      </c>
      <c r="MDQ97" s="1544">
        <f t="shared" si="139"/>
        <v>0</v>
      </c>
      <c r="MDR97" s="1544">
        <f t="shared" si="139"/>
        <v>0</v>
      </c>
      <c r="MDS97" s="1544">
        <f t="shared" si="139"/>
        <v>0</v>
      </c>
      <c r="MDT97" s="1544">
        <f t="shared" si="139"/>
        <v>0</v>
      </c>
      <c r="MDU97" s="1544">
        <f t="shared" si="139"/>
        <v>0</v>
      </c>
      <c r="MDV97" s="1544">
        <f t="shared" si="139"/>
        <v>0</v>
      </c>
      <c r="MDW97" s="1544">
        <f t="shared" si="139"/>
        <v>0</v>
      </c>
      <c r="MDX97" s="1544">
        <f t="shared" si="139"/>
        <v>0</v>
      </c>
      <c r="MDY97" s="1544">
        <f t="shared" si="139"/>
        <v>0</v>
      </c>
      <c r="MDZ97" s="1544">
        <f t="shared" si="139"/>
        <v>0</v>
      </c>
      <c r="MEA97" s="1544">
        <f t="shared" si="139"/>
        <v>0</v>
      </c>
      <c r="MEB97" s="1544">
        <f t="shared" si="139"/>
        <v>0</v>
      </c>
      <c r="MEC97" s="1544">
        <f t="shared" si="139"/>
        <v>0</v>
      </c>
      <c r="MED97" s="1544">
        <f t="shared" si="139"/>
        <v>0</v>
      </c>
      <c r="MEE97" s="1544">
        <f t="shared" si="139"/>
        <v>0</v>
      </c>
      <c r="MEF97" s="1544">
        <f t="shared" si="139"/>
        <v>0</v>
      </c>
      <c r="MEG97" s="1544">
        <f t="shared" si="139"/>
        <v>0</v>
      </c>
      <c r="MEH97" s="1544">
        <f t="shared" si="139"/>
        <v>0</v>
      </c>
      <c r="MEI97" s="1544">
        <f t="shared" si="139"/>
        <v>0</v>
      </c>
      <c r="MEJ97" s="1544">
        <f t="shared" si="139"/>
        <v>0</v>
      </c>
      <c r="MEK97" s="1544">
        <f t="shared" si="139"/>
        <v>0</v>
      </c>
      <c r="MEL97" s="1544">
        <f t="shared" si="139"/>
        <v>0</v>
      </c>
      <c r="MEM97" s="1544">
        <f t="shared" si="139"/>
        <v>0</v>
      </c>
      <c r="MEN97" s="1544">
        <f t="shared" si="139"/>
        <v>0</v>
      </c>
      <c r="MEO97" s="1544">
        <f t="shared" si="139"/>
        <v>0</v>
      </c>
      <c r="MEP97" s="1544">
        <f t="shared" si="139"/>
        <v>0</v>
      </c>
      <c r="MEQ97" s="1544">
        <f t="shared" si="139"/>
        <v>0</v>
      </c>
      <c r="MER97" s="1544">
        <f t="shared" si="139"/>
        <v>0</v>
      </c>
      <c r="MES97" s="1544">
        <f t="shared" si="139"/>
        <v>0</v>
      </c>
      <c r="MET97" s="1544">
        <f t="shared" si="139"/>
        <v>0</v>
      </c>
      <c r="MEU97" s="1544">
        <f t="shared" si="139"/>
        <v>0</v>
      </c>
      <c r="MEV97" s="1544">
        <f t="shared" si="139"/>
        <v>0</v>
      </c>
      <c r="MEW97" s="1544">
        <f t="shared" si="139"/>
        <v>0</v>
      </c>
      <c r="MEX97" s="1544">
        <f t="shared" si="139"/>
        <v>0</v>
      </c>
      <c r="MEY97" s="1544">
        <f t="shared" si="139"/>
        <v>0</v>
      </c>
      <c r="MEZ97" s="1544">
        <f t="shared" si="139"/>
        <v>0</v>
      </c>
      <c r="MFA97" s="1544">
        <f t="shared" si="139"/>
        <v>0</v>
      </c>
      <c r="MFB97" s="1544">
        <f t="shared" si="139"/>
        <v>0</v>
      </c>
      <c r="MFC97" s="1544">
        <f t="shared" si="139"/>
        <v>0</v>
      </c>
      <c r="MFD97" s="1544">
        <f t="shared" si="139"/>
        <v>0</v>
      </c>
      <c r="MFE97" s="1544">
        <f t="shared" si="139"/>
        <v>0</v>
      </c>
      <c r="MFF97" s="1544">
        <f t="shared" si="139"/>
        <v>0</v>
      </c>
      <c r="MFG97" s="1544">
        <f t="shared" si="139"/>
        <v>0</v>
      </c>
      <c r="MFH97" s="1544">
        <f t="shared" si="139"/>
        <v>0</v>
      </c>
      <c r="MFI97" s="1544">
        <f t="shared" si="139"/>
        <v>0</v>
      </c>
      <c r="MFJ97" s="1544">
        <f t="shared" si="139"/>
        <v>0</v>
      </c>
      <c r="MFK97" s="1544">
        <f t="shared" si="139"/>
        <v>0</v>
      </c>
      <c r="MFL97" s="1544">
        <f t="shared" si="139"/>
        <v>0</v>
      </c>
      <c r="MFM97" s="1544">
        <f t="shared" si="139"/>
        <v>0</v>
      </c>
      <c r="MFN97" s="1544">
        <f t="shared" si="139"/>
        <v>0</v>
      </c>
      <c r="MFO97" s="1544">
        <f t="shared" si="139"/>
        <v>0</v>
      </c>
      <c r="MFP97" s="1544">
        <f t="shared" si="139"/>
        <v>0</v>
      </c>
      <c r="MFQ97" s="1544">
        <f t="shared" si="139"/>
        <v>0</v>
      </c>
      <c r="MFR97" s="1544">
        <f t="shared" si="139"/>
        <v>0</v>
      </c>
      <c r="MFS97" s="1544">
        <f t="shared" si="139"/>
        <v>0</v>
      </c>
      <c r="MFT97" s="1544">
        <f t="shared" ref="MFT97:MIE97" si="140">SUM(MFT23,MFT27,MFT33,MFT38,MFT41,MFT44,MFT47,MFT50,MFT56,MFT62,MFT64,MFT70,MFT76,MFT78,MFT82)*(1-$E$91)*0.095</f>
        <v>0</v>
      </c>
      <c r="MFU97" s="1544">
        <f t="shared" si="140"/>
        <v>0</v>
      </c>
      <c r="MFV97" s="1544">
        <f t="shared" si="140"/>
        <v>0</v>
      </c>
      <c r="MFW97" s="1544">
        <f t="shared" si="140"/>
        <v>0</v>
      </c>
      <c r="MFX97" s="1544">
        <f t="shared" si="140"/>
        <v>0</v>
      </c>
      <c r="MFY97" s="1544">
        <f t="shared" si="140"/>
        <v>0</v>
      </c>
      <c r="MFZ97" s="1544">
        <f t="shared" si="140"/>
        <v>0</v>
      </c>
      <c r="MGA97" s="1544">
        <f t="shared" si="140"/>
        <v>0</v>
      </c>
      <c r="MGB97" s="1544">
        <f t="shared" si="140"/>
        <v>0</v>
      </c>
      <c r="MGC97" s="1544">
        <f t="shared" si="140"/>
        <v>0</v>
      </c>
      <c r="MGD97" s="1544">
        <f t="shared" si="140"/>
        <v>0</v>
      </c>
      <c r="MGE97" s="1544">
        <f t="shared" si="140"/>
        <v>0</v>
      </c>
      <c r="MGF97" s="1544">
        <f t="shared" si="140"/>
        <v>0</v>
      </c>
      <c r="MGG97" s="1544">
        <f t="shared" si="140"/>
        <v>0</v>
      </c>
      <c r="MGH97" s="1544">
        <f t="shared" si="140"/>
        <v>0</v>
      </c>
      <c r="MGI97" s="1544">
        <f t="shared" si="140"/>
        <v>0</v>
      </c>
      <c r="MGJ97" s="1544">
        <f t="shared" si="140"/>
        <v>0</v>
      </c>
      <c r="MGK97" s="1544">
        <f t="shared" si="140"/>
        <v>0</v>
      </c>
      <c r="MGL97" s="1544">
        <f t="shared" si="140"/>
        <v>0</v>
      </c>
      <c r="MGM97" s="1544">
        <f t="shared" si="140"/>
        <v>0</v>
      </c>
      <c r="MGN97" s="1544">
        <f t="shared" si="140"/>
        <v>0</v>
      </c>
      <c r="MGO97" s="1544">
        <f t="shared" si="140"/>
        <v>0</v>
      </c>
      <c r="MGP97" s="1544">
        <f t="shared" si="140"/>
        <v>0</v>
      </c>
      <c r="MGQ97" s="1544">
        <f t="shared" si="140"/>
        <v>0</v>
      </c>
      <c r="MGR97" s="1544">
        <f t="shared" si="140"/>
        <v>0</v>
      </c>
      <c r="MGS97" s="1544">
        <f t="shared" si="140"/>
        <v>0</v>
      </c>
      <c r="MGT97" s="1544">
        <f t="shared" si="140"/>
        <v>0</v>
      </c>
      <c r="MGU97" s="1544">
        <f t="shared" si="140"/>
        <v>0</v>
      </c>
      <c r="MGV97" s="1544">
        <f t="shared" si="140"/>
        <v>0</v>
      </c>
      <c r="MGW97" s="1544">
        <f t="shared" si="140"/>
        <v>0</v>
      </c>
      <c r="MGX97" s="1544">
        <f t="shared" si="140"/>
        <v>0</v>
      </c>
      <c r="MGY97" s="1544">
        <f t="shared" si="140"/>
        <v>0</v>
      </c>
      <c r="MGZ97" s="1544">
        <f t="shared" si="140"/>
        <v>0</v>
      </c>
      <c r="MHA97" s="1544">
        <f t="shared" si="140"/>
        <v>0</v>
      </c>
      <c r="MHB97" s="1544">
        <f t="shared" si="140"/>
        <v>0</v>
      </c>
      <c r="MHC97" s="1544">
        <f t="shared" si="140"/>
        <v>0</v>
      </c>
      <c r="MHD97" s="1544">
        <f t="shared" si="140"/>
        <v>0</v>
      </c>
      <c r="MHE97" s="1544">
        <f t="shared" si="140"/>
        <v>0</v>
      </c>
      <c r="MHF97" s="1544">
        <f t="shared" si="140"/>
        <v>0</v>
      </c>
      <c r="MHG97" s="1544">
        <f t="shared" si="140"/>
        <v>0</v>
      </c>
      <c r="MHH97" s="1544">
        <f t="shared" si="140"/>
        <v>0</v>
      </c>
      <c r="MHI97" s="1544">
        <f t="shared" si="140"/>
        <v>0</v>
      </c>
      <c r="MHJ97" s="1544">
        <f t="shared" si="140"/>
        <v>0</v>
      </c>
      <c r="MHK97" s="1544">
        <f t="shared" si="140"/>
        <v>0</v>
      </c>
      <c r="MHL97" s="1544">
        <f t="shared" si="140"/>
        <v>0</v>
      </c>
      <c r="MHM97" s="1544">
        <f t="shared" si="140"/>
        <v>0</v>
      </c>
      <c r="MHN97" s="1544">
        <f t="shared" si="140"/>
        <v>0</v>
      </c>
      <c r="MHO97" s="1544">
        <f t="shared" si="140"/>
        <v>0</v>
      </c>
      <c r="MHP97" s="1544">
        <f t="shared" si="140"/>
        <v>0</v>
      </c>
      <c r="MHQ97" s="1544">
        <f t="shared" si="140"/>
        <v>0</v>
      </c>
      <c r="MHR97" s="1544">
        <f t="shared" si="140"/>
        <v>0</v>
      </c>
      <c r="MHS97" s="1544">
        <f t="shared" si="140"/>
        <v>0</v>
      </c>
      <c r="MHT97" s="1544">
        <f t="shared" si="140"/>
        <v>0</v>
      </c>
      <c r="MHU97" s="1544">
        <f t="shared" si="140"/>
        <v>0</v>
      </c>
      <c r="MHV97" s="1544">
        <f t="shared" si="140"/>
        <v>0</v>
      </c>
      <c r="MHW97" s="1544">
        <f t="shared" si="140"/>
        <v>0</v>
      </c>
      <c r="MHX97" s="1544">
        <f t="shared" si="140"/>
        <v>0</v>
      </c>
      <c r="MHY97" s="1544">
        <f t="shared" si="140"/>
        <v>0</v>
      </c>
      <c r="MHZ97" s="1544">
        <f t="shared" si="140"/>
        <v>0</v>
      </c>
      <c r="MIA97" s="1544">
        <f t="shared" si="140"/>
        <v>0</v>
      </c>
      <c r="MIB97" s="1544">
        <f t="shared" si="140"/>
        <v>0</v>
      </c>
      <c r="MIC97" s="1544">
        <f t="shared" si="140"/>
        <v>0</v>
      </c>
      <c r="MID97" s="1544">
        <f t="shared" si="140"/>
        <v>0</v>
      </c>
      <c r="MIE97" s="1544">
        <f t="shared" si="140"/>
        <v>0</v>
      </c>
      <c r="MIF97" s="1544">
        <f t="shared" ref="MIF97:MKQ97" si="141">SUM(MIF23,MIF27,MIF33,MIF38,MIF41,MIF44,MIF47,MIF50,MIF56,MIF62,MIF64,MIF70,MIF76,MIF78,MIF82)*(1-$E$91)*0.095</f>
        <v>0</v>
      </c>
      <c r="MIG97" s="1544">
        <f t="shared" si="141"/>
        <v>0</v>
      </c>
      <c r="MIH97" s="1544">
        <f t="shared" si="141"/>
        <v>0</v>
      </c>
      <c r="MII97" s="1544">
        <f t="shared" si="141"/>
        <v>0</v>
      </c>
      <c r="MIJ97" s="1544">
        <f t="shared" si="141"/>
        <v>0</v>
      </c>
      <c r="MIK97" s="1544">
        <f t="shared" si="141"/>
        <v>0</v>
      </c>
      <c r="MIL97" s="1544">
        <f t="shared" si="141"/>
        <v>0</v>
      </c>
      <c r="MIM97" s="1544">
        <f t="shared" si="141"/>
        <v>0</v>
      </c>
      <c r="MIN97" s="1544">
        <f t="shared" si="141"/>
        <v>0</v>
      </c>
      <c r="MIO97" s="1544">
        <f t="shared" si="141"/>
        <v>0</v>
      </c>
      <c r="MIP97" s="1544">
        <f t="shared" si="141"/>
        <v>0</v>
      </c>
      <c r="MIQ97" s="1544">
        <f t="shared" si="141"/>
        <v>0</v>
      </c>
      <c r="MIR97" s="1544">
        <f t="shared" si="141"/>
        <v>0</v>
      </c>
      <c r="MIS97" s="1544">
        <f t="shared" si="141"/>
        <v>0</v>
      </c>
      <c r="MIT97" s="1544">
        <f t="shared" si="141"/>
        <v>0</v>
      </c>
      <c r="MIU97" s="1544">
        <f t="shared" si="141"/>
        <v>0</v>
      </c>
      <c r="MIV97" s="1544">
        <f t="shared" si="141"/>
        <v>0</v>
      </c>
      <c r="MIW97" s="1544">
        <f t="shared" si="141"/>
        <v>0</v>
      </c>
      <c r="MIX97" s="1544">
        <f t="shared" si="141"/>
        <v>0</v>
      </c>
      <c r="MIY97" s="1544">
        <f t="shared" si="141"/>
        <v>0</v>
      </c>
      <c r="MIZ97" s="1544">
        <f t="shared" si="141"/>
        <v>0</v>
      </c>
      <c r="MJA97" s="1544">
        <f t="shared" si="141"/>
        <v>0</v>
      </c>
      <c r="MJB97" s="1544">
        <f t="shared" si="141"/>
        <v>0</v>
      </c>
      <c r="MJC97" s="1544">
        <f t="shared" si="141"/>
        <v>0</v>
      </c>
      <c r="MJD97" s="1544">
        <f t="shared" si="141"/>
        <v>0</v>
      </c>
      <c r="MJE97" s="1544">
        <f t="shared" si="141"/>
        <v>0</v>
      </c>
      <c r="MJF97" s="1544">
        <f t="shared" si="141"/>
        <v>0</v>
      </c>
      <c r="MJG97" s="1544">
        <f t="shared" si="141"/>
        <v>0</v>
      </c>
      <c r="MJH97" s="1544">
        <f t="shared" si="141"/>
        <v>0</v>
      </c>
      <c r="MJI97" s="1544">
        <f t="shared" si="141"/>
        <v>0</v>
      </c>
      <c r="MJJ97" s="1544">
        <f t="shared" si="141"/>
        <v>0</v>
      </c>
      <c r="MJK97" s="1544">
        <f t="shared" si="141"/>
        <v>0</v>
      </c>
      <c r="MJL97" s="1544">
        <f t="shared" si="141"/>
        <v>0</v>
      </c>
      <c r="MJM97" s="1544">
        <f t="shared" si="141"/>
        <v>0</v>
      </c>
      <c r="MJN97" s="1544">
        <f t="shared" si="141"/>
        <v>0</v>
      </c>
      <c r="MJO97" s="1544">
        <f t="shared" si="141"/>
        <v>0</v>
      </c>
      <c r="MJP97" s="1544">
        <f t="shared" si="141"/>
        <v>0</v>
      </c>
      <c r="MJQ97" s="1544">
        <f t="shared" si="141"/>
        <v>0</v>
      </c>
      <c r="MJR97" s="1544">
        <f t="shared" si="141"/>
        <v>0</v>
      </c>
      <c r="MJS97" s="1544">
        <f t="shared" si="141"/>
        <v>0</v>
      </c>
      <c r="MJT97" s="1544">
        <f t="shared" si="141"/>
        <v>0</v>
      </c>
      <c r="MJU97" s="1544">
        <f t="shared" si="141"/>
        <v>0</v>
      </c>
      <c r="MJV97" s="1544">
        <f t="shared" si="141"/>
        <v>0</v>
      </c>
      <c r="MJW97" s="1544">
        <f t="shared" si="141"/>
        <v>0</v>
      </c>
      <c r="MJX97" s="1544">
        <f t="shared" si="141"/>
        <v>0</v>
      </c>
      <c r="MJY97" s="1544">
        <f t="shared" si="141"/>
        <v>0</v>
      </c>
      <c r="MJZ97" s="1544">
        <f t="shared" si="141"/>
        <v>0</v>
      </c>
      <c r="MKA97" s="1544">
        <f t="shared" si="141"/>
        <v>0</v>
      </c>
      <c r="MKB97" s="1544">
        <f t="shared" si="141"/>
        <v>0</v>
      </c>
      <c r="MKC97" s="1544">
        <f t="shared" si="141"/>
        <v>0</v>
      </c>
      <c r="MKD97" s="1544">
        <f t="shared" si="141"/>
        <v>0</v>
      </c>
      <c r="MKE97" s="1544">
        <f t="shared" si="141"/>
        <v>0</v>
      </c>
      <c r="MKF97" s="1544">
        <f t="shared" si="141"/>
        <v>0</v>
      </c>
      <c r="MKG97" s="1544">
        <f t="shared" si="141"/>
        <v>0</v>
      </c>
      <c r="MKH97" s="1544">
        <f t="shared" si="141"/>
        <v>0</v>
      </c>
      <c r="MKI97" s="1544">
        <f t="shared" si="141"/>
        <v>0</v>
      </c>
      <c r="MKJ97" s="1544">
        <f t="shared" si="141"/>
        <v>0</v>
      </c>
      <c r="MKK97" s="1544">
        <f t="shared" si="141"/>
        <v>0</v>
      </c>
      <c r="MKL97" s="1544">
        <f t="shared" si="141"/>
        <v>0</v>
      </c>
      <c r="MKM97" s="1544">
        <f t="shared" si="141"/>
        <v>0</v>
      </c>
      <c r="MKN97" s="1544">
        <f t="shared" si="141"/>
        <v>0</v>
      </c>
      <c r="MKO97" s="1544">
        <f t="shared" si="141"/>
        <v>0</v>
      </c>
      <c r="MKP97" s="1544">
        <f t="shared" si="141"/>
        <v>0</v>
      </c>
      <c r="MKQ97" s="1544">
        <f t="shared" si="141"/>
        <v>0</v>
      </c>
      <c r="MKR97" s="1544">
        <f t="shared" ref="MKR97:MNC97" si="142">SUM(MKR23,MKR27,MKR33,MKR38,MKR41,MKR44,MKR47,MKR50,MKR56,MKR62,MKR64,MKR70,MKR76,MKR78,MKR82)*(1-$E$91)*0.095</f>
        <v>0</v>
      </c>
      <c r="MKS97" s="1544">
        <f t="shared" si="142"/>
        <v>0</v>
      </c>
      <c r="MKT97" s="1544">
        <f t="shared" si="142"/>
        <v>0</v>
      </c>
      <c r="MKU97" s="1544">
        <f t="shared" si="142"/>
        <v>0</v>
      </c>
      <c r="MKV97" s="1544">
        <f t="shared" si="142"/>
        <v>0</v>
      </c>
      <c r="MKW97" s="1544">
        <f t="shared" si="142"/>
        <v>0</v>
      </c>
      <c r="MKX97" s="1544">
        <f t="shared" si="142"/>
        <v>0</v>
      </c>
      <c r="MKY97" s="1544">
        <f t="shared" si="142"/>
        <v>0</v>
      </c>
      <c r="MKZ97" s="1544">
        <f t="shared" si="142"/>
        <v>0</v>
      </c>
      <c r="MLA97" s="1544">
        <f t="shared" si="142"/>
        <v>0</v>
      </c>
      <c r="MLB97" s="1544">
        <f t="shared" si="142"/>
        <v>0</v>
      </c>
      <c r="MLC97" s="1544">
        <f t="shared" si="142"/>
        <v>0</v>
      </c>
      <c r="MLD97" s="1544">
        <f t="shared" si="142"/>
        <v>0</v>
      </c>
      <c r="MLE97" s="1544">
        <f t="shared" si="142"/>
        <v>0</v>
      </c>
      <c r="MLF97" s="1544">
        <f t="shared" si="142"/>
        <v>0</v>
      </c>
      <c r="MLG97" s="1544">
        <f t="shared" si="142"/>
        <v>0</v>
      </c>
      <c r="MLH97" s="1544">
        <f t="shared" si="142"/>
        <v>0</v>
      </c>
      <c r="MLI97" s="1544">
        <f t="shared" si="142"/>
        <v>0</v>
      </c>
      <c r="MLJ97" s="1544">
        <f t="shared" si="142"/>
        <v>0</v>
      </c>
      <c r="MLK97" s="1544">
        <f t="shared" si="142"/>
        <v>0</v>
      </c>
      <c r="MLL97" s="1544">
        <f t="shared" si="142"/>
        <v>0</v>
      </c>
      <c r="MLM97" s="1544">
        <f t="shared" si="142"/>
        <v>0</v>
      </c>
      <c r="MLN97" s="1544">
        <f t="shared" si="142"/>
        <v>0</v>
      </c>
      <c r="MLO97" s="1544">
        <f t="shared" si="142"/>
        <v>0</v>
      </c>
      <c r="MLP97" s="1544">
        <f t="shared" si="142"/>
        <v>0</v>
      </c>
      <c r="MLQ97" s="1544">
        <f t="shared" si="142"/>
        <v>0</v>
      </c>
      <c r="MLR97" s="1544">
        <f t="shared" si="142"/>
        <v>0</v>
      </c>
      <c r="MLS97" s="1544">
        <f t="shared" si="142"/>
        <v>0</v>
      </c>
      <c r="MLT97" s="1544">
        <f t="shared" si="142"/>
        <v>0</v>
      </c>
      <c r="MLU97" s="1544">
        <f t="shared" si="142"/>
        <v>0</v>
      </c>
      <c r="MLV97" s="1544">
        <f t="shared" si="142"/>
        <v>0</v>
      </c>
      <c r="MLW97" s="1544">
        <f t="shared" si="142"/>
        <v>0</v>
      </c>
      <c r="MLX97" s="1544">
        <f t="shared" si="142"/>
        <v>0</v>
      </c>
      <c r="MLY97" s="1544">
        <f t="shared" si="142"/>
        <v>0</v>
      </c>
      <c r="MLZ97" s="1544">
        <f t="shared" si="142"/>
        <v>0</v>
      </c>
      <c r="MMA97" s="1544">
        <f t="shared" si="142"/>
        <v>0</v>
      </c>
      <c r="MMB97" s="1544">
        <f t="shared" si="142"/>
        <v>0</v>
      </c>
      <c r="MMC97" s="1544">
        <f t="shared" si="142"/>
        <v>0</v>
      </c>
      <c r="MMD97" s="1544">
        <f t="shared" si="142"/>
        <v>0</v>
      </c>
      <c r="MME97" s="1544">
        <f t="shared" si="142"/>
        <v>0</v>
      </c>
      <c r="MMF97" s="1544">
        <f t="shared" si="142"/>
        <v>0</v>
      </c>
      <c r="MMG97" s="1544">
        <f t="shared" si="142"/>
        <v>0</v>
      </c>
      <c r="MMH97" s="1544">
        <f t="shared" si="142"/>
        <v>0</v>
      </c>
      <c r="MMI97" s="1544">
        <f t="shared" si="142"/>
        <v>0</v>
      </c>
      <c r="MMJ97" s="1544">
        <f t="shared" si="142"/>
        <v>0</v>
      </c>
      <c r="MMK97" s="1544">
        <f t="shared" si="142"/>
        <v>0</v>
      </c>
      <c r="MML97" s="1544">
        <f t="shared" si="142"/>
        <v>0</v>
      </c>
      <c r="MMM97" s="1544">
        <f t="shared" si="142"/>
        <v>0</v>
      </c>
      <c r="MMN97" s="1544">
        <f t="shared" si="142"/>
        <v>0</v>
      </c>
      <c r="MMO97" s="1544">
        <f t="shared" si="142"/>
        <v>0</v>
      </c>
      <c r="MMP97" s="1544">
        <f t="shared" si="142"/>
        <v>0</v>
      </c>
      <c r="MMQ97" s="1544">
        <f t="shared" si="142"/>
        <v>0</v>
      </c>
      <c r="MMR97" s="1544">
        <f t="shared" si="142"/>
        <v>0</v>
      </c>
      <c r="MMS97" s="1544">
        <f t="shared" si="142"/>
        <v>0</v>
      </c>
      <c r="MMT97" s="1544">
        <f t="shared" si="142"/>
        <v>0</v>
      </c>
      <c r="MMU97" s="1544">
        <f t="shared" si="142"/>
        <v>0</v>
      </c>
      <c r="MMV97" s="1544">
        <f t="shared" si="142"/>
        <v>0</v>
      </c>
      <c r="MMW97" s="1544">
        <f t="shared" si="142"/>
        <v>0</v>
      </c>
      <c r="MMX97" s="1544">
        <f t="shared" si="142"/>
        <v>0</v>
      </c>
      <c r="MMY97" s="1544">
        <f t="shared" si="142"/>
        <v>0</v>
      </c>
      <c r="MMZ97" s="1544">
        <f t="shared" si="142"/>
        <v>0</v>
      </c>
      <c r="MNA97" s="1544">
        <f t="shared" si="142"/>
        <v>0</v>
      </c>
      <c r="MNB97" s="1544">
        <f t="shared" si="142"/>
        <v>0</v>
      </c>
      <c r="MNC97" s="1544">
        <f t="shared" si="142"/>
        <v>0</v>
      </c>
      <c r="MND97" s="1544">
        <f t="shared" ref="MND97:MPO97" si="143">SUM(MND23,MND27,MND33,MND38,MND41,MND44,MND47,MND50,MND56,MND62,MND64,MND70,MND76,MND78,MND82)*(1-$E$91)*0.095</f>
        <v>0</v>
      </c>
      <c r="MNE97" s="1544">
        <f t="shared" si="143"/>
        <v>0</v>
      </c>
      <c r="MNF97" s="1544">
        <f t="shared" si="143"/>
        <v>0</v>
      </c>
      <c r="MNG97" s="1544">
        <f t="shared" si="143"/>
        <v>0</v>
      </c>
      <c r="MNH97" s="1544">
        <f t="shared" si="143"/>
        <v>0</v>
      </c>
      <c r="MNI97" s="1544">
        <f t="shared" si="143"/>
        <v>0</v>
      </c>
      <c r="MNJ97" s="1544">
        <f t="shared" si="143"/>
        <v>0</v>
      </c>
      <c r="MNK97" s="1544">
        <f t="shared" si="143"/>
        <v>0</v>
      </c>
      <c r="MNL97" s="1544">
        <f t="shared" si="143"/>
        <v>0</v>
      </c>
      <c r="MNM97" s="1544">
        <f t="shared" si="143"/>
        <v>0</v>
      </c>
      <c r="MNN97" s="1544">
        <f t="shared" si="143"/>
        <v>0</v>
      </c>
      <c r="MNO97" s="1544">
        <f t="shared" si="143"/>
        <v>0</v>
      </c>
      <c r="MNP97" s="1544">
        <f t="shared" si="143"/>
        <v>0</v>
      </c>
      <c r="MNQ97" s="1544">
        <f t="shared" si="143"/>
        <v>0</v>
      </c>
      <c r="MNR97" s="1544">
        <f t="shared" si="143"/>
        <v>0</v>
      </c>
      <c r="MNS97" s="1544">
        <f t="shared" si="143"/>
        <v>0</v>
      </c>
      <c r="MNT97" s="1544">
        <f t="shared" si="143"/>
        <v>0</v>
      </c>
      <c r="MNU97" s="1544">
        <f t="shared" si="143"/>
        <v>0</v>
      </c>
      <c r="MNV97" s="1544">
        <f t="shared" si="143"/>
        <v>0</v>
      </c>
      <c r="MNW97" s="1544">
        <f t="shared" si="143"/>
        <v>0</v>
      </c>
      <c r="MNX97" s="1544">
        <f t="shared" si="143"/>
        <v>0</v>
      </c>
      <c r="MNY97" s="1544">
        <f t="shared" si="143"/>
        <v>0</v>
      </c>
      <c r="MNZ97" s="1544">
        <f t="shared" si="143"/>
        <v>0</v>
      </c>
      <c r="MOA97" s="1544">
        <f t="shared" si="143"/>
        <v>0</v>
      </c>
      <c r="MOB97" s="1544">
        <f t="shared" si="143"/>
        <v>0</v>
      </c>
      <c r="MOC97" s="1544">
        <f t="shared" si="143"/>
        <v>0</v>
      </c>
      <c r="MOD97" s="1544">
        <f t="shared" si="143"/>
        <v>0</v>
      </c>
      <c r="MOE97" s="1544">
        <f t="shared" si="143"/>
        <v>0</v>
      </c>
      <c r="MOF97" s="1544">
        <f t="shared" si="143"/>
        <v>0</v>
      </c>
      <c r="MOG97" s="1544">
        <f t="shared" si="143"/>
        <v>0</v>
      </c>
      <c r="MOH97" s="1544">
        <f t="shared" si="143"/>
        <v>0</v>
      </c>
      <c r="MOI97" s="1544">
        <f t="shared" si="143"/>
        <v>0</v>
      </c>
      <c r="MOJ97" s="1544">
        <f t="shared" si="143"/>
        <v>0</v>
      </c>
      <c r="MOK97" s="1544">
        <f t="shared" si="143"/>
        <v>0</v>
      </c>
      <c r="MOL97" s="1544">
        <f t="shared" si="143"/>
        <v>0</v>
      </c>
      <c r="MOM97" s="1544">
        <f t="shared" si="143"/>
        <v>0</v>
      </c>
      <c r="MON97" s="1544">
        <f t="shared" si="143"/>
        <v>0</v>
      </c>
      <c r="MOO97" s="1544">
        <f t="shared" si="143"/>
        <v>0</v>
      </c>
      <c r="MOP97" s="1544">
        <f t="shared" si="143"/>
        <v>0</v>
      </c>
      <c r="MOQ97" s="1544">
        <f t="shared" si="143"/>
        <v>0</v>
      </c>
      <c r="MOR97" s="1544">
        <f t="shared" si="143"/>
        <v>0</v>
      </c>
      <c r="MOS97" s="1544">
        <f t="shared" si="143"/>
        <v>0</v>
      </c>
      <c r="MOT97" s="1544">
        <f t="shared" si="143"/>
        <v>0</v>
      </c>
      <c r="MOU97" s="1544">
        <f t="shared" si="143"/>
        <v>0</v>
      </c>
      <c r="MOV97" s="1544">
        <f t="shared" si="143"/>
        <v>0</v>
      </c>
      <c r="MOW97" s="1544">
        <f t="shared" si="143"/>
        <v>0</v>
      </c>
      <c r="MOX97" s="1544">
        <f t="shared" si="143"/>
        <v>0</v>
      </c>
      <c r="MOY97" s="1544">
        <f t="shared" si="143"/>
        <v>0</v>
      </c>
      <c r="MOZ97" s="1544">
        <f t="shared" si="143"/>
        <v>0</v>
      </c>
      <c r="MPA97" s="1544">
        <f t="shared" si="143"/>
        <v>0</v>
      </c>
      <c r="MPB97" s="1544">
        <f t="shared" si="143"/>
        <v>0</v>
      </c>
      <c r="MPC97" s="1544">
        <f t="shared" si="143"/>
        <v>0</v>
      </c>
      <c r="MPD97" s="1544">
        <f t="shared" si="143"/>
        <v>0</v>
      </c>
      <c r="MPE97" s="1544">
        <f t="shared" si="143"/>
        <v>0</v>
      </c>
      <c r="MPF97" s="1544">
        <f t="shared" si="143"/>
        <v>0</v>
      </c>
      <c r="MPG97" s="1544">
        <f t="shared" si="143"/>
        <v>0</v>
      </c>
      <c r="MPH97" s="1544">
        <f t="shared" si="143"/>
        <v>0</v>
      </c>
      <c r="MPI97" s="1544">
        <f t="shared" si="143"/>
        <v>0</v>
      </c>
      <c r="MPJ97" s="1544">
        <f t="shared" si="143"/>
        <v>0</v>
      </c>
      <c r="MPK97" s="1544">
        <f t="shared" si="143"/>
        <v>0</v>
      </c>
      <c r="MPL97" s="1544">
        <f t="shared" si="143"/>
        <v>0</v>
      </c>
      <c r="MPM97" s="1544">
        <f t="shared" si="143"/>
        <v>0</v>
      </c>
      <c r="MPN97" s="1544">
        <f t="shared" si="143"/>
        <v>0</v>
      </c>
      <c r="MPO97" s="1544">
        <f t="shared" si="143"/>
        <v>0</v>
      </c>
      <c r="MPP97" s="1544">
        <f t="shared" ref="MPP97:MSA97" si="144">SUM(MPP23,MPP27,MPP33,MPP38,MPP41,MPP44,MPP47,MPP50,MPP56,MPP62,MPP64,MPP70,MPP76,MPP78,MPP82)*(1-$E$91)*0.095</f>
        <v>0</v>
      </c>
      <c r="MPQ97" s="1544">
        <f t="shared" si="144"/>
        <v>0</v>
      </c>
      <c r="MPR97" s="1544">
        <f t="shared" si="144"/>
        <v>0</v>
      </c>
      <c r="MPS97" s="1544">
        <f t="shared" si="144"/>
        <v>0</v>
      </c>
      <c r="MPT97" s="1544">
        <f t="shared" si="144"/>
        <v>0</v>
      </c>
      <c r="MPU97" s="1544">
        <f t="shared" si="144"/>
        <v>0</v>
      </c>
      <c r="MPV97" s="1544">
        <f t="shared" si="144"/>
        <v>0</v>
      </c>
      <c r="MPW97" s="1544">
        <f t="shared" si="144"/>
        <v>0</v>
      </c>
      <c r="MPX97" s="1544">
        <f t="shared" si="144"/>
        <v>0</v>
      </c>
      <c r="MPY97" s="1544">
        <f t="shared" si="144"/>
        <v>0</v>
      </c>
      <c r="MPZ97" s="1544">
        <f t="shared" si="144"/>
        <v>0</v>
      </c>
      <c r="MQA97" s="1544">
        <f t="shared" si="144"/>
        <v>0</v>
      </c>
      <c r="MQB97" s="1544">
        <f t="shared" si="144"/>
        <v>0</v>
      </c>
      <c r="MQC97" s="1544">
        <f t="shared" si="144"/>
        <v>0</v>
      </c>
      <c r="MQD97" s="1544">
        <f t="shared" si="144"/>
        <v>0</v>
      </c>
      <c r="MQE97" s="1544">
        <f t="shared" si="144"/>
        <v>0</v>
      </c>
      <c r="MQF97" s="1544">
        <f t="shared" si="144"/>
        <v>0</v>
      </c>
      <c r="MQG97" s="1544">
        <f t="shared" si="144"/>
        <v>0</v>
      </c>
      <c r="MQH97" s="1544">
        <f t="shared" si="144"/>
        <v>0</v>
      </c>
      <c r="MQI97" s="1544">
        <f t="shared" si="144"/>
        <v>0</v>
      </c>
      <c r="MQJ97" s="1544">
        <f t="shared" si="144"/>
        <v>0</v>
      </c>
      <c r="MQK97" s="1544">
        <f t="shared" si="144"/>
        <v>0</v>
      </c>
      <c r="MQL97" s="1544">
        <f t="shared" si="144"/>
        <v>0</v>
      </c>
      <c r="MQM97" s="1544">
        <f t="shared" si="144"/>
        <v>0</v>
      </c>
      <c r="MQN97" s="1544">
        <f t="shared" si="144"/>
        <v>0</v>
      </c>
      <c r="MQO97" s="1544">
        <f t="shared" si="144"/>
        <v>0</v>
      </c>
      <c r="MQP97" s="1544">
        <f t="shared" si="144"/>
        <v>0</v>
      </c>
      <c r="MQQ97" s="1544">
        <f t="shared" si="144"/>
        <v>0</v>
      </c>
      <c r="MQR97" s="1544">
        <f t="shared" si="144"/>
        <v>0</v>
      </c>
      <c r="MQS97" s="1544">
        <f t="shared" si="144"/>
        <v>0</v>
      </c>
      <c r="MQT97" s="1544">
        <f t="shared" si="144"/>
        <v>0</v>
      </c>
      <c r="MQU97" s="1544">
        <f t="shared" si="144"/>
        <v>0</v>
      </c>
      <c r="MQV97" s="1544">
        <f t="shared" si="144"/>
        <v>0</v>
      </c>
      <c r="MQW97" s="1544">
        <f t="shared" si="144"/>
        <v>0</v>
      </c>
      <c r="MQX97" s="1544">
        <f t="shared" si="144"/>
        <v>0</v>
      </c>
      <c r="MQY97" s="1544">
        <f t="shared" si="144"/>
        <v>0</v>
      </c>
      <c r="MQZ97" s="1544">
        <f t="shared" si="144"/>
        <v>0</v>
      </c>
      <c r="MRA97" s="1544">
        <f t="shared" si="144"/>
        <v>0</v>
      </c>
      <c r="MRB97" s="1544">
        <f t="shared" si="144"/>
        <v>0</v>
      </c>
      <c r="MRC97" s="1544">
        <f t="shared" si="144"/>
        <v>0</v>
      </c>
      <c r="MRD97" s="1544">
        <f t="shared" si="144"/>
        <v>0</v>
      </c>
      <c r="MRE97" s="1544">
        <f t="shared" si="144"/>
        <v>0</v>
      </c>
      <c r="MRF97" s="1544">
        <f t="shared" si="144"/>
        <v>0</v>
      </c>
      <c r="MRG97" s="1544">
        <f t="shared" si="144"/>
        <v>0</v>
      </c>
      <c r="MRH97" s="1544">
        <f t="shared" si="144"/>
        <v>0</v>
      </c>
      <c r="MRI97" s="1544">
        <f t="shared" si="144"/>
        <v>0</v>
      </c>
      <c r="MRJ97" s="1544">
        <f t="shared" si="144"/>
        <v>0</v>
      </c>
      <c r="MRK97" s="1544">
        <f t="shared" si="144"/>
        <v>0</v>
      </c>
      <c r="MRL97" s="1544">
        <f t="shared" si="144"/>
        <v>0</v>
      </c>
      <c r="MRM97" s="1544">
        <f t="shared" si="144"/>
        <v>0</v>
      </c>
      <c r="MRN97" s="1544">
        <f t="shared" si="144"/>
        <v>0</v>
      </c>
      <c r="MRO97" s="1544">
        <f t="shared" si="144"/>
        <v>0</v>
      </c>
      <c r="MRP97" s="1544">
        <f t="shared" si="144"/>
        <v>0</v>
      </c>
      <c r="MRQ97" s="1544">
        <f t="shared" si="144"/>
        <v>0</v>
      </c>
      <c r="MRR97" s="1544">
        <f t="shared" si="144"/>
        <v>0</v>
      </c>
      <c r="MRS97" s="1544">
        <f t="shared" si="144"/>
        <v>0</v>
      </c>
      <c r="MRT97" s="1544">
        <f t="shared" si="144"/>
        <v>0</v>
      </c>
      <c r="MRU97" s="1544">
        <f t="shared" si="144"/>
        <v>0</v>
      </c>
      <c r="MRV97" s="1544">
        <f t="shared" si="144"/>
        <v>0</v>
      </c>
      <c r="MRW97" s="1544">
        <f t="shared" si="144"/>
        <v>0</v>
      </c>
      <c r="MRX97" s="1544">
        <f t="shared" si="144"/>
        <v>0</v>
      </c>
      <c r="MRY97" s="1544">
        <f t="shared" si="144"/>
        <v>0</v>
      </c>
      <c r="MRZ97" s="1544">
        <f t="shared" si="144"/>
        <v>0</v>
      </c>
      <c r="MSA97" s="1544">
        <f t="shared" si="144"/>
        <v>0</v>
      </c>
      <c r="MSB97" s="1544">
        <f t="shared" ref="MSB97:MUM97" si="145">SUM(MSB23,MSB27,MSB33,MSB38,MSB41,MSB44,MSB47,MSB50,MSB56,MSB62,MSB64,MSB70,MSB76,MSB78,MSB82)*(1-$E$91)*0.095</f>
        <v>0</v>
      </c>
      <c r="MSC97" s="1544">
        <f t="shared" si="145"/>
        <v>0</v>
      </c>
      <c r="MSD97" s="1544">
        <f t="shared" si="145"/>
        <v>0</v>
      </c>
      <c r="MSE97" s="1544">
        <f t="shared" si="145"/>
        <v>0</v>
      </c>
      <c r="MSF97" s="1544">
        <f t="shared" si="145"/>
        <v>0</v>
      </c>
      <c r="MSG97" s="1544">
        <f t="shared" si="145"/>
        <v>0</v>
      </c>
      <c r="MSH97" s="1544">
        <f t="shared" si="145"/>
        <v>0</v>
      </c>
      <c r="MSI97" s="1544">
        <f t="shared" si="145"/>
        <v>0</v>
      </c>
      <c r="MSJ97" s="1544">
        <f t="shared" si="145"/>
        <v>0</v>
      </c>
      <c r="MSK97" s="1544">
        <f t="shared" si="145"/>
        <v>0</v>
      </c>
      <c r="MSL97" s="1544">
        <f t="shared" si="145"/>
        <v>0</v>
      </c>
      <c r="MSM97" s="1544">
        <f t="shared" si="145"/>
        <v>0</v>
      </c>
      <c r="MSN97" s="1544">
        <f t="shared" si="145"/>
        <v>0</v>
      </c>
      <c r="MSO97" s="1544">
        <f t="shared" si="145"/>
        <v>0</v>
      </c>
      <c r="MSP97" s="1544">
        <f t="shared" si="145"/>
        <v>0</v>
      </c>
      <c r="MSQ97" s="1544">
        <f t="shared" si="145"/>
        <v>0</v>
      </c>
      <c r="MSR97" s="1544">
        <f t="shared" si="145"/>
        <v>0</v>
      </c>
      <c r="MSS97" s="1544">
        <f t="shared" si="145"/>
        <v>0</v>
      </c>
      <c r="MST97" s="1544">
        <f t="shared" si="145"/>
        <v>0</v>
      </c>
      <c r="MSU97" s="1544">
        <f t="shared" si="145"/>
        <v>0</v>
      </c>
      <c r="MSV97" s="1544">
        <f t="shared" si="145"/>
        <v>0</v>
      </c>
      <c r="MSW97" s="1544">
        <f t="shared" si="145"/>
        <v>0</v>
      </c>
      <c r="MSX97" s="1544">
        <f t="shared" si="145"/>
        <v>0</v>
      </c>
      <c r="MSY97" s="1544">
        <f t="shared" si="145"/>
        <v>0</v>
      </c>
      <c r="MSZ97" s="1544">
        <f t="shared" si="145"/>
        <v>0</v>
      </c>
      <c r="MTA97" s="1544">
        <f t="shared" si="145"/>
        <v>0</v>
      </c>
      <c r="MTB97" s="1544">
        <f t="shared" si="145"/>
        <v>0</v>
      </c>
      <c r="MTC97" s="1544">
        <f t="shared" si="145"/>
        <v>0</v>
      </c>
      <c r="MTD97" s="1544">
        <f t="shared" si="145"/>
        <v>0</v>
      </c>
      <c r="MTE97" s="1544">
        <f t="shared" si="145"/>
        <v>0</v>
      </c>
      <c r="MTF97" s="1544">
        <f t="shared" si="145"/>
        <v>0</v>
      </c>
      <c r="MTG97" s="1544">
        <f t="shared" si="145"/>
        <v>0</v>
      </c>
      <c r="MTH97" s="1544">
        <f t="shared" si="145"/>
        <v>0</v>
      </c>
      <c r="MTI97" s="1544">
        <f t="shared" si="145"/>
        <v>0</v>
      </c>
      <c r="MTJ97" s="1544">
        <f t="shared" si="145"/>
        <v>0</v>
      </c>
      <c r="MTK97" s="1544">
        <f t="shared" si="145"/>
        <v>0</v>
      </c>
      <c r="MTL97" s="1544">
        <f t="shared" si="145"/>
        <v>0</v>
      </c>
      <c r="MTM97" s="1544">
        <f t="shared" si="145"/>
        <v>0</v>
      </c>
      <c r="MTN97" s="1544">
        <f t="shared" si="145"/>
        <v>0</v>
      </c>
      <c r="MTO97" s="1544">
        <f t="shared" si="145"/>
        <v>0</v>
      </c>
      <c r="MTP97" s="1544">
        <f t="shared" si="145"/>
        <v>0</v>
      </c>
      <c r="MTQ97" s="1544">
        <f t="shared" si="145"/>
        <v>0</v>
      </c>
      <c r="MTR97" s="1544">
        <f t="shared" si="145"/>
        <v>0</v>
      </c>
      <c r="MTS97" s="1544">
        <f t="shared" si="145"/>
        <v>0</v>
      </c>
      <c r="MTT97" s="1544">
        <f t="shared" si="145"/>
        <v>0</v>
      </c>
      <c r="MTU97" s="1544">
        <f t="shared" si="145"/>
        <v>0</v>
      </c>
      <c r="MTV97" s="1544">
        <f t="shared" si="145"/>
        <v>0</v>
      </c>
      <c r="MTW97" s="1544">
        <f t="shared" si="145"/>
        <v>0</v>
      </c>
      <c r="MTX97" s="1544">
        <f t="shared" si="145"/>
        <v>0</v>
      </c>
      <c r="MTY97" s="1544">
        <f t="shared" si="145"/>
        <v>0</v>
      </c>
      <c r="MTZ97" s="1544">
        <f t="shared" si="145"/>
        <v>0</v>
      </c>
      <c r="MUA97" s="1544">
        <f t="shared" si="145"/>
        <v>0</v>
      </c>
      <c r="MUB97" s="1544">
        <f t="shared" si="145"/>
        <v>0</v>
      </c>
      <c r="MUC97" s="1544">
        <f t="shared" si="145"/>
        <v>0</v>
      </c>
      <c r="MUD97" s="1544">
        <f t="shared" si="145"/>
        <v>0</v>
      </c>
      <c r="MUE97" s="1544">
        <f t="shared" si="145"/>
        <v>0</v>
      </c>
      <c r="MUF97" s="1544">
        <f t="shared" si="145"/>
        <v>0</v>
      </c>
      <c r="MUG97" s="1544">
        <f t="shared" si="145"/>
        <v>0</v>
      </c>
      <c r="MUH97" s="1544">
        <f t="shared" si="145"/>
        <v>0</v>
      </c>
      <c r="MUI97" s="1544">
        <f t="shared" si="145"/>
        <v>0</v>
      </c>
      <c r="MUJ97" s="1544">
        <f t="shared" si="145"/>
        <v>0</v>
      </c>
      <c r="MUK97" s="1544">
        <f t="shared" si="145"/>
        <v>0</v>
      </c>
      <c r="MUL97" s="1544">
        <f t="shared" si="145"/>
        <v>0</v>
      </c>
      <c r="MUM97" s="1544">
        <f t="shared" si="145"/>
        <v>0</v>
      </c>
      <c r="MUN97" s="1544">
        <f t="shared" ref="MUN97:MWY97" si="146">SUM(MUN23,MUN27,MUN33,MUN38,MUN41,MUN44,MUN47,MUN50,MUN56,MUN62,MUN64,MUN70,MUN76,MUN78,MUN82)*(1-$E$91)*0.095</f>
        <v>0</v>
      </c>
      <c r="MUO97" s="1544">
        <f t="shared" si="146"/>
        <v>0</v>
      </c>
      <c r="MUP97" s="1544">
        <f t="shared" si="146"/>
        <v>0</v>
      </c>
      <c r="MUQ97" s="1544">
        <f t="shared" si="146"/>
        <v>0</v>
      </c>
      <c r="MUR97" s="1544">
        <f t="shared" si="146"/>
        <v>0</v>
      </c>
      <c r="MUS97" s="1544">
        <f t="shared" si="146"/>
        <v>0</v>
      </c>
      <c r="MUT97" s="1544">
        <f t="shared" si="146"/>
        <v>0</v>
      </c>
      <c r="MUU97" s="1544">
        <f t="shared" si="146"/>
        <v>0</v>
      </c>
      <c r="MUV97" s="1544">
        <f t="shared" si="146"/>
        <v>0</v>
      </c>
      <c r="MUW97" s="1544">
        <f t="shared" si="146"/>
        <v>0</v>
      </c>
      <c r="MUX97" s="1544">
        <f t="shared" si="146"/>
        <v>0</v>
      </c>
      <c r="MUY97" s="1544">
        <f t="shared" si="146"/>
        <v>0</v>
      </c>
      <c r="MUZ97" s="1544">
        <f t="shared" si="146"/>
        <v>0</v>
      </c>
      <c r="MVA97" s="1544">
        <f t="shared" si="146"/>
        <v>0</v>
      </c>
      <c r="MVB97" s="1544">
        <f t="shared" si="146"/>
        <v>0</v>
      </c>
      <c r="MVC97" s="1544">
        <f t="shared" si="146"/>
        <v>0</v>
      </c>
      <c r="MVD97" s="1544">
        <f t="shared" si="146"/>
        <v>0</v>
      </c>
      <c r="MVE97" s="1544">
        <f t="shared" si="146"/>
        <v>0</v>
      </c>
      <c r="MVF97" s="1544">
        <f t="shared" si="146"/>
        <v>0</v>
      </c>
      <c r="MVG97" s="1544">
        <f t="shared" si="146"/>
        <v>0</v>
      </c>
      <c r="MVH97" s="1544">
        <f t="shared" si="146"/>
        <v>0</v>
      </c>
      <c r="MVI97" s="1544">
        <f t="shared" si="146"/>
        <v>0</v>
      </c>
      <c r="MVJ97" s="1544">
        <f t="shared" si="146"/>
        <v>0</v>
      </c>
      <c r="MVK97" s="1544">
        <f t="shared" si="146"/>
        <v>0</v>
      </c>
      <c r="MVL97" s="1544">
        <f t="shared" si="146"/>
        <v>0</v>
      </c>
      <c r="MVM97" s="1544">
        <f t="shared" si="146"/>
        <v>0</v>
      </c>
      <c r="MVN97" s="1544">
        <f t="shared" si="146"/>
        <v>0</v>
      </c>
      <c r="MVO97" s="1544">
        <f t="shared" si="146"/>
        <v>0</v>
      </c>
      <c r="MVP97" s="1544">
        <f t="shared" si="146"/>
        <v>0</v>
      </c>
      <c r="MVQ97" s="1544">
        <f t="shared" si="146"/>
        <v>0</v>
      </c>
      <c r="MVR97" s="1544">
        <f t="shared" si="146"/>
        <v>0</v>
      </c>
      <c r="MVS97" s="1544">
        <f t="shared" si="146"/>
        <v>0</v>
      </c>
      <c r="MVT97" s="1544">
        <f t="shared" si="146"/>
        <v>0</v>
      </c>
      <c r="MVU97" s="1544">
        <f t="shared" si="146"/>
        <v>0</v>
      </c>
      <c r="MVV97" s="1544">
        <f t="shared" si="146"/>
        <v>0</v>
      </c>
      <c r="MVW97" s="1544">
        <f t="shared" si="146"/>
        <v>0</v>
      </c>
      <c r="MVX97" s="1544">
        <f t="shared" si="146"/>
        <v>0</v>
      </c>
      <c r="MVY97" s="1544">
        <f t="shared" si="146"/>
        <v>0</v>
      </c>
      <c r="MVZ97" s="1544">
        <f t="shared" si="146"/>
        <v>0</v>
      </c>
      <c r="MWA97" s="1544">
        <f t="shared" si="146"/>
        <v>0</v>
      </c>
      <c r="MWB97" s="1544">
        <f t="shared" si="146"/>
        <v>0</v>
      </c>
      <c r="MWC97" s="1544">
        <f t="shared" si="146"/>
        <v>0</v>
      </c>
      <c r="MWD97" s="1544">
        <f t="shared" si="146"/>
        <v>0</v>
      </c>
      <c r="MWE97" s="1544">
        <f t="shared" si="146"/>
        <v>0</v>
      </c>
      <c r="MWF97" s="1544">
        <f t="shared" si="146"/>
        <v>0</v>
      </c>
      <c r="MWG97" s="1544">
        <f t="shared" si="146"/>
        <v>0</v>
      </c>
      <c r="MWH97" s="1544">
        <f t="shared" si="146"/>
        <v>0</v>
      </c>
      <c r="MWI97" s="1544">
        <f t="shared" si="146"/>
        <v>0</v>
      </c>
      <c r="MWJ97" s="1544">
        <f t="shared" si="146"/>
        <v>0</v>
      </c>
      <c r="MWK97" s="1544">
        <f t="shared" si="146"/>
        <v>0</v>
      </c>
      <c r="MWL97" s="1544">
        <f t="shared" si="146"/>
        <v>0</v>
      </c>
      <c r="MWM97" s="1544">
        <f t="shared" si="146"/>
        <v>0</v>
      </c>
      <c r="MWN97" s="1544">
        <f t="shared" si="146"/>
        <v>0</v>
      </c>
      <c r="MWO97" s="1544">
        <f t="shared" si="146"/>
        <v>0</v>
      </c>
      <c r="MWP97" s="1544">
        <f t="shared" si="146"/>
        <v>0</v>
      </c>
      <c r="MWQ97" s="1544">
        <f t="shared" si="146"/>
        <v>0</v>
      </c>
      <c r="MWR97" s="1544">
        <f t="shared" si="146"/>
        <v>0</v>
      </c>
      <c r="MWS97" s="1544">
        <f t="shared" si="146"/>
        <v>0</v>
      </c>
      <c r="MWT97" s="1544">
        <f t="shared" si="146"/>
        <v>0</v>
      </c>
      <c r="MWU97" s="1544">
        <f t="shared" si="146"/>
        <v>0</v>
      </c>
      <c r="MWV97" s="1544">
        <f t="shared" si="146"/>
        <v>0</v>
      </c>
      <c r="MWW97" s="1544">
        <f t="shared" si="146"/>
        <v>0</v>
      </c>
      <c r="MWX97" s="1544">
        <f t="shared" si="146"/>
        <v>0</v>
      </c>
      <c r="MWY97" s="1544">
        <f t="shared" si="146"/>
        <v>0</v>
      </c>
      <c r="MWZ97" s="1544">
        <f t="shared" ref="MWZ97:MZK97" si="147">SUM(MWZ23,MWZ27,MWZ33,MWZ38,MWZ41,MWZ44,MWZ47,MWZ50,MWZ56,MWZ62,MWZ64,MWZ70,MWZ76,MWZ78,MWZ82)*(1-$E$91)*0.095</f>
        <v>0</v>
      </c>
      <c r="MXA97" s="1544">
        <f t="shared" si="147"/>
        <v>0</v>
      </c>
      <c r="MXB97" s="1544">
        <f t="shared" si="147"/>
        <v>0</v>
      </c>
      <c r="MXC97" s="1544">
        <f t="shared" si="147"/>
        <v>0</v>
      </c>
      <c r="MXD97" s="1544">
        <f t="shared" si="147"/>
        <v>0</v>
      </c>
      <c r="MXE97" s="1544">
        <f t="shared" si="147"/>
        <v>0</v>
      </c>
      <c r="MXF97" s="1544">
        <f t="shared" si="147"/>
        <v>0</v>
      </c>
      <c r="MXG97" s="1544">
        <f t="shared" si="147"/>
        <v>0</v>
      </c>
      <c r="MXH97" s="1544">
        <f t="shared" si="147"/>
        <v>0</v>
      </c>
      <c r="MXI97" s="1544">
        <f t="shared" si="147"/>
        <v>0</v>
      </c>
      <c r="MXJ97" s="1544">
        <f t="shared" si="147"/>
        <v>0</v>
      </c>
      <c r="MXK97" s="1544">
        <f t="shared" si="147"/>
        <v>0</v>
      </c>
      <c r="MXL97" s="1544">
        <f t="shared" si="147"/>
        <v>0</v>
      </c>
      <c r="MXM97" s="1544">
        <f t="shared" si="147"/>
        <v>0</v>
      </c>
      <c r="MXN97" s="1544">
        <f t="shared" si="147"/>
        <v>0</v>
      </c>
      <c r="MXO97" s="1544">
        <f t="shared" si="147"/>
        <v>0</v>
      </c>
      <c r="MXP97" s="1544">
        <f t="shared" si="147"/>
        <v>0</v>
      </c>
      <c r="MXQ97" s="1544">
        <f t="shared" si="147"/>
        <v>0</v>
      </c>
      <c r="MXR97" s="1544">
        <f t="shared" si="147"/>
        <v>0</v>
      </c>
      <c r="MXS97" s="1544">
        <f t="shared" si="147"/>
        <v>0</v>
      </c>
      <c r="MXT97" s="1544">
        <f t="shared" si="147"/>
        <v>0</v>
      </c>
      <c r="MXU97" s="1544">
        <f t="shared" si="147"/>
        <v>0</v>
      </c>
      <c r="MXV97" s="1544">
        <f t="shared" si="147"/>
        <v>0</v>
      </c>
      <c r="MXW97" s="1544">
        <f t="shared" si="147"/>
        <v>0</v>
      </c>
      <c r="MXX97" s="1544">
        <f t="shared" si="147"/>
        <v>0</v>
      </c>
      <c r="MXY97" s="1544">
        <f t="shared" si="147"/>
        <v>0</v>
      </c>
      <c r="MXZ97" s="1544">
        <f t="shared" si="147"/>
        <v>0</v>
      </c>
      <c r="MYA97" s="1544">
        <f t="shared" si="147"/>
        <v>0</v>
      </c>
      <c r="MYB97" s="1544">
        <f t="shared" si="147"/>
        <v>0</v>
      </c>
      <c r="MYC97" s="1544">
        <f t="shared" si="147"/>
        <v>0</v>
      </c>
      <c r="MYD97" s="1544">
        <f t="shared" si="147"/>
        <v>0</v>
      </c>
      <c r="MYE97" s="1544">
        <f t="shared" si="147"/>
        <v>0</v>
      </c>
      <c r="MYF97" s="1544">
        <f t="shared" si="147"/>
        <v>0</v>
      </c>
      <c r="MYG97" s="1544">
        <f t="shared" si="147"/>
        <v>0</v>
      </c>
      <c r="MYH97" s="1544">
        <f t="shared" si="147"/>
        <v>0</v>
      </c>
      <c r="MYI97" s="1544">
        <f t="shared" si="147"/>
        <v>0</v>
      </c>
      <c r="MYJ97" s="1544">
        <f t="shared" si="147"/>
        <v>0</v>
      </c>
      <c r="MYK97" s="1544">
        <f t="shared" si="147"/>
        <v>0</v>
      </c>
      <c r="MYL97" s="1544">
        <f t="shared" si="147"/>
        <v>0</v>
      </c>
      <c r="MYM97" s="1544">
        <f t="shared" si="147"/>
        <v>0</v>
      </c>
      <c r="MYN97" s="1544">
        <f t="shared" si="147"/>
        <v>0</v>
      </c>
      <c r="MYO97" s="1544">
        <f t="shared" si="147"/>
        <v>0</v>
      </c>
      <c r="MYP97" s="1544">
        <f t="shared" si="147"/>
        <v>0</v>
      </c>
      <c r="MYQ97" s="1544">
        <f t="shared" si="147"/>
        <v>0</v>
      </c>
      <c r="MYR97" s="1544">
        <f t="shared" si="147"/>
        <v>0</v>
      </c>
      <c r="MYS97" s="1544">
        <f t="shared" si="147"/>
        <v>0</v>
      </c>
      <c r="MYT97" s="1544">
        <f t="shared" si="147"/>
        <v>0</v>
      </c>
      <c r="MYU97" s="1544">
        <f t="shared" si="147"/>
        <v>0</v>
      </c>
      <c r="MYV97" s="1544">
        <f t="shared" si="147"/>
        <v>0</v>
      </c>
      <c r="MYW97" s="1544">
        <f t="shared" si="147"/>
        <v>0</v>
      </c>
      <c r="MYX97" s="1544">
        <f t="shared" si="147"/>
        <v>0</v>
      </c>
      <c r="MYY97" s="1544">
        <f t="shared" si="147"/>
        <v>0</v>
      </c>
      <c r="MYZ97" s="1544">
        <f t="shared" si="147"/>
        <v>0</v>
      </c>
      <c r="MZA97" s="1544">
        <f t="shared" si="147"/>
        <v>0</v>
      </c>
      <c r="MZB97" s="1544">
        <f t="shared" si="147"/>
        <v>0</v>
      </c>
      <c r="MZC97" s="1544">
        <f t="shared" si="147"/>
        <v>0</v>
      </c>
      <c r="MZD97" s="1544">
        <f t="shared" si="147"/>
        <v>0</v>
      </c>
      <c r="MZE97" s="1544">
        <f t="shared" si="147"/>
        <v>0</v>
      </c>
      <c r="MZF97" s="1544">
        <f t="shared" si="147"/>
        <v>0</v>
      </c>
      <c r="MZG97" s="1544">
        <f t="shared" si="147"/>
        <v>0</v>
      </c>
      <c r="MZH97" s="1544">
        <f t="shared" si="147"/>
        <v>0</v>
      </c>
      <c r="MZI97" s="1544">
        <f t="shared" si="147"/>
        <v>0</v>
      </c>
      <c r="MZJ97" s="1544">
        <f t="shared" si="147"/>
        <v>0</v>
      </c>
      <c r="MZK97" s="1544">
        <f t="shared" si="147"/>
        <v>0</v>
      </c>
      <c r="MZL97" s="1544">
        <f t="shared" ref="MZL97:NBW97" si="148">SUM(MZL23,MZL27,MZL33,MZL38,MZL41,MZL44,MZL47,MZL50,MZL56,MZL62,MZL64,MZL70,MZL76,MZL78,MZL82)*(1-$E$91)*0.095</f>
        <v>0</v>
      </c>
      <c r="MZM97" s="1544">
        <f t="shared" si="148"/>
        <v>0</v>
      </c>
      <c r="MZN97" s="1544">
        <f t="shared" si="148"/>
        <v>0</v>
      </c>
      <c r="MZO97" s="1544">
        <f t="shared" si="148"/>
        <v>0</v>
      </c>
      <c r="MZP97" s="1544">
        <f t="shared" si="148"/>
        <v>0</v>
      </c>
      <c r="MZQ97" s="1544">
        <f t="shared" si="148"/>
        <v>0</v>
      </c>
      <c r="MZR97" s="1544">
        <f t="shared" si="148"/>
        <v>0</v>
      </c>
      <c r="MZS97" s="1544">
        <f t="shared" si="148"/>
        <v>0</v>
      </c>
      <c r="MZT97" s="1544">
        <f t="shared" si="148"/>
        <v>0</v>
      </c>
      <c r="MZU97" s="1544">
        <f t="shared" si="148"/>
        <v>0</v>
      </c>
      <c r="MZV97" s="1544">
        <f t="shared" si="148"/>
        <v>0</v>
      </c>
      <c r="MZW97" s="1544">
        <f t="shared" si="148"/>
        <v>0</v>
      </c>
      <c r="MZX97" s="1544">
        <f t="shared" si="148"/>
        <v>0</v>
      </c>
      <c r="MZY97" s="1544">
        <f t="shared" si="148"/>
        <v>0</v>
      </c>
      <c r="MZZ97" s="1544">
        <f t="shared" si="148"/>
        <v>0</v>
      </c>
      <c r="NAA97" s="1544">
        <f t="shared" si="148"/>
        <v>0</v>
      </c>
      <c r="NAB97" s="1544">
        <f t="shared" si="148"/>
        <v>0</v>
      </c>
      <c r="NAC97" s="1544">
        <f t="shared" si="148"/>
        <v>0</v>
      </c>
      <c r="NAD97" s="1544">
        <f t="shared" si="148"/>
        <v>0</v>
      </c>
      <c r="NAE97" s="1544">
        <f t="shared" si="148"/>
        <v>0</v>
      </c>
      <c r="NAF97" s="1544">
        <f t="shared" si="148"/>
        <v>0</v>
      </c>
      <c r="NAG97" s="1544">
        <f t="shared" si="148"/>
        <v>0</v>
      </c>
      <c r="NAH97" s="1544">
        <f t="shared" si="148"/>
        <v>0</v>
      </c>
      <c r="NAI97" s="1544">
        <f t="shared" si="148"/>
        <v>0</v>
      </c>
      <c r="NAJ97" s="1544">
        <f t="shared" si="148"/>
        <v>0</v>
      </c>
      <c r="NAK97" s="1544">
        <f t="shared" si="148"/>
        <v>0</v>
      </c>
      <c r="NAL97" s="1544">
        <f t="shared" si="148"/>
        <v>0</v>
      </c>
      <c r="NAM97" s="1544">
        <f t="shared" si="148"/>
        <v>0</v>
      </c>
      <c r="NAN97" s="1544">
        <f t="shared" si="148"/>
        <v>0</v>
      </c>
      <c r="NAO97" s="1544">
        <f t="shared" si="148"/>
        <v>0</v>
      </c>
      <c r="NAP97" s="1544">
        <f t="shared" si="148"/>
        <v>0</v>
      </c>
      <c r="NAQ97" s="1544">
        <f t="shared" si="148"/>
        <v>0</v>
      </c>
      <c r="NAR97" s="1544">
        <f t="shared" si="148"/>
        <v>0</v>
      </c>
      <c r="NAS97" s="1544">
        <f t="shared" si="148"/>
        <v>0</v>
      </c>
      <c r="NAT97" s="1544">
        <f t="shared" si="148"/>
        <v>0</v>
      </c>
      <c r="NAU97" s="1544">
        <f t="shared" si="148"/>
        <v>0</v>
      </c>
      <c r="NAV97" s="1544">
        <f t="shared" si="148"/>
        <v>0</v>
      </c>
      <c r="NAW97" s="1544">
        <f t="shared" si="148"/>
        <v>0</v>
      </c>
      <c r="NAX97" s="1544">
        <f t="shared" si="148"/>
        <v>0</v>
      </c>
      <c r="NAY97" s="1544">
        <f t="shared" si="148"/>
        <v>0</v>
      </c>
      <c r="NAZ97" s="1544">
        <f t="shared" si="148"/>
        <v>0</v>
      </c>
      <c r="NBA97" s="1544">
        <f t="shared" si="148"/>
        <v>0</v>
      </c>
      <c r="NBB97" s="1544">
        <f t="shared" si="148"/>
        <v>0</v>
      </c>
      <c r="NBC97" s="1544">
        <f t="shared" si="148"/>
        <v>0</v>
      </c>
      <c r="NBD97" s="1544">
        <f t="shared" si="148"/>
        <v>0</v>
      </c>
      <c r="NBE97" s="1544">
        <f t="shared" si="148"/>
        <v>0</v>
      </c>
      <c r="NBF97" s="1544">
        <f t="shared" si="148"/>
        <v>0</v>
      </c>
      <c r="NBG97" s="1544">
        <f t="shared" si="148"/>
        <v>0</v>
      </c>
      <c r="NBH97" s="1544">
        <f t="shared" si="148"/>
        <v>0</v>
      </c>
      <c r="NBI97" s="1544">
        <f t="shared" si="148"/>
        <v>0</v>
      </c>
      <c r="NBJ97" s="1544">
        <f t="shared" si="148"/>
        <v>0</v>
      </c>
      <c r="NBK97" s="1544">
        <f t="shared" si="148"/>
        <v>0</v>
      </c>
      <c r="NBL97" s="1544">
        <f t="shared" si="148"/>
        <v>0</v>
      </c>
      <c r="NBM97" s="1544">
        <f t="shared" si="148"/>
        <v>0</v>
      </c>
      <c r="NBN97" s="1544">
        <f t="shared" si="148"/>
        <v>0</v>
      </c>
      <c r="NBO97" s="1544">
        <f t="shared" si="148"/>
        <v>0</v>
      </c>
      <c r="NBP97" s="1544">
        <f t="shared" si="148"/>
        <v>0</v>
      </c>
      <c r="NBQ97" s="1544">
        <f t="shared" si="148"/>
        <v>0</v>
      </c>
      <c r="NBR97" s="1544">
        <f t="shared" si="148"/>
        <v>0</v>
      </c>
      <c r="NBS97" s="1544">
        <f t="shared" si="148"/>
        <v>0</v>
      </c>
      <c r="NBT97" s="1544">
        <f t="shared" si="148"/>
        <v>0</v>
      </c>
      <c r="NBU97" s="1544">
        <f t="shared" si="148"/>
        <v>0</v>
      </c>
      <c r="NBV97" s="1544">
        <f t="shared" si="148"/>
        <v>0</v>
      </c>
      <c r="NBW97" s="1544">
        <f t="shared" si="148"/>
        <v>0</v>
      </c>
      <c r="NBX97" s="1544">
        <f t="shared" ref="NBX97:NEI97" si="149">SUM(NBX23,NBX27,NBX33,NBX38,NBX41,NBX44,NBX47,NBX50,NBX56,NBX62,NBX64,NBX70,NBX76,NBX78,NBX82)*(1-$E$91)*0.095</f>
        <v>0</v>
      </c>
      <c r="NBY97" s="1544">
        <f t="shared" si="149"/>
        <v>0</v>
      </c>
      <c r="NBZ97" s="1544">
        <f t="shared" si="149"/>
        <v>0</v>
      </c>
      <c r="NCA97" s="1544">
        <f t="shared" si="149"/>
        <v>0</v>
      </c>
      <c r="NCB97" s="1544">
        <f t="shared" si="149"/>
        <v>0</v>
      </c>
      <c r="NCC97" s="1544">
        <f t="shared" si="149"/>
        <v>0</v>
      </c>
      <c r="NCD97" s="1544">
        <f t="shared" si="149"/>
        <v>0</v>
      </c>
      <c r="NCE97" s="1544">
        <f t="shared" si="149"/>
        <v>0</v>
      </c>
      <c r="NCF97" s="1544">
        <f t="shared" si="149"/>
        <v>0</v>
      </c>
      <c r="NCG97" s="1544">
        <f t="shared" si="149"/>
        <v>0</v>
      </c>
      <c r="NCH97" s="1544">
        <f t="shared" si="149"/>
        <v>0</v>
      </c>
      <c r="NCI97" s="1544">
        <f t="shared" si="149"/>
        <v>0</v>
      </c>
      <c r="NCJ97" s="1544">
        <f t="shared" si="149"/>
        <v>0</v>
      </c>
      <c r="NCK97" s="1544">
        <f t="shared" si="149"/>
        <v>0</v>
      </c>
      <c r="NCL97" s="1544">
        <f t="shared" si="149"/>
        <v>0</v>
      </c>
      <c r="NCM97" s="1544">
        <f t="shared" si="149"/>
        <v>0</v>
      </c>
      <c r="NCN97" s="1544">
        <f t="shared" si="149"/>
        <v>0</v>
      </c>
      <c r="NCO97" s="1544">
        <f t="shared" si="149"/>
        <v>0</v>
      </c>
      <c r="NCP97" s="1544">
        <f t="shared" si="149"/>
        <v>0</v>
      </c>
      <c r="NCQ97" s="1544">
        <f t="shared" si="149"/>
        <v>0</v>
      </c>
      <c r="NCR97" s="1544">
        <f t="shared" si="149"/>
        <v>0</v>
      </c>
      <c r="NCS97" s="1544">
        <f t="shared" si="149"/>
        <v>0</v>
      </c>
      <c r="NCT97" s="1544">
        <f t="shared" si="149"/>
        <v>0</v>
      </c>
      <c r="NCU97" s="1544">
        <f t="shared" si="149"/>
        <v>0</v>
      </c>
      <c r="NCV97" s="1544">
        <f t="shared" si="149"/>
        <v>0</v>
      </c>
      <c r="NCW97" s="1544">
        <f t="shared" si="149"/>
        <v>0</v>
      </c>
      <c r="NCX97" s="1544">
        <f t="shared" si="149"/>
        <v>0</v>
      </c>
      <c r="NCY97" s="1544">
        <f t="shared" si="149"/>
        <v>0</v>
      </c>
      <c r="NCZ97" s="1544">
        <f t="shared" si="149"/>
        <v>0</v>
      </c>
      <c r="NDA97" s="1544">
        <f t="shared" si="149"/>
        <v>0</v>
      </c>
      <c r="NDB97" s="1544">
        <f t="shared" si="149"/>
        <v>0</v>
      </c>
      <c r="NDC97" s="1544">
        <f t="shared" si="149"/>
        <v>0</v>
      </c>
      <c r="NDD97" s="1544">
        <f t="shared" si="149"/>
        <v>0</v>
      </c>
      <c r="NDE97" s="1544">
        <f t="shared" si="149"/>
        <v>0</v>
      </c>
      <c r="NDF97" s="1544">
        <f t="shared" si="149"/>
        <v>0</v>
      </c>
      <c r="NDG97" s="1544">
        <f t="shared" si="149"/>
        <v>0</v>
      </c>
      <c r="NDH97" s="1544">
        <f t="shared" si="149"/>
        <v>0</v>
      </c>
      <c r="NDI97" s="1544">
        <f t="shared" si="149"/>
        <v>0</v>
      </c>
      <c r="NDJ97" s="1544">
        <f t="shared" si="149"/>
        <v>0</v>
      </c>
      <c r="NDK97" s="1544">
        <f t="shared" si="149"/>
        <v>0</v>
      </c>
      <c r="NDL97" s="1544">
        <f t="shared" si="149"/>
        <v>0</v>
      </c>
      <c r="NDM97" s="1544">
        <f t="shared" si="149"/>
        <v>0</v>
      </c>
      <c r="NDN97" s="1544">
        <f t="shared" si="149"/>
        <v>0</v>
      </c>
      <c r="NDO97" s="1544">
        <f t="shared" si="149"/>
        <v>0</v>
      </c>
      <c r="NDP97" s="1544">
        <f t="shared" si="149"/>
        <v>0</v>
      </c>
      <c r="NDQ97" s="1544">
        <f t="shared" si="149"/>
        <v>0</v>
      </c>
      <c r="NDR97" s="1544">
        <f t="shared" si="149"/>
        <v>0</v>
      </c>
      <c r="NDS97" s="1544">
        <f t="shared" si="149"/>
        <v>0</v>
      </c>
      <c r="NDT97" s="1544">
        <f t="shared" si="149"/>
        <v>0</v>
      </c>
      <c r="NDU97" s="1544">
        <f t="shared" si="149"/>
        <v>0</v>
      </c>
      <c r="NDV97" s="1544">
        <f t="shared" si="149"/>
        <v>0</v>
      </c>
      <c r="NDW97" s="1544">
        <f t="shared" si="149"/>
        <v>0</v>
      </c>
      <c r="NDX97" s="1544">
        <f t="shared" si="149"/>
        <v>0</v>
      </c>
      <c r="NDY97" s="1544">
        <f t="shared" si="149"/>
        <v>0</v>
      </c>
      <c r="NDZ97" s="1544">
        <f t="shared" si="149"/>
        <v>0</v>
      </c>
      <c r="NEA97" s="1544">
        <f t="shared" si="149"/>
        <v>0</v>
      </c>
      <c r="NEB97" s="1544">
        <f t="shared" si="149"/>
        <v>0</v>
      </c>
      <c r="NEC97" s="1544">
        <f t="shared" si="149"/>
        <v>0</v>
      </c>
      <c r="NED97" s="1544">
        <f t="shared" si="149"/>
        <v>0</v>
      </c>
      <c r="NEE97" s="1544">
        <f t="shared" si="149"/>
        <v>0</v>
      </c>
      <c r="NEF97" s="1544">
        <f t="shared" si="149"/>
        <v>0</v>
      </c>
      <c r="NEG97" s="1544">
        <f t="shared" si="149"/>
        <v>0</v>
      </c>
      <c r="NEH97" s="1544">
        <f t="shared" si="149"/>
        <v>0</v>
      </c>
      <c r="NEI97" s="1544">
        <f t="shared" si="149"/>
        <v>0</v>
      </c>
      <c r="NEJ97" s="1544">
        <f t="shared" ref="NEJ97:NGU97" si="150">SUM(NEJ23,NEJ27,NEJ33,NEJ38,NEJ41,NEJ44,NEJ47,NEJ50,NEJ56,NEJ62,NEJ64,NEJ70,NEJ76,NEJ78,NEJ82)*(1-$E$91)*0.095</f>
        <v>0</v>
      </c>
      <c r="NEK97" s="1544">
        <f t="shared" si="150"/>
        <v>0</v>
      </c>
      <c r="NEL97" s="1544">
        <f t="shared" si="150"/>
        <v>0</v>
      </c>
      <c r="NEM97" s="1544">
        <f t="shared" si="150"/>
        <v>0</v>
      </c>
      <c r="NEN97" s="1544">
        <f t="shared" si="150"/>
        <v>0</v>
      </c>
      <c r="NEO97" s="1544">
        <f t="shared" si="150"/>
        <v>0</v>
      </c>
      <c r="NEP97" s="1544">
        <f t="shared" si="150"/>
        <v>0</v>
      </c>
      <c r="NEQ97" s="1544">
        <f t="shared" si="150"/>
        <v>0</v>
      </c>
      <c r="NER97" s="1544">
        <f t="shared" si="150"/>
        <v>0</v>
      </c>
      <c r="NES97" s="1544">
        <f t="shared" si="150"/>
        <v>0</v>
      </c>
      <c r="NET97" s="1544">
        <f t="shared" si="150"/>
        <v>0</v>
      </c>
      <c r="NEU97" s="1544">
        <f t="shared" si="150"/>
        <v>0</v>
      </c>
      <c r="NEV97" s="1544">
        <f t="shared" si="150"/>
        <v>0</v>
      </c>
      <c r="NEW97" s="1544">
        <f t="shared" si="150"/>
        <v>0</v>
      </c>
      <c r="NEX97" s="1544">
        <f t="shared" si="150"/>
        <v>0</v>
      </c>
      <c r="NEY97" s="1544">
        <f t="shared" si="150"/>
        <v>0</v>
      </c>
      <c r="NEZ97" s="1544">
        <f t="shared" si="150"/>
        <v>0</v>
      </c>
      <c r="NFA97" s="1544">
        <f t="shared" si="150"/>
        <v>0</v>
      </c>
      <c r="NFB97" s="1544">
        <f t="shared" si="150"/>
        <v>0</v>
      </c>
      <c r="NFC97" s="1544">
        <f t="shared" si="150"/>
        <v>0</v>
      </c>
      <c r="NFD97" s="1544">
        <f t="shared" si="150"/>
        <v>0</v>
      </c>
      <c r="NFE97" s="1544">
        <f t="shared" si="150"/>
        <v>0</v>
      </c>
      <c r="NFF97" s="1544">
        <f t="shared" si="150"/>
        <v>0</v>
      </c>
      <c r="NFG97" s="1544">
        <f t="shared" si="150"/>
        <v>0</v>
      </c>
      <c r="NFH97" s="1544">
        <f t="shared" si="150"/>
        <v>0</v>
      </c>
      <c r="NFI97" s="1544">
        <f t="shared" si="150"/>
        <v>0</v>
      </c>
      <c r="NFJ97" s="1544">
        <f t="shared" si="150"/>
        <v>0</v>
      </c>
      <c r="NFK97" s="1544">
        <f t="shared" si="150"/>
        <v>0</v>
      </c>
      <c r="NFL97" s="1544">
        <f t="shared" si="150"/>
        <v>0</v>
      </c>
      <c r="NFM97" s="1544">
        <f t="shared" si="150"/>
        <v>0</v>
      </c>
      <c r="NFN97" s="1544">
        <f t="shared" si="150"/>
        <v>0</v>
      </c>
      <c r="NFO97" s="1544">
        <f t="shared" si="150"/>
        <v>0</v>
      </c>
      <c r="NFP97" s="1544">
        <f t="shared" si="150"/>
        <v>0</v>
      </c>
      <c r="NFQ97" s="1544">
        <f t="shared" si="150"/>
        <v>0</v>
      </c>
      <c r="NFR97" s="1544">
        <f t="shared" si="150"/>
        <v>0</v>
      </c>
      <c r="NFS97" s="1544">
        <f t="shared" si="150"/>
        <v>0</v>
      </c>
      <c r="NFT97" s="1544">
        <f t="shared" si="150"/>
        <v>0</v>
      </c>
      <c r="NFU97" s="1544">
        <f t="shared" si="150"/>
        <v>0</v>
      </c>
      <c r="NFV97" s="1544">
        <f t="shared" si="150"/>
        <v>0</v>
      </c>
      <c r="NFW97" s="1544">
        <f t="shared" si="150"/>
        <v>0</v>
      </c>
      <c r="NFX97" s="1544">
        <f t="shared" si="150"/>
        <v>0</v>
      </c>
      <c r="NFY97" s="1544">
        <f t="shared" si="150"/>
        <v>0</v>
      </c>
      <c r="NFZ97" s="1544">
        <f t="shared" si="150"/>
        <v>0</v>
      </c>
      <c r="NGA97" s="1544">
        <f t="shared" si="150"/>
        <v>0</v>
      </c>
      <c r="NGB97" s="1544">
        <f t="shared" si="150"/>
        <v>0</v>
      </c>
      <c r="NGC97" s="1544">
        <f t="shared" si="150"/>
        <v>0</v>
      </c>
      <c r="NGD97" s="1544">
        <f t="shared" si="150"/>
        <v>0</v>
      </c>
      <c r="NGE97" s="1544">
        <f t="shared" si="150"/>
        <v>0</v>
      </c>
      <c r="NGF97" s="1544">
        <f t="shared" si="150"/>
        <v>0</v>
      </c>
      <c r="NGG97" s="1544">
        <f t="shared" si="150"/>
        <v>0</v>
      </c>
      <c r="NGH97" s="1544">
        <f t="shared" si="150"/>
        <v>0</v>
      </c>
      <c r="NGI97" s="1544">
        <f t="shared" si="150"/>
        <v>0</v>
      </c>
      <c r="NGJ97" s="1544">
        <f t="shared" si="150"/>
        <v>0</v>
      </c>
      <c r="NGK97" s="1544">
        <f t="shared" si="150"/>
        <v>0</v>
      </c>
      <c r="NGL97" s="1544">
        <f t="shared" si="150"/>
        <v>0</v>
      </c>
      <c r="NGM97" s="1544">
        <f t="shared" si="150"/>
        <v>0</v>
      </c>
      <c r="NGN97" s="1544">
        <f t="shared" si="150"/>
        <v>0</v>
      </c>
      <c r="NGO97" s="1544">
        <f t="shared" si="150"/>
        <v>0</v>
      </c>
      <c r="NGP97" s="1544">
        <f t="shared" si="150"/>
        <v>0</v>
      </c>
      <c r="NGQ97" s="1544">
        <f t="shared" si="150"/>
        <v>0</v>
      </c>
      <c r="NGR97" s="1544">
        <f t="shared" si="150"/>
        <v>0</v>
      </c>
      <c r="NGS97" s="1544">
        <f t="shared" si="150"/>
        <v>0</v>
      </c>
      <c r="NGT97" s="1544">
        <f t="shared" si="150"/>
        <v>0</v>
      </c>
      <c r="NGU97" s="1544">
        <f t="shared" si="150"/>
        <v>0</v>
      </c>
      <c r="NGV97" s="1544">
        <f t="shared" ref="NGV97:NJG97" si="151">SUM(NGV23,NGV27,NGV33,NGV38,NGV41,NGV44,NGV47,NGV50,NGV56,NGV62,NGV64,NGV70,NGV76,NGV78,NGV82)*(1-$E$91)*0.095</f>
        <v>0</v>
      </c>
      <c r="NGW97" s="1544">
        <f t="shared" si="151"/>
        <v>0</v>
      </c>
      <c r="NGX97" s="1544">
        <f t="shared" si="151"/>
        <v>0</v>
      </c>
      <c r="NGY97" s="1544">
        <f t="shared" si="151"/>
        <v>0</v>
      </c>
      <c r="NGZ97" s="1544">
        <f t="shared" si="151"/>
        <v>0</v>
      </c>
      <c r="NHA97" s="1544">
        <f t="shared" si="151"/>
        <v>0</v>
      </c>
      <c r="NHB97" s="1544">
        <f t="shared" si="151"/>
        <v>0</v>
      </c>
      <c r="NHC97" s="1544">
        <f t="shared" si="151"/>
        <v>0</v>
      </c>
      <c r="NHD97" s="1544">
        <f t="shared" si="151"/>
        <v>0</v>
      </c>
      <c r="NHE97" s="1544">
        <f t="shared" si="151"/>
        <v>0</v>
      </c>
      <c r="NHF97" s="1544">
        <f t="shared" si="151"/>
        <v>0</v>
      </c>
      <c r="NHG97" s="1544">
        <f t="shared" si="151"/>
        <v>0</v>
      </c>
      <c r="NHH97" s="1544">
        <f t="shared" si="151"/>
        <v>0</v>
      </c>
      <c r="NHI97" s="1544">
        <f t="shared" si="151"/>
        <v>0</v>
      </c>
      <c r="NHJ97" s="1544">
        <f t="shared" si="151"/>
        <v>0</v>
      </c>
      <c r="NHK97" s="1544">
        <f t="shared" si="151"/>
        <v>0</v>
      </c>
      <c r="NHL97" s="1544">
        <f t="shared" si="151"/>
        <v>0</v>
      </c>
      <c r="NHM97" s="1544">
        <f t="shared" si="151"/>
        <v>0</v>
      </c>
      <c r="NHN97" s="1544">
        <f t="shared" si="151"/>
        <v>0</v>
      </c>
      <c r="NHO97" s="1544">
        <f t="shared" si="151"/>
        <v>0</v>
      </c>
      <c r="NHP97" s="1544">
        <f t="shared" si="151"/>
        <v>0</v>
      </c>
      <c r="NHQ97" s="1544">
        <f t="shared" si="151"/>
        <v>0</v>
      </c>
      <c r="NHR97" s="1544">
        <f t="shared" si="151"/>
        <v>0</v>
      </c>
      <c r="NHS97" s="1544">
        <f t="shared" si="151"/>
        <v>0</v>
      </c>
      <c r="NHT97" s="1544">
        <f t="shared" si="151"/>
        <v>0</v>
      </c>
      <c r="NHU97" s="1544">
        <f t="shared" si="151"/>
        <v>0</v>
      </c>
      <c r="NHV97" s="1544">
        <f t="shared" si="151"/>
        <v>0</v>
      </c>
      <c r="NHW97" s="1544">
        <f t="shared" si="151"/>
        <v>0</v>
      </c>
      <c r="NHX97" s="1544">
        <f t="shared" si="151"/>
        <v>0</v>
      </c>
      <c r="NHY97" s="1544">
        <f t="shared" si="151"/>
        <v>0</v>
      </c>
      <c r="NHZ97" s="1544">
        <f t="shared" si="151"/>
        <v>0</v>
      </c>
      <c r="NIA97" s="1544">
        <f t="shared" si="151"/>
        <v>0</v>
      </c>
      <c r="NIB97" s="1544">
        <f t="shared" si="151"/>
        <v>0</v>
      </c>
      <c r="NIC97" s="1544">
        <f t="shared" si="151"/>
        <v>0</v>
      </c>
      <c r="NID97" s="1544">
        <f t="shared" si="151"/>
        <v>0</v>
      </c>
      <c r="NIE97" s="1544">
        <f t="shared" si="151"/>
        <v>0</v>
      </c>
      <c r="NIF97" s="1544">
        <f t="shared" si="151"/>
        <v>0</v>
      </c>
      <c r="NIG97" s="1544">
        <f t="shared" si="151"/>
        <v>0</v>
      </c>
      <c r="NIH97" s="1544">
        <f t="shared" si="151"/>
        <v>0</v>
      </c>
      <c r="NII97" s="1544">
        <f t="shared" si="151"/>
        <v>0</v>
      </c>
      <c r="NIJ97" s="1544">
        <f t="shared" si="151"/>
        <v>0</v>
      </c>
      <c r="NIK97" s="1544">
        <f t="shared" si="151"/>
        <v>0</v>
      </c>
      <c r="NIL97" s="1544">
        <f t="shared" si="151"/>
        <v>0</v>
      </c>
      <c r="NIM97" s="1544">
        <f t="shared" si="151"/>
        <v>0</v>
      </c>
      <c r="NIN97" s="1544">
        <f t="shared" si="151"/>
        <v>0</v>
      </c>
      <c r="NIO97" s="1544">
        <f t="shared" si="151"/>
        <v>0</v>
      </c>
      <c r="NIP97" s="1544">
        <f t="shared" si="151"/>
        <v>0</v>
      </c>
      <c r="NIQ97" s="1544">
        <f t="shared" si="151"/>
        <v>0</v>
      </c>
      <c r="NIR97" s="1544">
        <f t="shared" si="151"/>
        <v>0</v>
      </c>
      <c r="NIS97" s="1544">
        <f t="shared" si="151"/>
        <v>0</v>
      </c>
      <c r="NIT97" s="1544">
        <f t="shared" si="151"/>
        <v>0</v>
      </c>
      <c r="NIU97" s="1544">
        <f t="shared" si="151"/>
        <v>0</v>
      </c>
      <c r="NIV97" s="1544">
        <f t="shared" si="151"/>
        <v>0</v>
      </c>
      <c r="NIW97" s="1544">
        <f t="shared" si="151"/>
        <v>0</v>
      </c>
      <c r="NIX97" s="1544">
        <f t="shared" si="151"/>
        <v>0</v>
      </c>
      <c r="NIY97" s="1544">
        <f t="shared" si="151"/>
        <v>0</v>
      </c>
      <c r="NIZ97" s="1544">
        <f t="shared" si="151"/>
        <v>0</v>
      </c>
      <c r="NJA97" s="1544">
        <f t="shared" si="151"/>
        <v>0</v>
      </c>
      <c r="NJB97" s="1544">
        <f t="shared" si="151"/>
        <v>0</v>
      </c>
      <c r="NJC97" s="1544">
        <f t="shared" si="151"/>
        <v>0</v>
      </c>
      <c r="NJD97" s="1544">
        <f t="shared" si="151"/>
        <v>0</v>
      </c>
      <c r="NJE97" s="1544">
        <f t="shared" si="151"/>
        <v>0</v>
      </c>
      <c r="NJF97" s="1544">
        <f t="shared" si="151"/>
        <v>0</v>
      </c>
      <c r="NJG97" s="1544">
        <f t="shared" si="151"/>
        <v>0</v>
      </c>
      <c r="NJH97" s="1544">
        <f t="shared" ref="NJH97:NLS97" si="152">SUM(NJH23,NJH27,NJH33,NJH38,NJH41,NJH44,NJH47,NJH50,NJH56,NJH62,NJH64,NJH70,NJH76,NJH78,NJH82)*(1-$E$91)*0.095</f>
        <v>0</v>
      </c>
      <c r="NJI97" s="1544">
        <f t="shared" si="152"/>
        <v>0</v>
      </c>
      <c r="NJJ97" s="1544">
        <f t="shared" si="152"/>
        <v>0</v>
      </c>
      <c r="NJK97" s="1544">
        <f t="shared" si="152"/>
        <v>0</v>
      </c>
      <c r="NJL97" s="1544">
        <f t="shared" si="152"/>
        <v>0</v>
      </c>
      <c r="NJM97" s="1544">
        <f t="shared" si="152"/>
        <v>0</v>
      </c>
      <c r="NJN97" s="1544">
        <f t="shared" si="152"/>
        <v>0</v>
      </c>
      <c r="NJO97" s="1544">
        <f t="shared" si="152"/>
        <v>0</v>
      </c>
      <c r="NJP97" s="1544">
        <f t="shared" si="152"/>
        <v>0</v>
      </c>
      <c r="NJQ97" s="1544">
        <f t="shared" si="152"/>
        <v>0</v>
      </c>
      <c r="NJR97" s="1544">
        <f t="shared" si="152"/>
        <v>0</v>
      </c>
      <c r="NJS97" s="1544">
        <f t="shared" si="152"/>
        <v>0</v>
      </c>
      <c r="NJT97" s="1544">
        <f t="shared" si="152"/>
        <v>0</v>
      </c>
      <c r="NJU97" s="1544">
        <f t="shared" si="152"/>
        <v>0</v>
      </c>
      <c r="NJV97" s="1544">
        <f t="shared" si="152"/>
        <v>0</v>
      </c>
      <c r="NJW97" s="1544">
        <f t="shared" si="152"/>
        <v>0</v>
      </c>
      <c r="NJX97" s="1544">
        <f t="shared" si="152"/>
        <v>0</v>
      </c>
      <c r="NJY97" s="1544">
        <f t="shared" si="152"/>
        <v>0</v>
      </c>
      <c r="NJZ97" s="1544">
        <f t="shared" si="152"/>
        <v>0</v>
      </c>
      <c r="NKA97" s="1544">
        <f t="shared" si="152"/>
        <v>0</v>
      </c>
      <c r="NKB97" s="1544">
        <f t="shared" si="152"/>
        <v>0</v>
      </c>
      <c r="NKC97" s="1544">
        <f t="shared" si="152"/>
        <v>0</v>
      </c>
      <c r="NKD97" s="1544">
        <f t="shared" si="152"/>
        <v>0</v>
      </c>
      <c r="NKE97" s="1544">
        <f t="shared" si="152"/>
        <v>0</v>
      </c>
      <c r="NKF97" s="1544">
        <f t="shared" si="152"/>
        <v>0</v>
      </c>
      <c r="NKG97" s="1544">
        <f t="shared" si="152"/>
        <v>0</v>
      </c>
      <c r="NKH97" s="1544">
        <f t="shared" si="152"/>
        <v>0</v>
      </c>
      <c r="NKI97" s="1544">
        <f t="shared" si="152"/>
        <v>0</v>
      </c>
      <c r="NKJ97" s="1544">
        <f t="shared" si="152"/>
        <v>0</v>
      </c>
      <c r="NKK97" s="1544">
        <f t="shared" si="152"/>
        <v>0</v>
      </c>
      <c r="NKL97" s="1544">
        <f t="shared" si="152"/>
        <v>0</v>
      </c>
      <c r="NKM97" s="1544">
        <f t="shared" si="152"/>
        <v>0</v>
      </c>
      <c r="NKN97" s="1544">
        <f t="shared" si="152"/>
        <v>0</v>
      </c>
      <c r="NKO97" s="1544">
        <f t="shared" si="152"/>
        <v>0</v>
      </c>
      <c r="NKP97" s="1544">
        <f t="shared" si="152"/>
        <v>0</v>
      </c>
      <c r="NKQ97" s="1544">
        <f t="shared" si="152"/>
        <v>0</v>
      </c>
      <c r="NKR97" s="1544">
        <f t="shared" si="152"/>
        <v>0</v>
      </c>
      <c r="NKS97" s="1544">
        <f t="shared" si="152"/>
        <v>0</v>
      </c>
      <c r="NKT97" s="1544">
        <f t="shared" si="152"/>
        <v>0</v>
      </c>
      <c r="NKU97" s="1544">
        <f t="shared" si="152"/>
        <v>0</v>
      </c>
      <c r="NKV97" s="1544">
        <f t="shared" si="152"/>
        <v>0</v>
      </c>
      <c r="NKW97" s="1544">
        <f t="shared" si="152"/>
        <v>0</v>
      </c>
      <c r="NKX97" s="1544">
        <f t="shared" si="152"/>
        <v>0</v>
      </c>
      <c r="NKY97" s="1544">
        <f t="shared" si="152"/>
        <v>0</v>
      </c>
      <c r="NKZ97" s="1544">
        <f t="shared" si="152"/>
        <v>0</v>
      </c>
      <c r="NLA97" s="1544">
        <f t="shared" si="152"/>
        <v>0</v>
      </c>
      <c r="NLB97" s="1544">
        <f t="shared" si="152"/>
        <v>0</v>
      </c>
      <c r="NLC97" s="1544">
        <f t="shared" si="152"/>
        <v>0</v>
      </c>
      <c r="NLD97" s="1544">
        <f t="shared" si="152"/>
        <v>0</v>
      </c>
      <c r="NLE97" s="1544">
        <f t="shared" si="152"/>
        <v>0</v>
      </c>
      <c r="NLF97" s="1544">
        <f t="shared" si="152"/>
        <v>0</v>
      </c>
      <c r="NLG97" s="1544">
        <f t="shared" si="152"/>
        <v>0</v>
      </c>
      <c r="NLH97" s="1544">
        <f t="shared" si="152"/>
        <v>0</v>
      </c>
      <c r="NLI97" s="1544">
        <f t="shared" si="152"/>
        <v>0</v>
      </c>
      <c r="NLJ97" s="1544">
        <f t="shared" si="152"/>
        <v>0</v>
      </c>
      <c r="NLK97" s="1544">
        <f t="shared" si="152"/>
        <v>0</v>
      </c>
      <c r="NLL97" s="1544">
        <f t="shared" si="152"/>
        <v>0</v>
      </c>
      <c r="NLM97" s="1544">
        <f t="shared" si="152"/>
        <v>0</v>
      </c>
      <c r="NLN97" s="1544">
        <f t="shared" si="152"/>
        <v>0</v>
      </c>
      <c r="NLO97" s="1544">
        <f t="shared" si="152"/>
        <v>0</v>
      </c>
      <c r="NLP97" s="1544">
        <f t="shared" si="152"/>
        <v>0</v>
      </c>
      <c r="NLQ97" s="1544">
        <f t="shared" si="152"/>
        <v>0</v>
      </c>
      <c r="NLR97" s="1544">
        <f t="shared" si="152"/>
        <v>0</v>
      </c>
      <c r="NLS97" s="1544">
        <f t="shared" si="152"/>
        <v>0</v>
      </c>
      <c r="NLT97" s="1544">
        <f t="shared" ref="NLT97:NOE97" si="153">SUM(NLT23,NLT27,NLT33,NLT38,NLT41,NLT44,NLT47,NLT50,NLT56,NLT62,NLT64,NLT70,NLT76,NLT78,NLT82)*(1-$E$91)*0.095</f>
        <v>0</v>
      </c>
      <c r="NLU97" s="1544">
        <f t="shared" si="153"/>
        <v>0</v>
      </c>
      <c r="NLV97" s="1544">
        <f t="shared" si="153"/>
        <v>0</v>
      </c>
      <c r="NLW97" s="1544">
        <f t="shared" si="153"/>
        <v>0</v>
      </c>
      <c r="NLX97" s="1544">
        <f t="shared" si="153"/>
        <v>0</v>
      </c>
      <c r="NLY97" s="1544">
        <f t="shared" si="153"/>
        <v>0</v>
      </c>
      <c r="NLZ97" s="1544">
        <f t="shared" si="153"/>
        <v>0</v>
      </c>
      <c r="NMA97" s="1544">
        <f t="shared" si="153"/>
        <v>0</v>
      </c>
      <c r="NMB97" s="1544">
        <f t="shared" si="153"/>
        <v>0</v>
      </c>
      <c r="NMC97" s="1544">
        <f t="shared" si="153"/>
        <v>0</v>
      </c>
      <c r="NMD97" s="1544">
        <f t="shared" si="153"/>
        <v>0</v>
      </c>
      <c r="NME97" s="1544">
        <f t="shared" si="153"/>
        <v>0</v>
      </c>
      <c r="NMF97" s="1544">
        <f t="shared" si="153"/>
        <v>0</v>
      </c>
      <c r="NMG97" s="1544">
        <f t="shared" si="153"/>
        <v>0</v>
      </c>
      <c r="NMH97" s="1544">
        <f t="shared" si="153"/>
        <v>0</v>
      </c>
      <c r="NMI97" s="1544">
        <f t="shared" si="153"/>
        <v>0</v>
      </c>
      <c r="NMJ97" s="1544">
        <f t="shared" si="153"/>
        <v>0</v>
      </c>
      <c r="NMK97" s="1544">
        <f t="shared" si="153"/>
        <v>0</v>
      </c>
      <c r="NML97" s="1544">
        <f t="shared" si="153"/>
        <v>0</v>
      </c>
      <c r="NMM97" s="1544">
        <f t="shared" si="153"/>
        <v>0</v>
      </c>
      <c r="NMN97" s="1544">
        <f t="shared" si="153"/>
        <v>0</v>
      </c>
      <c r="NMO97" s="1544">
        <f t="shared" si="153"/>
        <v>0</v>
      </c>
      <c r="NMP97" s="1544">
        <f t="shared" si="153"/>
        <v>0</v>
      </c>
      <c r="NMQ97" s="1544">
        <f t="shared" si="153"/>
        <v>0</v>
      </c>
      <c r="NMR97" s="1544">
        <f t="shared" si="153"/>
        <v>0</v>
      </c>
      <c r="NMS97" s="1544">
        <f t="shared" si="153"/>
        <v>0</v>
      </c>
      <c r="NMT97" s="1544">
        <f t="shared" si="153"/>
        <v>0</v>
      </c>
      <c r="NMU97" s="1544">
        <f t="shared" si="153"/>
        <v>0</v>
      </c>
      <c r="NMV97" s="1544">
        <f t="shared" si="153"/>
        <v>0</v>
      </c>
      <c r="NMW97" s="1544">
        <f t="shared" si="153"/>
        <v>0</v>
      </c>
      <c r="NMX97" s="1544">
        <f t="shared" si="153"/>
        <v>0</v>
      </c>
      <c r="NMY97" s="1544">
        <f t="shared" si="153"/>
        <v>0</v>
      </c>
      <c r="NMZ97" s="1544">
        <f t="shared" si="153"/>
        <v>0</v>
      </c>
      <c r="NNA97" s="1544">
        <f t="shared" si="153"/>
        <v>0</v>
      </c>
      <c r="NNB97" s="1544">
        <f t="shared" si="153"/>
        <v>0</v>
      </c>
      <c r="NNC97" s="1544">
        <f t="shared" si="153"/>
        <v>0</v>
      </c>
      <c r="NND97" s="1544">
        <f t="shared" si="153"/>
        <v>0</v>
      </c>
      <c r="NNE97" s="1544">
        <f t="shared" si="153"/>
        <v>0</v>
      </c>
      <c r="NNF97" s="1544">
        <f t="shared" si="153"/>
        <v>0</v>
      </c>
      <c r="NNG97" s="1544">
        <f t="shared" si="153"/>
        <v>0</v>
      </c>
      <c r="NNH97" s="1544">
        <f t="shared" si="153"/>
        <v>0</v>
      </c>
      <c r="NNI97" s="1544">
        <f t="shared" si="153"/>
        <v>0</v>
      </c>
      <c r="NNJ97" s="1544">
        <f t="shared" si="153"/>
        <v>0</v>
      </c>
      <c r="NNK97" s="1544">
        <f t="shared" si="153"/>
        <v>0</v>
      </c>
      <c r="NNL97" s="1544">
        <f t="shared" si="153"/>
        <v>0</v>
      </c>
      <c r="NNM97" s="1544">
        <f t="shared" si="153"/>
        <v>0</v>
      </c>
      <c r="NNN97" s="1544">
        <f t="shared" si="153"/>
        <v>0</v>
      </c>
      <c r="NNO97" s="1544">
        <f t="shared" si="153"/>
        <v>0</v>
      </c>
      <c r="NNP97" s="1544">
        <f t="shared" si="153"/>
        <v>0</v>
      </c>
      <c r="NNQ97" s="1544">
        <f t="shared" si="153"/>
        <v>0</v>
      </c>
      <c r="NNR97" s="1544">
        <f t="shared" si="153"/>
        <v>0</v>
      </c>
      <c r="NNS97" s="1544">
        <f t="shared" si="153"/>
        <v>0</v>
      </c>
      <c r="NNT97" s="1544">
        <f t="shared" si="153"/>
        <v>0</v>
      </c>
      <c r="NNU97" s="1544">
        <f t="shared" si="153"/>
        <v>0</v>
      </c>
      <c r="NNV97" s="1544">
        <f t="shared" si="153"/>
        <v>0</v>
      </c>
      <c r="NNW97" s="1544">
        <f t="shared" si="153"/>
        <v>0</v>
      </c>
      <c r="NNX97" s="1544">
        <f t="shared" si="153"/>
        <v>0</v>
      </c>
      <c r="NNY97" s="1544">
        <f t="shared" si="153"/>
        <v>0</v>
      </c>
      <c r="NNZ97" s="1544">
        <f t="shared" si="153"/>
        <v>0</v>
      </c>
      <c r="NOA97" s="1544">
        <f t="shared" si="153"/>
        <v>0</v>
      </c>
      <c r="NOB97" s="1544">
        <f t="shared" si="153"/>
        <v>0</v>
      </c>
      <c r="NOC97" s="1544">
        <f t="shared" si="153"/>
        <v>0</v>
      </c>
      <c r="NOD97" s="1544">
        <f t="shared" si="153"/>
        <v>0</v>
      </c>
      <c r="NOE97" s="1544">
        <f t="shared" si="153"/>
        <v>0</v>
      </c>
      <c r="NOF97" s="1544">
        <f t="shared" ref="NOF97:NQQ97" si="154">SUM(NOF23,NOF27,NOF33,NOF38,NOF41,NOF44,NOF47,NOF50,NOF56,NOF62,NOF64,NOF70,NOF76,NOF78,NOF82)*(1-$E$91)*0.095</f>
        <v>0</v>
      </c>
      <c r="NOG97" s="1544">
        <f t="shared" si="154"/>
        <v>0</v>
      </c>
      <c r="NOH97" s="1544">
        <f t="shared" si="154"/>
        <v>0</v>
      </c>
      <c r="NOI97" s="1544">
        <f t="shared" si="154"/>
        <v>0</v>
      </c>
      <c r="NOJ97" s="1544">
        <f t="shared" si="154"/>
        <v>0</v>
      </c>
      <c r="NOK97" s="1544">
        <f t="shared" si="154"/>
        <v>0</v>
      </c>
      <c r="NOL97" s="1544">
        <f t="shared" si="154"/>
        <v>0</v>
      </c>
      <c r="NOM97" s="1544">
        <f t="shared" si="154"/>
        <v>0</v>
      </c>
      <c r="NON97" s="1544">
        <f t="shared" si="154"/>
        <v>0</v>
      </c>
      <c r="NOO97" s="1544">
        <f t="shared" si="154"/>
        <v>0</v>
      </c>
      <c r="NOP97" s="1544">
        <f t="shared" si="154"/>
        <v>0</v>
      </c>
      <c r="NOQ97" s="1544">
        <f t="shared" si="154"/>
        <v>0</v>
      </c>
      <c r="NOR97" s="1544">
        <f t="shared" si="154"/>
        <v>0</v>
      </c>
      <c r="NOS97" s="1544">
        <f t="shared" si="154"/>
        <v>0</v>
      </c>
      <c r="NOT97" s="1544">
        <f t="shared" si="154"/>
        <v>0</v>
      </c>
      <c r="NOU97" s="1544">
        <f t="shared" si="154"/>
        <v>0</v>
      </c>
      <c r="NOV97" s="1544">
        <f t="shared" si="154"/>
        <v>0</v>
      </c>
      <c r="NOW97" s="1544">
        <f t="shared" si="154"/>
        <v>0</v>
      </c>
      <c r="NOX97" s="1544">
        <f t="shared" si="154"/>
        <v>0</v>
      </c>
      <c r="NOY97" s="1544">
        <f t="shared" si="154"/>
        <v>0</v>
      </c>
      <c r="NOZ97" s="1544">
        <f t="shared" si="154"/>
        <v>0</v>
      </c>
      <c r="NPA97" s="1544">
        <f t="shared" si="154"/>
        <v>0</v>
      </c>
      <c r="NPB97" s="1544">
        <f t="shared" si="154"/>
        <v>0</v>
      </c>
      <c r="NPC97" s="1544">
        <f t="shared" si="154"/>
        <v>0</v>
      </c>
      <c r="NPD97" s="1544">
        <f t="shared" si="154"/>
        <v>0</v>
      </c>
      <c r="NPE97" s="1544">
        <f t="shared" si="154"/>
        <v>0</v>
      </c>
      <c r="NPF97" s="1544">
        <f t="shared" si="154"/>
        <v>0</v>
      </c>
      <c r="NPG97" s="1544">
        <f t="shared" si="154"/>
        <v>0</v>
      </c>
      <c r="NPH97" s="1544">
        <f t="shared" si="154"/>
        <v>0</v>
      </c>
      <c r="NPI97" s="1544">
        <f t="shared" si="154"/>
        <v>0</v>
      </c>
      <c r="NPJ97" s="1544">
        <f t="shared" si="154"/>
        <v>0</v>
      </c>
      <c r="NPK97" s="1544">
        <f t="shared" si="154"/>
        <v>0</v>
      </c>
      <c r="NPL97" s="1544">
        <f t="shared" si="154"/>
        <v>0</v>
      </c>
      <c r="NPM97" s="1544">
        <f t="shared" si="154"/>
        <v>0</v>
      </c>
      <c r="NPN97" s="1544">
        <f t="shared" si="154"/>
        <v>0</v>
      </c>
      <c r="NPO97" s="1544">
        <f t="shared" si="154"/>
        <v>0</v>
      </c>
      <c r="NPP97" s="1544">
        <f t="shared" si="154"/>
        <v>0</v>
      </c>
      <c r="NPQ97" s="1544">
        <f t="shared" si="154"/>
        <v>0</v>
      </c>
      <c r="NPR97" s="1544">
        <f t="shared" si="154"/>
        <v>0</v>
      </c>
      <c r="NPS97" s="1544">
        <f t="shared" si="154"/>
        <v>0</v>
      </c>
      <c r="NPT97" s="1544">
        <f t="shared" si="154"/>
        <v>0</v>
      </c>
      <c r="NPU97" s="1544">
        <f t="shared" si="154"/>
        <v>0</v>
      </c>
      <c r="NPV97" s="1544">
        <f t="shared" si="154"/>
        <v>0</v>
      </c>
      <c r="NPW97" s="1544">
        <f t="shared" si="154"/>
        <v>0</v>
      </c>
      <c r="NPX97" s="1544">
        <f t="shared" si="154"/>
        <v>0</v>
      </c>
      <c r="NPY97" s="1544">
        <f t="shared" si="154"/>
        <v>0</v>
      </c>
      <c r="NPZ97" s="1544">
        <f t="shared" si="154"/>
        <v>0</v>
      </c>
      <c r="NQA97" s="1544">
        <f t="shared" si="154"/>
        <v>0</v>
      </c>
      <c r="NQB97" s="1544">
        <f t="shared" si="154"/>
        <v>0</v>
      </c>
      <c r="NQC97" s="1544">
        <f t="shared" si="154"/>
        <v>0</v>
      </c>
      <c r="NQD97" s="1544">
        <f t="shared" si="154"/>
        <v>0</v>
      </c>
      <c r="NQE97" s="1544">
        <f t="shared" si="154"/>
        <v>0</v>
      </c>
      <c r="NQF97" s="1544">
        <f t="shared" si="154"/>
        <v>0</v>
      </c>
      <c r="NQG97" s="1544">
        <f t="shared" si="154"/>
        <v>0</v>
      </c>
      <c r="NQH97" s="1544">
        <f t="shared" si="154"/>
        <v>0</v>
      </c>
      <c r="NQI97" s="1544">
        <f t="shared" si="154"/>
        <v>0</v>
      </c>
      <c r="NQJ97" s="1544">
        <f t="shared" si="154"/>
        <v>0</v>
      </c>
      <c r="NQK97" s="1544">
        <f t="shared" si="154"/>
        <v>0</v>
      </c>
      <c r="NQL97" s="1544">
        <f t="shared" si="154"/>
        <v>0</v>
      </c>
      <c r="NQM97" s="1544">
        <f t="shared" si="154"/>
        <v>0</v>
      </c>
      <c r="NQN97" s="1544">
        <f t="shared" si="154"/>
        <v>0</v>
      </c>
      <c r="NQO97" s="1544">
        <f t="shared" si="154"/>
        <v>0</v>
      </c>
      <c r="NQP97" s="1544">
        <f t="shared" si="154"/>
        <v>0</v>
      </c>
      <c r="NQQ97" s="1544">
        <f t="shared" si="154"/>
        <v>0</v>
      </c>
      <c r="NQR97" s="1544">
        <f t="shared" ref="NQR97:NTC97" si="155">SUM(NQR23,NQR27,NQR33,NQR38,NQR41,NQR44,NQR47,NQR50,NQR56,NQR62,NQR64,NQR70,NQR76,NQR78,NQR82)*(1-$E$91)*0.095</f>
        <v>0</v>
      </c>
      <c r="NQS97" s="1544">
        <f t="shared" si="155"/>
        <v>0</v>
      </c>
      <c r="NQT97" s="1544">
        <f t="shared" si="155"/>
        <v>0</v>
      </c>
      <c r="NQU97" s="1544">
        <f t="shared" si="155"/>
        <v>0</v>
      </c>
      <c r="NQV97" s="1544">
        <f t="shared" si="155"/>
        <v>0</v>
      </c>
      <c r="NQW97" s="1544">
        <f t="shared" si="155"/>
        <v>0</v>
      </c>
      <c r="NQX97" s="1544">
        <f t="shared" si="155"/>
        <v>0</v>
      </c>
      <c r="NQY97" s="1544">
        <f t="shared" si="155"/>
        <v>0</v>
      </c>
      <c r="NQZ97" s="1544">
        <f t="shared" si="155"/>
        <v>0</v>
      </c>
      <c r="NRA97" s="1544">
        <f t="shared" si="155"/>
        <v>0</v>
      </c>
      <c r="NRB97" s="1544">
        <f t="shared" si="155"/>
        <v>0</v>
      </c>
      <c r="NRC97" s="1544">
        <f t="shared" si="155"/>
        <v>0</v>
      </c>
      <c r="NRD97" s="1544">
        <f t="shared" si="155"/>
        <v>0</v>
      </c>
      <c r="NRE97" s="1544">
        <f t="shared" si="155"/>
        <v>0</v>
      </c>
      <c r="NRF97" s="1544">
        <f t="shared" si="155"/>
        <v>0</v>
      </c>
      <c r="NRG97" s="1544">
        <f t="shared" si="155"/>
        <v>0</v>
      </c>
      <c r="NRH97" s="1544">
        <f t="shared" si="155"/>
        <v>0</v>
      </c>
      <c r="NRI97" s="1544">
        <f t="shared" si="155"/>
        <v>0</v>
      </c>
      <c r="NRJ97" s="1544">
        <f t="shared" si="155"/>
        <v>0</v>
      </c>
      <c r="NRK97" s="1544">
        <f t="shared" si="155"/>
        <v>0</v>
      </c>
      <c r="NRL97" s="1544">
        <f t="shared" si="155"/>
        <v>0</v>
      </c>
      <c r="NRM97" s="1544">
        <f t="shared" si="155"/>
        <v>0</v>
      </c>
      <c r="NRN97" s="1544">
        <f t="shared" si="155"/>
        <v>0</v>
      </c>
      <c r="NRO97" s="1544">
        <f t="shared" si="155"/>
        <v>0</v>
      </c>
      <c r="NRP97" s="1544">
        <f t="shared" si="155"/>
        <v>0</v>
      </c>
      <c r="NRQ97" s="1544">
        <f t="shared" si="155"/>
        <v>0</v>
      </c>
      <c r="NRR97" s="1544">
        <f t="shared" si="155"/>
        <v>0</v>
      </c>
      <c r="NRS97" s="1544">
        <f t="shared" si="155"/>
        <v>0</v>
      </c>
      <c r="NRT97" s="1544">
        <f t="shared" si="155"/>
        <v>0</v>
      </c>
      <c r="NRU97" s="1544">
        <f t="shared" si="155"/>
        <v>0</v>
      </c>
      <c r="NRV97" s="1544">
        <f t="shared" si="155"/>
        <v>0</v>
      </c>
      <c r="NRW97" s="1544">
        <f t="shared" si="155"/>
        <v>0</v>
      </c>
      <c r="NRX97" s="1544">
        <f t="shared" si="155"/>
        <v>0</v>
      </c>
      <c r="NRY97" s="1544">
        <f t="shared" si="155"/>
        <v>0</v>
      </c>
      <c r="NRZ97" s="1544">
        <f t="shared" si="155"/>
        <v>0</v>
      </c>
      <c r="NSA97" s="1544">
        <f t="shared" si="155"/>
        <v>0</v>
      </c>
      <c r="NSB97" s="1544">
        <f t="shared" si="155"/>
        <v>0</v>
      </c>
      <c r="NSC97" s="1544">
        <f t="shared" si="155"/>
        <v>0</v>
      </c>
      <c r="NSD97" s="1544">
        <f t="shared" si="155"/>
        <v>0</v>
      </c>
      <c r="NSE97" s="1544">
        <f t="shared" si="155"/>
        <v>0</v>
      </c>
      <c r="NSF97" s="1544">
        <f t="shared" si="155"/>
        <v>0</v>
      </c>
      <c r="NSG97" s="1544">
        <f t="shared" si="155"/>
        <v>0</v>
      </c>
      <c r="NSH97" s="1544">
        <f t="shared" si="155"/>
        <v>0</v>
      </c>
      <c r="NSI97" s="1544">
        <f t="shared" si="155"/>
        <v>0</v>
      </c>
      <c r="NSJ97" s="1544">
        <f t="shared" si="155"/>
        <v>0</v>
      </c>
      <c r="NSK97" s="1544">
        <f t="shared" si="155"/>
        <v>0</v>
      </c>
      <c r="NSL97" s="1544">
        <f t="shared" si="155"/>
        <v>0</v>
      </c>
      <c r="NSM97" s="1544">
        <f t="shared" si="155"/>
        <v>0</v>
      </c>
      <c r="NSN97" s="1544">
        <f t="shared" si="155"/>
        <v>0</v>
      </c>
      <c r="NSO97" s="1544">
        <f t="shared" si="155"/>
        <v>0</v>
      </c>
      <c r="NSP97" s="1544">
        <f t="shared" si="155"/>
        <v>0</v>
      </c>
      <c r="NSQ97" s="1544">
        <f t="shared" si="155"/>
        <v>0</v>
      </c>
      <c r="NSR97" s="1544">
        <f t="shared" si="155"/>
        <v>0</v>
      </c>
      <c r="NSS97" s="1544">
        <f t="shared" si="155"/>
        <v>0</v>
      </c>
      <c r="NST97" s="1544">
        <f t="shared" si="155"/>
        <v>0</v>
      </c>
      <c r="NSU97" s="1544">
        <f t="shared" si="155"/>
        <v>0</v>
      </c>
      <c r="NSV97" s="1544">
        <f t="shared" si="155"/>
        <v>0</v>
      </c>
      <c r="NSW97" s="1544">
        <f t="shared" si="155"/>
        <v>0</v>
      </c>
      <c r="NSX97" s="1544">
        <f t="shared" si="155"/>
        <v>0</v>
      </c>
      <c r="NSY97" s="1544">
        <f t="shared" si="155"/>
        <v>0</v>
      </c>
      <c r="NSZ97" s="1544">
        <f t="shared" si="155"/>
        <v>0</v>
      </c>
      <c r="NTA97" s="1544">
        <f t="shared" si="155"/>
        <v>0</v>
      </c>
      <c r="NTB97" s="1544">
        <f t="shared" si="155"/>
        <v>0</v>
      </c>
      <c r="NTC97" s="1544">
        <f t="shared" si="155"/>
        <v>0</v>
      </c>
      <c r="NTD97" s="1544">
        <f t="shared" ref="NTD97:NVO97" si="156">SUM(NTD23,NTD27,NTD33,NTD38,NTD41,NTD44,NTD47,NTD50,NTD56,NTD62,NTD64,NTD70,NTD76,NTD78,NTD82)*(1-$E$91)*0.095</f>
        <v>0</v>
      </c>
      <c r="NTE97" s="1544">
        <f t="shared" si="156"/>
        <v>0</v>
      </c>
      <c r="NTF97" s="1544">
        <f t="shared" si="156"/>
        <v>0</v>
      </c>
      <c r="NTG97" s="1544">
        <f t="shared" si="156"/>
        <v>0</v>
      </c>
      <c r="NTH97" s="1544">
        <f t="shared" si="156"/>
        <v>0</v>
      </c>
      <c r="NTI97" s="1544">
        <f t="shared" si="156"/>
        <v>0</v>
      </c>
      <c r="NTJ97" s="1544">
        <f t="shared" si="156"/>
        <v>0</v>
      </c>
      <c r="NTK97" s="1544">
        <f t="shared" si="156"/>
        <v>0</v>
      </c>
      <c r="NTL97" s="1544">
        <f t="shared" si="156"/>
        <v>0</v>
      </c>
      <c r="NTM97" s="1544">
        <f t="shared" si="156"/>
        <v>0</v>
      </c>
      <c r="NTN97" s="1544">
        <f t="shared" si="156"/>
        <v>0</v>
      </c>
      <c r="NTO97" s="1544">
        <f t="shared" si="156"/>
        <v>0</v>
      </c>
      <c r="NTP97" s="1544">
        <f t="shared" si="156"/>
        <v>0</v>
      </c>
      <c r="NTQ97" s="1544">
        <f t="shared" si="156"/>
        <v>0</v>
      </c>
      <c r="NTR97" s="1544">
        <f t="shared" si="156"/>
        <v>0</v>
      </c>
      <c r="NTS97" s="1544">
        <f t="shared" si="156"/>
        <v>0</v>
      </c>
      <c r="NTT97" s="1544">
        <f t="shared" si="156"/>
        <v>0</v>
      </c>
      <c r="NTU97" s="1544">
        <f t="shared" si="156"/>
        <v>0</v>
      </c>
      <c r="NTV97" s="1544">
        <f t="shared" si="156"/>
        <v>0</v>
      </c>
      <c r="NTW97" s="1544">
        <f t="shared" si="156"/>
        <v>0</v>
      </c>
      <c r="NTX97" s="1544">
        <f t="shared" si="156"/>
        <v>0</v>
      </c>
      <c r="NTY97" s="1544">
        <f t="shared" si="156"/>
        <v>0</v>
      </c>
      <c r="NTZ97" s="1544">
        <f t="shared" si="156"/>
        <v>0</v>
      </c>
      <c r="NUA97" s="1544">
        <f t="shared" si="156"/>
        <v>0</v>
      </c>
      <c r="NUB97" s="1544">
        <f t="shared" si="156"/>
        <v>0</v>
      </c>
      <c r="NUC97" s="1544">
        <f t="shared" si="156"/>
        <v>0</v>
      </c>
      <c r="NUD97" s="1544">
        <f t="shared" si="156"/>
        <v>0</v>
      </c>
      <c r="NUE97" s="1544">
        <f t="shared" si="156"/>
        <v>0</v>
      </c>
      <c r="NUF97" s="1544">
        <f t="shared" si="156"/>
        <v>0</v>
      </c>
      <c r="NUG97" s="1544">
        <f t="shared" si="156"/>
        <v>0</v>
      </c>
      <c r="NUH97" s="1544">
        <f t="shared" si="156"/>
        <v>0</v>
      </c>
      <c r="NUI97" s="1544">
        <f t="shared" si="156"/>
        <v>0</v>
      </c>
      <c r="NUJ97" s="1544">
        <f t="shared" si="156"/>
        <v>0</v>
      </c>
      <c r="NUK97" s="1544">
        <f t="shared" si="156"/>
        <v>0</v>
      </c>
      <c r="NUL97" s="1544">
        <f t="shared" si="156"/>
        <v>0</v>
      </c>
      <c r="NUM97" s="1544">
        <f t="shared" si="156"/>
        <v>0</v>
      </c>
      <c r="NUN97" s="1544">
        <f t="shared" si="156"/>
        <v>0</v>
      </c>
      <c r="NUO97" s="1544">
        <f t="shared" si="156"/>
        <v>0</v>
      </c>
      <c r="NUP97" s="1544">
        <f t="shared" si="156"/>
        <v>0</v>
      </c>
      <c r="NUQ97" s="1544">
        <f t="shared" si="156"/>
        <v>0</v>
      </c>
      <c r="NUR97" s="1544">
        <f t="shared" si="156"/>
        <v>0</v>
      </c>
      <c r="NUS97" s="1544">
        <f t="shared" si="156"/>
        <v>0</v>
      </c>
      <c r="NUT97" s="1544">
        <f t="shared" si="156"/>
        <v>0</v>
      </c>
      <c r="NUU97" s="1544">
        <f t="shared" si="156"/>
        <v>0</v>
      </c>
      <c r="NUV97" s="1544">
        <f t="shared" si="156"/>
        <v>0</v>
      </c>
      <c r="NUW97" s="1544">
        <f t="shared" si="156"/>
        <v>0</v>
      </c>
      <c r="NUX97" s="1544">
        <f t="shared" si="156"/>
        <v>0</v>
      </c>
      <c r="NUY97" s="1544">
        <f t="shared" si="156"/>
        <v>0</v>
      </c>
      <c r="NUZ97" s="1544">
        <f t="shared" si="156"/>
        <v>0</v>
      </c>
      <c r="NVA97" s="1544">
        <f t="shared" si="156"/>
        <v>0</v>
      </c>
      <c r="NVB97" s="1544">
        <f t="shared" si="156"/>
        <v>0</v>
      </c>
      <c r="NVC97" s="1544">
        <f t="shared" si="156"/>
        <v>0</v>
      </c>
      <c r="NVD97" s="1544">
        <f t="shared" si="156"/>
        <v>0</v>
      </c>
      <c r="NVE97" s="1544">
        <f t="shared" si="156"/>
        <v>0</v>
      </c>
      <c r="NVF97" s="1544">
        <f t="shared" si="156"/>
        <v>0</v>
      </c>
      <c r="NVG97" s="1544">
        <f t="shared" si="156"/>
        <v>0</v>
      </c>
      <c r="NVH97" s="1544">
        <f t="shared" si="156"/>
        <v>0</v>
      </c>
      <c r="NVI97" s="1544">
        <f t="shared" si="156"/>
        <v>0</v>
      </c>
      <c r="NVJ97" s="1544">
        <f t="shared" si="156"/>
        <v>0</v>
      </c>
      <c r="NVK97" s="1544">
        <f t="shared" si="156"/>
        <v>0</v>
      </c>
      <c r="NVL97" s="1544">
        <f t="shared" si="156"/>
        <v>0</v>
      </c>
      <c r="NVM97" s="1544">
        <f t="shared" si="156"/>
        <v>0</v>
      </c>
      <c r="NVN97" s="1544">
        <f t="shared" si="156"/>
        <v>0</v>
      </c>
      <c r="NVO97" s="1544">
        <f t="shared" si="156"/>
        <v>0</v>
      </c>
      <c r="NVP97" s="1544">
        <f t="shared" ref="NVP97:NYA97" si="157">SUM(NVP23,NVP27,NVP33,NVP38,NVP41,NVP44,NVP47,NVP50,NVP56,NVP62,NVP64,NVP70,NVP76,NVP78,NVP82)*(1-$E$91)*0.095</f>
        <v>0</v>
      </c>
      <c r="NVQ97" s="1544">
        <f t="shared" si="157"/>
        <v>0</v>
      </c>
      <c r="NVR97" s="1544">
        <f t="shared" si="157"/>
        <v>0</v>
      </c>
      <c r="NVS97" s="1544">
        <f t="shared" si="157"/>
        <v>0</v>
      </c>
      <c r="NVT97" s="1544">
        <f t="shared" si="157"/>
        <v>0</v>
      </c>
      <c r="NVU97" s="1544">
        <f t="shared" si="157"/>
        <v>0</v>
      </c>
      <c r="NVV97" s="1544">
        <f t="shared" si="157"/>
        <v>0</v>
      </c>
      <c r="NVW97" s="1544">
        <f t="shared" si="157"/>
        <v>0</v>
      </c>
      <c r="NVX97" s="1544">
        <f t="shared" si="157"/>
        <v>0</v>
      </c>
      <c r="NVY97" s="1544">
        <f t="shared" si="157"/>
        <v>0</v>
      </c>
      <c r="NVZ97" s="1544">
        <f t="shared" si="157"/>
        <v>0</v>
      </c>
      <c r="NWA97" s="1544">
        <f t="shared" si="157"/>
        <v>0</v>
      </c>
      <c r="NWB97" s="1544">
        <f t="shared" si="157"/>
        <v>0</v>
      </c>
      <c r="NWC97" s="1544">
        <f t="shared" si="157"/>
        <v>0</v>
      </c>
      <c r="NWD97" s="1544">
        <f t="shared" si="157"/>
        <v>0</v>
      </c>
      <c r="NWE97" s="1544">
        <f t="shared" si="157"/>
        <v>0</v>
      </c>
      <c r="NWF97" s="1544">
        <f t="shared" si="157"/>
        <v>0</v>
      </c>
      <c r="NWG97" s="1544">
        <f t="shared" si="157"/>
        <v>0</v>
      </c>
      <c r="NWH97" s="1544">
        <f t="shared" si="157"/>
        <v>0</v>
      </c>
      <c r="NWI97" s="1544">
        <f t="shared" si="157"/>
        <v>0</v>
      </c>
      <c r="NWJ97" s="1544">
        <f t="shared" si="157"/>
        <v>0</v>
      </c>
      <c r="NWK97" s="1544">
        <f t="shared" si="157"/>
        <v>0</v>
      </c>
      <c r="NWL97" s="1544">
        <f t="shared" si="157"/>
        <v>0</v>
      </c>
      <c r="NWM97" s="1544">
        <f t="shared" si="157"/>
        <v>0</v>
      </c>
      <c r="NWN97" s="1544">
        <f t="shared" si="157"/>
        <v>0</v>
      </c>
      <c r="NWO97" s="1544">
        <f t="shared" si="157"/>
        <v>0</v>
      </c>
      <c r="NWP97" s="1544">
        <f t="shared" si="157"/>
        <v>0</v>
      </c>
      <c r="NWQ97" s="1544">
        <f t="shared" si="157"/>
        <v>0</v>
      </c>
      <c r="NWR97" s="1544">
        <f t="shared" si="157"/>
        <v>0</v>
      </c>
      <c r="NWS97" s="1544">
        <f t="shared" si="157"/>
        <v>0</v>
      </c>
      <c r="NWT97" s="1544">
        <f t="shared" si="157"/>
        <v>0</v>
      </c>
      <c r="NWU97" s="1544">
        <f t="shared" si="157"/>
        <v>0</v>
      </c>
      <c r="NWV97" s="1544">
        <f t="shared" si="157"/>
        <v>0</v>
      </c>
      <c r="NWW97" s="1544">
        <f t="shared" si="157"/>
        <v>0</v>
      </c>
      <c r="NWX97" s="1544">
        <f t="shared" si="157"/>
        <v>0</v>
      </c>
      <c r="NWY97" s="1544">
        <f t="shared" si="157"/>
        <v>0</v>
      </c>
      <c r="NWZ97" s="1544">
        <f t="shared" si="157"/>
        <v>0</v>
      </c>
      <c r="NXA97" s="1544">
        <f t="shared" si="157"/>
        <v>0</v>
      </c>
      <c r="NXB97" s="1544">
        <f t="shared" si="157"/>
        <v>0</v>
      </c>
      <c r="NXC97" s="1544">
        <f t="shared" si="157"/>
        <v>0</v>
      </c>
      <c r="NXD97" s="1544">
        <f t="shared" si="157"/>
        <v>0</v>
      </c>
      <c r="NXE97" s="1544">
        <f t="shared" si="157"/>
        <v>0</v>
      </c>
      <c r="NXF97" s="1544">
        <f t="shared" si="157"/>
        <v>0</v>
      </c>
      <c r="NXG97" s="1544">
        <f t="shared" si="157"/>
        <v>0</v>
      </c>
      <c r="NXH97" s="1544">
        <f t="shared" si="157"/>
        <v>0</v>
      </c>
      <c r="NXI97" s="1544">
        <f t="shared" si="157"/>
        <v>0</v>
      </c>
      <c r="NXJ97" s="1544">
        <f t="shared" si="157"/>
        <v>0</v>
      </c>
      <c r="NXK97" s="1544">
        <f t="shared" si="157"/>
        <v>0</v>
      </c>
      <c r="NXL97" s="1544">
        <f t="shared" si="157"/>
        <v>0</v>
      </c>
      <c r="NXM97" s="1544">
        <f t="shared" si="157"/>
        <v>0</v>
      </c>
      <c r="NXN97" s="1544">
        <f t="shared" si="157"/>
        <v>0</v>
      </c>
      <c r="NXO97" s="1544">
        <f t="shared" si="157"/>
        <v>0</v>
      </c>
      <c r="NXP97" s="1544">
        <f t="shared" si="157"/>
        <v>0</v>
      </c>
      <c r="NXQ97" s="1544">
        <f t="shared" si="157"/>
        <v>0</v>
      </c>
      <c r="NXR97" s="1544">
        <f t="shared" si="157"/>
        <v>0</v>
      </c>
      <c r="NXS97" s="1544">
        <f t="shared" si="157"/>
        <v>0</v>
      </c>
      <c r="NXT97" s="1544">
        <f t="shared" si="157"/>
        <v>0</v>
      </c>
      <c r="NXU97" s="1544">
        <f t="shared" si="157"/>
        <v>0</v>
      </c>
      <c r="NXV97" s="1544">
        <f t="shared" si="157"/>
        <v>0</v>
      </c>
      <c r="NXW97" s="1544">
        <f t="shared" si="157"/>
        <v>0</v>
      </c>
      <c r="NXX97" s="1544">
        <f t="shared" si="157"/>
        <v>0</v>
      </c>
      <c r="NXY97" s="1544">
        <f t="shared" si="157"/>
        <v>0</v>
      </c>
      <c r="NXZ97" s="1544">
        <f t="shared" si="157"/>
        <v>0</v>
      </c>
      <c r="NYA97" s="1544">
        <f t="shared" si="157"/>
        <v>0</v>
      </c>
      <c r="NYB97" s="1544">
        <f t="shared" ref="NYB97:OAM97" si="158">SUM(NYB23,NYB27,NYB33,NYB38,NYB41,NYB44,NYB47,NYB50,NYB56,NYB62,NYB64,NYB70,NYB76,NYB78,NYB82)*(1-$E$91)*0.095</f>
        <v>0</v>
      </c>
      <c r="NYC97" s="1544">
        <f t="shared" si="158"/>
        <v>0</v>
      </c>
      <c r="NYD97" s="1544">
        <f t="shared" si="158"/>
        <v>0</v>
      </c>
      <c r="NYE97" s="1544">
        <f t="shared" si="158"/>
        <v>0</v>
      </c>
      <c r="NYF97" s="1544">
        <f t="shared" si="158"/>
        <v>0</v>
      </c>
      <c r="NYG97" s="1544">
        <f t="shared" si="158"/>
        <v>0</v>
      </c>
      <c r="NYH97" s="1544">
        <f t="shared" si="158"/>
        <v>0</v>
      </c>
      <c r="NYI97" s="1544">
        <f t="shared" si="158"/>
        <v>0</v>
      </c>
      <c r="NYJ97" s="1544">
        <f t="shared" si="158"/>
        <v>0</v>
      </c>
      <c r="NYK97" s="1544">
        <f t="shared" si="158"/>
        <v>0</v>
      </c>
      <c r="NYL97" s="1544">
        <f t="shared" si="158"/>
        <v>0</v>
      </c>
      <c r="NYM97" s="1544">
        <f t="shared" si="158"/>
        <v>0</v>
      </c>
      <c r="NYN97" s="1544">
        <f t="shared" si="158"/>
        <v>0</v>
      </c>
      <c r="NYO97" s="1544">
        <f t="shared" si="158"/>
        <v>0</v>
      </c>
      <c r="NYP97" s="1544">
        <f t="shared" si="158"/>
        <v>0</v>
      </c>
      <c r="NYQ97" s="1544">
        <f t="shared" si="158"/>
        <v>0</v>
      </c>
      <c r="NYR97" s="1544">
        <f t="shared" si="158"/>
        <v>0</v>
      </c>
      <c r="NYS97" s="1544">
        <f t="shared" si="158"/>
        <v>0</v>
      </c>
      <c r="NYT97" s="1544">
        <f t="shared" si="158"/>
        <v>0</v>
      </c>
      <c r="NYU97" s="1544">
        <f t="shared" si="158"/>
        <v>0</v>
      </c>
      <c r="NYV97" s="1544">
        <f t="shared" si="158"/>
        <v>0</v>
      </c>
      <c r="NYW97" s="1544">
        <f t="shared" si="158"/>
        <v>0</v>
      </c>
      <c r="NYX97" s="1544">
        <f t="shared" si="158"/>
        <v>0</v>
      </c>
      <c r="NYY97" s="1544">
        <f t="shared" si="158"/>
        <v>0</v>
      </c>
      <c r="NYZ97" s="1544">
        <f t="shared" si="158"/>
        <v>0</v>
      </c>
      <c r="NZA97" s="1544">
        <f t="shared" si="158"/>
        <v>0</v>
      </c>
      <c r="NZB97" s="1544">
        <f t="shared" si="158"/>
        <v>0</v>
      </c>
      <c r="NZC97" s="1544">
        <f t="shared" si="158"/>
        <v>0</v>
      </c>
      <c r="NZD97" s="1544">
        <f t="shared" si="158"/>
        <v>0</v>
      </c>
      <c r="NZE97" s="1544">
        <f t="shared" si="158"/>
        <v>0</v>
      </c>
      <c r="NZF97" s="1544">
        <f t="shared" si="158"/>
        <v>0</v>
      </c>
      <c r="NZG97" s="1544">
        <f t="shared" si="158"/>
        <v>0</v>
      </c>
      <c r="NZH97" s="1544">
        <f t="shared" si="158"/>
        <v>0</v>
      </c>
      <c r="NZI97" s="1544">
        <f t="shared" si="158"/>
        <v>0</v>
      </c>
      <c r="NZJ97" s="1544">
        <f t="shared" si="158"/>
        <v>0</v>
      </c>
      <c r="NZK97" s="1544">
        <f t="shared" si="158"/>
        <v>0</v>
      </c>
      <c r="NZL97" s="1544">
        <f t="shared" si="158"/>
        <v>0</v>
      </c>
      <c r="NZM97" s="1544">
        <f t="shared" si="158"/>
        <v>0</v>
      </c>
      <c r="NZN97" s="1544">
        <f t="shared" si="158"/>
        <v>0</v>
      </c>
      <c r="NZO97" s="1544">
        <f t="shared" si="158"/>
        <v>0</v>
      </c>
      <c r="NZP97" s="1544">
        <f t="shared" si="158"/>
        <v>0</v>
      </c>
      <c r="NZQ97" s="1544">
        <f t="shared" si="158"/>
        <v>0</v>
      </c>
      <c r="NZR97" s="1544">
        <f t="shared" si="158"/>
        <v>0</v>
      </c>
      <c r="NZS97" s="1544">
        <f t="shared" si="158"/>
        <v>0</v>
      </c>
      <c r="NZT97" s="1544">
        <f t="shared" si="158"/>
        <v>0</v>
      </c>
      <c r="NZU97" s="1544">
        <f t="shared" si="158"/>
        <v>0</v>
      </c>
      <c r="NZV97" s="1544">
        <f t="shared" si="158"/>
        <v>0</v>
      </c>
      <c r="NZW97" s="1544">
        <f t="shared" si="158"/>
        <v>0</v>
      </c>
      <c r="NZX97" s="1544">
        <f t="shared" si="158"/>
        <v>0</v>
      </c>
      <c r="NZY97" s="1544">
        <f t="shared" si="158"/>
        <v>0</v>
      </c>
      <c r="NZZ97" s="1544">
        <f t="shared" si="158"/>
        <v>0</v>
      </c>
      <c r="OAA97" s="1544">
        <f t="shared" si="158"/>
        <v>0</v>
      </c>
      <c r="OAB97" s="1544">
        <f t="shared" si="158"/>
        <v>0</v>
      </c>
      <c r="OAC97" s="1544">
        <f t="shared" si="158"/>
        <v>0</v>
      </c>
      <c r="OAD97" s="1544">
        <f t="shared" si="158"/>
        <v>0</v>
      </c>
      <c r="OAE97" s="1544">
        <f t="shared" si="158"/>
        <v>0</v>
      </c>
      <c r="OAF97" s="1544">
        <f t="shared" si="158"/>
        <v>0</v>
      </c>
      <c r="OAG97" s="1544">
        <f t="shared" si="158"/>
        <v>0</v>
      </c>
      <c r="OAH97" s="1544">
        <f t="shared" si="158"/>
        <v>0</v>
      </c>
      <c r="OAI97" s="1544">
        <f t="shared" si="158"/>
        <v>0</v>
      </c>
      <c r="OAJ97" s="1544">
        <f t="shared" si="158"/>
        <v>0</v>
      </c>
      <c r="OAK97" s="1544">
        <f t="shared" si="158"/>
        <v>0</v>
      </c>
      <c r="OAL97" s="1544">
        <f t="shared" si="158"/>
        <v>0</v>
      </c>
      <c r="OAM97" s="1544">
        <f t="shared" si="158"/>
        <v>0</v>
      </c>
      <c r="OAN97" s="1544">
        <f t="shared" ref="OAN97:OCY97" si="159">SUM(OAN23,OAN27,OAN33,OAN38,OAN41,OAN44,OAN47,OAN50,OAN56,OAN62,OAN64,OAN70,OAN76,OAN78,OAN82)*(1-$E$91)*0.095</f>
        <v>0</v>
      </c>
      <c r="OAO97" s="1544">
        <f t="shared" si="159"/>
        <v>0</v>
      </c>
      <c r="OAP97" s="1544">
        <f t="shared" si="159"/>
        <v>0</v>
      </c>
      <c r="OAQ97" s="1544">
        <f t="shared" si="159"/>
        <v>0</v>
      </c>
      <c r="OAR97" s="1544">
        <f t="shared" si="159"/>
        <v>0</v>
      </c>
      <c r="OAS97" s="1544">
        <f t="shared" si="159"/>
        <v>0</v>
      </c>
      <c r="OAT97" s="1544">
        <f t="shared" si="159"/>
        <v>0</v>
      </c>
      <c r="OAU97" s="1544">
        <f t="shared" si="159"/>
        <v>0</v>
      </c>
      <c r="OAV97" s="1544">
        <f t="shared" si="159"/>
        <v>0</v>
      </c>
      <c r="OAW97" s="1544">
        <f t="shared" si="159"/>
        <v>0</v>
      </c>
      <c r="OAX97" s="1544">
        <f t="shared" si="159"/>
        <v>0</v>
      </c>
      <c r="OAY97" s="1544">
        <f t="shared" si="159"/>
        <v>0</v>
      </c>
      <c r="OAZ97" s="1544">
        <f t="shared" si="159"/>
        <v>0</v>
      </c>
      <c r="OBA97" s="1544">
        <f t="shared" si="159"/>
        <v>0</v>
      </c>
      <c r="OBB97" s="1544">
        <f t="shared" si="159"/>
        <v>0</v>
      </c>
      <c r="OBC97" s="1544">
        <f t="shared" si="159"/>
        <v>0</v>
      </c>
      <c r="OBD97" s="1544">
        <f t="shared" si="159"/>
        <v>0</v>
      </c>
      <c r="OBE97" s="1544">
        <f t="shared" si="159"/>
        <v>0</v>
      </c>
      <c r="OBF97" s="1544">
        <f t="shared" si="159"/>
        <v>0</v>
      </c>
      <c r="OBG97" s="1544">
        <f t="shared" si="159"/>
        <v>0</v>
      </c>
      <c r="OBH97" s="1544">
        <f t="shared" si="159"/>
        <v>0</v>
      </c>
      <c r="OBI97" s="1544">
        <f t="shared" si="159"/>
        <v>0</v>
      </c>
      <c r="OBJ97" s="1544">
        <f t="shared" si="159"/>
        <v>0</v>
      </c>
      <c r="OBK97" s="1544">
        <f t="shared" si="159"/>
        <v>0</v>
      </c>
      <c r="OBL97" s="1544">
        <f t="shared" si="159"/>
        <v>0</v>
      </c>
      <c r="OBM97" s="1544">
        <f t="shared" si="159"/>
        <v>0</v>
      </c>
      <c r="OBN97" s="1544">
        <f t="shared" si="159"/>
        <v>0</v>
      </c>
      <c r="OBO97" s="1544">
        <f t="shared" si="159"/>
        <v>0</v>
      </c>
      <c r="OBP97" s="1544">
        <f t="shared" si="159"/>
        <v>0</v>
      </c>
      <c r="OBQ97" s="1544">
        <f t="shared" si="159"/>
        <v>0</v>
      </c>
      <c r="OBR97" s="1544">
        <f t="shared" si="159"/>
        <v>0</v>
      </c>
      <c r="OBS97" s="1544">
        <f t="shared" si="159"/>
        <v>0</v>
      </c>
      <c r="OBT97" s="1544">
        <f t="shared" si="159"/>
        <v>0</v>
      </c>
      <c r="OBU97" s="1544">
        <f t="shared" si="159"/>
        <v>0</v>
      </c>
      <c r="OBV97" s="1544">
        <f t="shared" si="159"/>
        <v>0</v>
      </c>
      <c r="OBW97" s="1544">
        <f t="shared" si="159"/>
        <v>0</v>
      </c>
      <c r="OBX97" s="1544">
        <f t="shared" si="159"/>
        <v>0</v>
      </c>
      <c r="OBY97" s="1544">
        <f t="shared" si="159"/>
        <v>0</v>
      </c>
      <c r="OBZ97" s="1544">
        <f t="shared" si="159"/>
        <v>0</v>
      </c>
      <c r="OCA97" s="1544">
        <f t="shared" si="159"/>
        <v>0</v>
      </c>
      <c r="OCB97" s="1544">
        <f t="shared" si="159"/>
        <v>0</v>
      </c>
      <c r="OCC97" s="1544">
        <f t="shared" si="159"/>
        <v>0</v>
      </c>
      <c r="OCD97" s="1544">
        <f t="shared" si="159"/>
        <v>0</v>
      </c>
      <c r="OCE97" s="1544">
        <f t="shared" si="159"/>
        <v>0</v>
      </c>
      <c r="OCF97" s="1544">
        <f t="shared" si="159"/>
        <v>0</v>
      </c>
      <c r="OCG97" s="1544">
        <f t="shared" si="159"/>
        <v>0</v>
      </c>
      <c r="OCH97" s="1544">
        <f t="shared" si="159"/>
        <v>0</v>
      </c>
      <c r="OCI97" s="1544">
        <f t="shared" si="159"/>
        <v>0</v>
      </c>
      <c r="OCJ97" s="1544">
        <f t="shared" si="159"/>
        <v>0</v>
      </c>
      <c r="OCK97" s="1544">
        <f t="shared" si="159"/>
        <v>0</v>
      </c>
      <c r="OCL97" s="1544">
        <f t="shared" si="159"/>
        <v>0</v>
      </c>
      <c r="OCM97" s="1544">
        <f t="shared" si="159"/>
        <v>0</v>
      </c>
      <c r="OCN97" s="1544">
        <f t="shared" si="159"/>
        <v>0</v>
      </c>
      <c r="OCO97" s="1544">
        <f t="shared" si="159"/>
        <v>0</v>
      </c>
      <c r="OCP97" s="1544">
        <f t="shared" si="159"/>
        <v>0</v>
      </c>
      <c r="OCQ97" s="1544">
        <f t="shared" si="159"/>
        <v>0</v>
      </c>
      <c r="OCR97" s="1544">
        <f t="shared" si="159"/>
        <v>0</v>
      </c>
      <c r="OCS97" s="1544">
        <f t="shared" si="159"/>
        <v>0</v>
      </c>
      <c r="OCT97" s="1544">
        <f t="shared" si="159"/>
        <v>0</v>
      </c>
      <c r="OCU97" s="1544">
        <f t="shared" si="159"/>
        <v>0</v>
      </c>
      <c r="OCV97" s="1544">
        <f t="shared" si="159"/>
        <v>0</v>
      </c>
      <c r="OCW97" s="1544">
        <f t="shared" si="159"/>
        <v>0</v>
      </c>
      <c r="OCX97" s="1544">
        <f t="shared" si="159"/>
        <v>0</v>
      </c>
      <c r="OCY97" s="1544">
        <f t="shared" si="159"/>
        <v>0</v>
      </c>
      <c r="OCZ97" s="1544">
        <f t="shared" ref="OCZ97:OFK97" si="160">SUM(OCZ23,OCZ27,OCZ33,OCZ38,OCZ41,OCZ44,OCZ47,OCZ50,OCZ56,OCZ62,OCZ64,OCZ70,OCZ76,OCZ78,OCZ82)*(1-$E$91)*0.095</f>
        <v>0</v>
      </c>
      <c r="ODA97" s="1544">
        <f t="shared" si="160"/>
        <v>0</v>
      </c>
      <c r="ODB97" s="1544">
        <f t="shared" si="160"/>
        <v>0</v>
      </c>
      <c r="ODC97" s="1544">
        <f t="shared" si="160"/>
        <v>0</v>
      </c>
      <c r="ODD97" s="1544">
        <f t="shared" si="160"/>
        <v>0</v>
      </c>
      <c r="ODE97" s="1544">
        <f t="shared" si="160"/>
        <v>0</v>
      </c>
      <c r="ODF97" s="1544">
        <f t="shared" si="160"/>
        <v>0</v>
      </c>
      <c r="ODG97" s="1544">
        <f t="shared" si="160"/>
        <v>0</v>
      </c>
      <c r="ODH97" s="1544">
        <f t="shared" si="160"/>
        <v>0</v>
      </c>
      <c r="ODI97" s="1544">
        <f t="shared" si="160"/>
        <v>0</v>
      </c>
      <c r="ODJ97" s="1544">
        <f t="shared" si="160"/>
        <v>0</v>
      </c>
      <c r="ODK97" s="1544">
        <f t="shared" si="160"/>
        <v>0</v>
      </c>
      <c r="ODL97" s="1544">
        <f t="shared" si="160"/>
        <v>0</v>
      </c>
      <c r="ODM97" s="1544">
        <f t="shared" si="160"/>
        <v>0</v>
      </c>
      <c r="ODN97" s="1544">
        <f t="shared" si="160"/>
        <v>0</v>
      </c>
      <c r="ODO97" s="1544">
        <f t="shared" si="160"/>
        <v>0</v>
      </c>
      <c r="ODP97" s="1544">
        <f t="shared" si="160"/>
        <v>0</v>
      </c>
      <c r="ODQ97" s="1544">
        <f t="shared" si="160"/>
        <v>0</v>
      </c>
      <c r="ODR97" s="1544">
        <f t="shared" si="160"/>
        <v>0</v>
      </c>
      <c r="ODS97" s="1544">
        <f t="shared" si="160"/>
        <v>0</v>
      </c>
      <c r="ODT97" s="1544">
        <f t="shared" si="160"/>
        <v>0</v>
      </c>
      <c r="ODU97" s="1544">
        <f t="shared" si="160"/>
        <v>0</v>
      </c>
      <c r="ODV97" s="1544">
        <f t="shared" si="160"/>
        <v>0</v>
      </c>
      <c r="ODW97" s="1544">
        <f t="shared" si="160"/>
        <v>0</v>
      </c>
      <c r="ODX97" s="1544">
        <f t="shared" si="160"/>
        <v>0</v>
      </c>
      <c r="ODY97" s="1544">
        <f t="shared" si="160"/>
        <v>0</v>
      </c>
      <c r="ODZ97" s="1544">
        <f t="shared" si="160"/>
        <v>0</v>
      </c>
      <c r="OEA97" s="1544">
        <f t="shared" si="160"/>
        <v>0</v>
      </c>
      <c r="OEB97" s="1544">
        <f t="shared" si="160"/>
        <v>0</v>
      </c>
      <c r="OEC97" s="1544">
        <f t="shared" si="160"/>
        <v>0</v>
      </c>
      <c r="OED97" s="1544">
        <f t="shared" si="160"/>
        <v>0</v>
      </c>
      <c r="OEE97" s="1544">
        <f t="shared" si="160"/>
        <v>0</v>
      </c>
      <c r="OEF97" s="1544">
        <f t="shared" si="160"/>
        <v>0</v>
      </c>
      <c r="OEG97" s="1544">
        <f t="shared" si="160"/>
        <v>0</v>
      </c>
      <c r="OEH97" s="1544">
        <f t="shared" si="160"/>
        <v>0</v>
      </c>
      <c r="OEI97" s="1544">
        <f t="shared" si="160"/>
        <v>0</v>
      </c>
      <c r="OEJ97" s="1544">
        <f t="shared" si="160"/>
        <v>0</v>
      </c>
      <c r="OEK97" s="1544">
        <f t="shared" si="160"/>
        <v>0</v>
      </c>
      <c r="OEL97" s="1544">
        <f t="shared" si="160"/>
        <v>0</v>
      </c>
      <c r="OEM97" s="1544">
        <f t="shared" si="160"/>
        <v>0</v>
      </c>
      <c r="OEN97" s="1544">
        <f t="shared" si="160"/>
        <v>0</v>
      </c>
      <c r="OEO97" s="1544">
        <f t="shared" si="160"/>
        <v>0</v>
      </c>
      <c r="OEP97" s="1544">
        <f t="shared" si="160"/>
        <v>0</v>
      </c>
      <c r="OEQ97" s="1544">
        <f t="shared" si="160"/>
        <v>0</v>
      </c>
      <c r="OER97" s="1544">
        <f t="shared" si="160"/>
        <v>0</v>
      </c>
      <c r="OES97" s="1544">
        <f t="shared" si="160"/>
        <v>0</v>
      </c>
      <c r="OET97" s="1544">
        <f t="shared" si="160"/>
        <v>0</v>
      </c>
      <c r="OEU97" s="1544">
        <f t="shared" si="160"/>
        <v>0</v>
      </c>
      <c r="OEV97" s="1544">
        <f t="shared" si="160"/>
        <v>0</v>
      </c>
      <c r="OEW97" s="1544">
        <f t="shared" si="160"/>
        <v>0</v>
      </c>
      <c r="OEX97" s="1544">
        <f t="shared" si="160"/>
        <v>0</v>
      </c>
      <c r="OEY97" s="1544">
        <f t="shared" si="160"/>
        <v>0</v>
      </c>
      <c r="OEZ97" s="1544">
        <f t="shared" si="160"/>
        <v>0</v>
      </c>
      <c r="OFA97" s="1544">
        <f t="shared" si="160"/>
        <v>0</v>
      </c>
      <c r="OFB97" s="1544">
        <f t="shared" si="160"/>
        <v>0</v>
      </c>
      <c r="OFC97" s="1544">
        <f t="shared" si="160"/>
        <v>0</v>
      </c>
      <c r="OFD97" s="1544">
        <f t="shared" si="160"/>
        <v>0</v>
      </c>
      <c r="OFE97" s="1544">
        <f t="shared" si="160"/>
        <v>0</v>
      </c>
      <c r="OFF97" s="1544">
        <f t="shared" si="160"/>
        <v>0</v>
      </c>
      <c r="OFG97" s="1544">
        <f t="shared" si="160"/>
        <v>0</v>
      </c>
      <c r="OFH97" s="1544">
        <f t="shared" si="160"/>
        <v>0</v>
      </c>
      <c r="OFI97" s="1544">
        <f t="shared" si="160"/>
        <v>0</v>
      </c>
      <c r="OFJ97" s="1544">
        <f t="shared" si="160"/>
        <v>0</v>
      </c>
      <c r="OFK97" s="1544">
        <f t="shared" si="160"/>
        <v>0</v>
      </c>
      <c r="OFL97" s="1544">
        <f t="shared" ref="OFL97:OHW97" si="161">SUM(OFL23,OFL27,OFL33,OFL38,OFL41,OFL44,OFL47,OFL50,OFL56,OFL62,OFL64,OFL70,OFL76,OFL78,OFL82)*(1-$E$91)*0.095</f>
        <v>0</v>
      </c>
      <c r="OFM97" s="1544">
        <f t="shared" si="161"/>
        <v>0</v>
      </c>
      <c r="OFN97" s="1544">
        <f t="shared" si="161"/>
        <v>0</v>
      </c>
      <c r="OFO97" s="1544">
        <f t="shared" si="161"/>
        <v>0</v>
      </c>
      <c r="OFP97" s="1544">
        <f t="shared" si="161"/>
        <v>0</v>
      </c>
      <c r="OFQ97" s="1544">
        <f t="shared" si="161"/>
        <v>0</v>
      </c>
      <c r="OFR97" s="1544">
        <f t="shared" si="161"/>
        <v>0</v>
      </c>
      <c r="OFS97" s="1544">
        <f t="shared" si="161"/>
        <v>0</v>
      </c>
      <c r="OFT97" s="1544">
        <f t="shared" si="161"/>
        <v>0</v>
      </c>
      <c r="OFU97" s="1544">
        <f t="shared" si="161"/>
        <v>0</v>
      </c>
      <c r="OFV97" s="1544">
        <f t="shared" si="161"/>
        <v>0</v>
      </c>
      <c r="OFW97" s="1544">
        <f t="shared" si="161"/>
        <v>0</v>
      </c>
      <c r="OFX97" s="1544">
        <f t="shared" si="161"/>
        <v>0</v>
      </c>
      <c r="OFY97" s="1544">
        <f t="shared" si="161"/>
        <v>0</v>
      </c>
      <c r="OFZ97" s="1544">
        <f t="shared" si="161"/>
        <v>0</v>
      </c>
      <c r="OGA97" s="1544">
        <f t="shared" si="161"/>
        <v>0</v>
      </c>
      <c r="OGB97" s="1544">
        <f t="shared" si="161"/>
        <v>0</v>
      </c>
      <c r="OGC97" s="1544">
        <f t="shared" si="161"/>
        <v>0</v>
      </c>
      <c r="OGD97" s="1544">
        <f t="shared" si="161"/>
        <v>0</v>
      </c>
      <c r="OGE97" s="1544">
        <f t="shared" si="161"/>
        <v>0</v>
      </c>
      <c r="OGF97" s="1544">
        <f t="shared" si="161"/>
        <v>0</v>
      </c>
      <c r="OGG97" s="1544">
        <f t="shared" si="161"/>
        <v>0</v>
      </c>
      <c r="OGH97" s="1544">
        <f t="shared" si="161"/>
        <v>0</v>
      </c>
      <c r="OGI97" s="1544">
        <f t="shared" si="161"/>
        <v>0</v>
      </c>
      <c r="OGJ97" s="1544">
        <f t="shared" si="161"/>
        <v>0</v>
      </c>
      <c r="OGK97" s="1544">
        <f t="shared" si="161"/>
        <v>0</v>
      </c>
      <c r="OGL97" s="1544">
        <f t="shared" si="161"/>
        <v>0</v>
      </c>
      <c r="OGM97" s="1544">
        <f t="shared" si="161"/>
        <v>0</v>
      </c>
      <c r="OGN97" s="1544">
        <f t="shared" si="161"/>
        <v>0</v>
      </c>
      <c r="OGO97" s="1544">
        <f t="shared" si="161"/>
        <v>0</v>
      </c>
      <c r="OGP97" s="1544">
        <f t="shared" si="161"/>
        <v>0</v>
      </c>
      <c r="OGQ97" s="1544">
        <f t="shared" si="161"/>
        <v>0</v>
      </c>
      <c r="OGR97" s="1544">
        <f t="shared" si="161"/>
        <v>0</v>
      </c>
      <c r="OGS97" s="1544">
        <f t="shared" si="161"/>
        <v>0</v>
      </c>
      <c r="OGT97" s="1544">
        <f t="shared" si="161"/>
        <v>0</v>
      </c>
      <c r="OGU97" s="1544">
        <f t="shared" si="161"/>
        <v>0</v>
      </c>
      <c r="OGV97" s="1544">
        <f t="shared" si="161"/>
        <v>0</v>
      </c>
      <c r="OGW97" s="1544">
        <f t="shared" si="161"/>
        <v>0</v>
      </c>
      <c r="OGX97" s="1544">
        <f t="shared" si="161"/>
        <v>0</v>
      </c>
      <c r="OGY97" s="1544">
        <f t="shared" si="161"/>
        <v>0</v>
      </c>
      <c r="OGZ97" s="1544">
        <f t="shared" si="161"/>
        <v>0</v>
      </c>
      <c r="OHA97" s="1544">
        <f t="shared" si="161"/>
        <v>0</v>
      </c>
      <c r="OHB97" s="1544">
        <f t="shared" si="161"/>
        <v>0</v>
      </c>
      <c r="OHC97" s="1544">
        <f t="shared" si="161"/>
        <v>0</v>
      </c>
      <c r="OHD97" s="1544">
        <f t="shared" si="161"/>
        <v>0</v>
      </c>
      <c r="OHE97" s="1544">
        <f t="shared" si="161"/>
        <v>0</v>
      </c>
      <c r="OHF97" s="1544">
        <f t="shared" si="161"/>
        <v>0</v>
      </c>
      <c r="OHG97" s="1544">
        <f t="shared" si="161"/>
        <v>0</v>
      </c>
      <c r="OHH97" s="1544">
        <f t="shared" si="161"/>
        <v>0</v>
      </c>
      <c r="OHI97" s="1544">
        <f t="shared" si="161"/>
        <v>0</v>
      </c>
      <c r="OHJ97" s="1544">
        <f t="shared" si="161"/>
        <v>0</v>
      </c>
      <c r="OHK97" s="1544">
        <f t="shared" si="161"/>
        <v>0</v>
      </c>
      <c r="OHL97" s="1544">
        <f t="shared" si="161"/>
        <v>0</v>
      </c>
      <c r="OHM97" s="1544">
        <f t="shared" si="161"/>
        <v>0</v>
      </c>
      <c r="OHN97" s="1544">
        <f t="shared" si="161"/>
        <v>0</v>
      </c>
      <c r="OHO97" s="1544">
        <f t="shared" si="161"/>
        <v>0</v>
      </c>
      <c r="OHP97" s="1544">
        <f t="shared" si="161"/>
        <v>0</v>
      </c>
      <c r="OHQ97" s="1544">
        <f t="shared" si="161"/>
        <v>0</v>
      </c>
      <c r="OHR97" s="1544">
        <f t="shared" si="161"/>
        <v>0</v>
      </c>
      <c r="OHS97" s="1544">
        <f t="shared" si="161"/>
        <v>0</v>
      </c>
      <c r="OHT97" s="1544">
        <f t="shared" si="161"/>
        <v>0</v>
      </c>
      <c r="OHU97" s="1544">
        <f t="shared" si="161"/>
        <v>0</v>
      </c>
      <c r="OHV97" s="1544">
        <f t="shared" si="161"/>
        <v>0</v>
      </c>
      <c r="OHW97" s="1544">
        <f t="shared" si="161"/>
        <v>0</v>
      </c>
      <c r="OHX97" s="1544">
        <f t="shared" ref="OHX97:OKI97" si="162">SUM(OHX23,OHX27,OHX33,OHX38,OHX41,OHX44,OHX47,OHX50,OHX56,OHX62,OHX64,OHX70,OHX76,OHX78,OHX82)*(1-$E$91)*0.095</f>
        <v>0</v>
      </c>
      <c r="OHY97" s="1544">
        <f t="shared" si="162"/>
        <v>0</v>
      </c>
      <c r="OHZ97" s="1544">
        <f t="shared" si="162"/>
        <v>0</v>
      </c>
      <c r="OIA97" s="1544">
        <f t="shared" si="162"/>
        <v>0</v>
      </c>
      <c r="OIB97" s="1544">
        <f t="shared" si="162"/>
        <v>0</v>
      </c>
      <c r="OIC97" s="1544">
        <f t="shared" si="162"/>
        <v>0</v>
      </c>
      <c r="OID97" s="1544">
        <f t="shared" si="162"/>
        <v>0</v>
      </c>
      <c r="OIE97" s="1544">
        <f t="shared" si="162"/>
        <v>0</v>
      </c>
      <c r="OIF97" s="1544">
        <f t="shared" si="162"/>
        <v>0</v>
      </c>
      <c r="OIG97" s="1544">
        <f t="shared" si="162"/>
        <v>0</v>
      </c>
      <c r="OIH97" s="1544">
        <f t="shared" si="162"/>
        <v>0</v>
      </c>
      <c r="OII97" s="1544">
        <f t="shared" si="162"/>
        <v>0</v>
      </c>
      <c r="OIJ97" s="1544">
        <f t="shared" si="162"/>
        <v>0</v>
      </c>
      <c r="OIK97" s="1544">
        <f t="shared" si="162"/>
        <v>0</v>
      </c>
      <c r="OIL97" s="1544">
        <f t="shared" si="162"/>
        <v>0</v>
      </c>
      <c r="OIM97" s="1544">
        <f t="shared" si="162"/>
        <v>0</v>
      </c>
      <c r="OIN97" s="1544">
        <f t="shared" si="162"/>
        <v>0</v>
      </c>
      <c r="OIO97" s="1544">
        <f t="shared" si="162"/>
        <v>0</v>
      </c>
      <c r="OIP97" s="1544">
        <f t="shared" si="162"/>
        <v>0</v>
      </c>
      <c r="OIQ97" s="1544">
        <f t="shared" si="162"/>
        <v>0</v>
      </c>
      <c r="OIR97" s="1544">
        <f t="shared" si="162"/>
        <v>0</v>
      </c>
      <c r="OIS97" s="1544">
        <f t="shared" si="162"/>
        <v>0</v>
      </c>
      <c r="OIT97" s="1544">
        <f t="shared" si="162"/>
        <v>0</v>
      </c>
      <c r="OIU97" s="1544">
        <f t="shared" si="162"/>
        <v>0</v>
      </c>
      <c r="OIV97" s="1544">
        <f t="shared" si="162"/>
        <v>0</v>
      </c>
      <c r="OIW97" s="1544">
        <f t="shared" si="162"/>
        <v>0</v>
      </c>
      <c r="OIX97" s="1544">
        <f t="shared" si="162"/>
        <v>0</v>
      </c>
      <c r="OIY97" s="1544">
        <f t="shared" si="162"/>
        <v>0</v>
      </c>
      <c r="OIZ97" s="1544">
        <f t="shared" si="162"/>
        <v>0</v>
      </c>
      <c r="OJA97" s="1544">
        <f t="shared" si="162"/>
        <v>0</v>
      </c>
      <c r="OJB97" s="1544">
        <f t="shared" si="162"/>
        <v>0</v>
      </c>
      <c r="OJC97" s="1544">
        <f t="shared" si="162"/>
        <v>0</v>
      </c>
      <c r="OJD97" s="1544">
        <f t="shared" si="162"/>
        <v>0</v>
      </c>
      <c r="OJE97" s="1544">
        <f t="shared" si="162"/>
        <v>0</v>
      </c>
      <c r="OJF97" s="1544">
        <f t="shared" si="162"/>
        <v>0</v>
      </c>
      <c r="OJG97" s="1544">
        <f t="shared" si="162"/>
        <v>0</v>
      </c>
      <c r="OJH97" s="1544">
        <f t="shared" si="162"/>
        <v>0</v>
      </c>
      <c r="OJI97" s="1544">
        <f t="shared" si="162"/>
        <v>0</v>
      </c>
      <c r="OJJ97" s="1544">
        <f t="shared" si="162"/>
        <v>0</v>
      </c>
      <c r="OJK97" s="1544">
        <f t="shared" si="162"/>
        <v>0</v>
      </c>
      <c r="OJL97" s="1544">
        <f t="shared" si="162"/>
        <v>0</v>
      </c>
      <c r="OJM97" s="1544">
        <f t="shared" si="162"/>
        <v>0</v>
      </c>
      <c r="OJN97" s="1544">
        <f t="shared" si="162"/>
        <v>0</v>
      </c>
      <c r="OJO97" s="1544">
        <f t="shared" si="162"/>
        <v>0</v>
      </c>
      <c r="OJP97" s="1544">
        <f t="shared" si="162"/>
        <v>0</v>
      </c>
      <c r="OJQ97" s="1544">
        <f t="shared" si="162"/>
        <v>0</v>
      </c>
      <c r="OJR97" s="1544">
        <f t="shared" si="162"/>
        <v>0</v>
      </c>
      <c r="OJS97" s="1544">
        <f t="shared" si="162"/>
        <v>0</v>
      </c>
      <c r="OJT97" s="1544">
        <f t="shared" si="162"/>
        <v>0</v>
      </c>
      <c r="OJU97" s="1544">
        <f t="shared" si="162"/>
        <v>0</v>
      </c>
      <c r="OJV97" s="1544">
        <f t="shared" si="162"/>
        <v>0</v>
      </c>
      <c r="OJW97" s="1544">
        <f t="shared" si="162"/>
        <v>0</v>
      </c>
      <c r="OJX97" s="1544">
        <f t="shared" si="162"/>
        <v>0</v>
      </c>
      <c r="OJY97" s="1544">
        <f t="shared" si="162"/>
        <v>0</v>
      </c>
      <c r="OJZ97" s="1544">
        <f t="shared" si="162"/>
        <v>0</v>
      </c>
      <c r="OKA97" s="1544">
        <f t="shared" si="162"/>
        <v>0</v>
      </c>
      <c r="OKB97" s="1544">
        <f t="shared" si="162"/>
        <v>0</v>
      </c>
      <c r="OKC97" s="1544">
        <f t="shared" si="162"/>
        <v>0</v>
      </c>
      <c r="OKD97" s="1544">
        <f t="shared" si="162"/>
        <v>0</v>
      </c>
      <c r="OKE97" s="1544">
        <f t="shared" si="162"/>
        <v>0</v>
      </c>
      <c r="OKF97" s="1544">
        <f t="shared" si="162"/>
        <v>0</v>
      </c>
      <c r="OKG97" s="1544">
        <f t="shared" si="162"/>
        <v>0</v>
      </c>
      <c r="OKH97" s="1544">
        <f t="shared" si="162"/>
        <v>0</v>
      </c>
      <c r="OKI97" s="1544">
        <f t="shared" si="162"/>
        <v>0</v>
      </c>
      <c r="OKJ97" s="1544">
        <f t="shared" ref="OKJ97:OMU97" si="163">SUM(OKJ23,OKJ27,OKJ33,OKJ38,OKJ41,OKJ44,OKJ47,OKJ50,OKJ56,OKJ62,OKJ64,OKJ70,OKJ76,OKJ78,OKJ82)*(1-$E$91)*0.095</f>
        <v>0</v>
      </c>
      <c r="OKK97" s="1544">
        <f t="shared" si="163"/>
        <v>0</v>
      </c>
      <c r="OKL97" s="1544">
        <f t="shared" si="163"/>
        <v>0</v>
      </c>
      <c r="OKM97" s="1544">
        <f t="shared" si="163"/>
        <v>0</v>
      </c>
      <c r="OKN97" s="1544">
        <f t="shared" si="163"/>
        <v>0</v>
      </c>
      <c r="OKO97" s="1544">
        <f t="shared" si="163"/>
        <v>0</v>
      </c>
      <c r="OKP97" s="1544">
        <f t="shared" si="163"/>
        <v>0</v>
      </c>
      <c r="OKQ97" s="1544">
        <f t="shared" si="163"/>
        <v>0</v>
      </c>
      <c r="OKR97" s="1544">
        <f t="shared" si="163"/>
        <v>0</v>
      </c>
      <c r="OKS97" s="1544">
        <f t="shared" si="163"/>
        <v>0</v>
      </c>
      <c r="OKT97" s="1544">
        <f t="shared" si="163"/>
        <v>0</v>
      </c>
      <c r="OKU97" s="1544">
        <f t="shared" si="163"/>
        <v>0</v>
      </c>
      <c r="OKV97" s="1544">
        <f t="shared" si="163"/>
        <v>0</v>
      </c>
      <c r="OKW97" s="1544">
        <f t="shared" si="163"/>
        <v>0</v>
      </c>
      <c r="OKX97" s="1544">
        <f t="shared" si="163"/>
        <v>0</v>
      </c>
      <c r="OKY97" s="1544">
        <f t="shared" si="163"/>
        <v>0</v>
      </c>
      <c r="OKZ97" s="1544">
        <f t="shared" si="163"/>
        <v>0</v>
      </c>
      <c r="OLA97" s="1544">
        <f t="shared" si="163"/>
        <v>0</v>
      </c>
      <c r="OLB97" s="1544">
        <f t="shared" si="163"/>
        <v>0</v>
      </c>
      <c r="OLC97" s="1544">
        <f t="shared" si="163"/>
        <v>0</v>
      </c>
      <c r="OLD97" s="1544">
        <f t="shared" si="163"/>
        <v>0</v>
      </c>
      <c r="OLE97" s="1544">
        <f t="shared" si="163"/>
        <v>0</v>
      </c>
      <c r="OLF97" s="1544">
        <f t="shared" si="163"/>
        <v>0</v>
      </c>
      <c r="OLG97" s="1544">
        <f t="shared" si="163"/>
        <v>0</v>
      </c>
      <c r="OLH97" s="1544">
        <f t="shared" si="163"/>
        <v>0</v>
      </c>
      <c r="OLI97" s="1544">
        <f t="shared" si="163"/>
        <v>0</v>
      </c>
      <c r="OLJ97" s="1544">
        <f t="shared" si="163"/>
        <v>0</v>
      </c>
      <c r="OLK97" s="1544">
        <f t="shared" si="163"/>
        <v>0</v>
      </c>
      <c r="OLL97" s="1544">
        <f t="shared" si="163"/>
        <v>0</v>
      </c>
      <c r="OLM97" s="1544">
        <f t="shared" si="163"/>
        <v>0</v>
      </c>
      <c r="OLN97" s="1544">
        <f t="shared" si="163"/>
        <v>0</v>
      </c>
      <c r="OLO97" s="1544">
        <f t="shared" si="163"/>
        <v>0</v>
      </c>
      <c r="OLP97" s="1544">
        <f t="shared" si="163"/>
        <v>0</v>
      </c>
      <c r="OLQ97" s="1544">
        <f t="shared" si="163"/>
        <v>0</v>
      </c>
      <c r="OLR97" s="1544">
        <f t="shared" si="163"/>
        <v>0</v>
      </c>
      <c r="OLS97" s="1544">
        <f t="shared" si="163"/>
        <v>0</v>
      </c>
      <c r="OLT97" s="1544">
        <f t="shared" si="163"/>
        <v>0</v>
      </c>
      <c r="OLU97" s="1544">
        <f t="shared" si="163"/>
        <v>0</v>
      </c>
      <c r="OLV97" s="1544">
        <f t="shared" si="163"/>
        <v>0</v>
      </c>
      <c r="OLW97" s="1544">
        <f t="shared" si="163"/>
        <v>0</v>
      </c>
      <c r="OLX97" s="1544">
        <f t="shared" si="163"/>
        <v>0</v>
      </c>
      <c r="OLY97" s="1544">
        <f t="shared" si="163"/>
        <v>0</v>
      </c>
      <c r="OLZ97" s="1544">
        <f t="shared" si="163"/>
        <v>0</v>
      </c>
      <c r="OMA97" s="1544">
        <f t="shared" si="163"/>
        <v>0</v>
      </c>
      <c r="OMB97" s="1544">
        <f t="shared" si="163"/>
        <v>0</v>
      </c>
      <c r="OMC97" s="1544">
        <f t="shared" si="163"/>
        <v>0</v>
      </c>
      <c r="OMD97" s="1544">
        <f t="shared" si="163"/>
        <v>0</v>
      </c>
      <c r="OME97" s="1544">
        <f t="shared" si="163"/>
        <v>0</v>
      </c>
      <c r="OMF97" s="1544">
        <f t="shared" si="163"/>
        <v>0</v>
      </c>
      <c r="OMG97" s="1544">
        <f t="shared" si="163"/>
        <v>0</v>
      </c>
      <c r="OMH97" s="1544">
        <f t="shared" si="163"/>
        <v>0</v>
      </c>
      <c r="OMI97" s="1544">
        <f t="shared" si="163"/>
        <v>0</v>
      </c>
      <c r="OMJ97" s="1544">
        <f t="shared" si="163"/>
        <v>0</v>
      </c>
      <c r="OMK97" s="1544">
        <f t="shared" si="163"/>
        <v>0</v>
      </c>
      <c r="OML97" s="1544">
        <f t="shared" si="163"/>
        <v>0</v>
      </c>
      <c r="OMM97" s="1544">
        <f t="shared" si="163"/>
        <v>0</v>
      </c>
      <c r="OMN97" s="1544">
        <f t="shared" si="163"/>
        <v>0</v>
      </c>
      <c r="OMO97" s="1544">
        <f t="shared" si="163"/>
        <v>0</v>
      </c>
      <c r="OMP97" s="1544">
        <f t="shared" si="163"/>
        <v>0</v>
      </c>
      <c r="OMQ97" s="1544">
        <f t="shared" si="163"/>
        <v>0</v>
      </c>
      <c r="OMR97" s="1544">
        <f t="shared" si="163"/>
        <v>0</v>
      </c>
      <c r="OMS97" s="1544">
        <f t="shared" si="163"/>
        <v>0</v>
      </c>
      <c r="OMT97" s="1544">
        <f t="shared" si="163"/>
        <v>0</v>
      </c>
      <c r="OMU97" s="1544">
        <f t="shared" si="163"/>
        <v>0</v>
      </c>
      <c r="OMV97" s="1544">
        <f t="shared" ref="OMV97:OPG97" si="164">SUM(OMV23,OMV27,OMV33,OMV38,OMV41,OMV44,OMV47,OMV50,OMV56,OMV62,OMV64,OMV70,OMV76,OMV78,OMV82)*(1-$E$91)*0.095</f>
        <v>0</v>
      </c>
      <c r="OMW97" s="1544">
        <f t="shared" si="164"/>
        <v>0</v>
      </c>
      <c r="OMX97" s="1544">
        <f t="shared" si="164"/>
        <v>0</v>
      </c>
      <c r="OMY97" s="1544">
        <f t="shared" si="164"/>
        <v>0</v>
      </c>
      <c r="OMZ97" s="1544">
        <f t="shared" si="164"/>
        <v>0</v>
      </c>
      <c r="ONA97" s="1544">
        <f t="shared" si="164"/>
        <v>0</v>
      </c>
      <c r="ONB97" s="1544">
        <f t="shared" si="164"/>
        <v>0</v>
      </c>
      <c r="ONC97" s="1544">
        <f t="shared" si="164"/>
        <v>0</v>
      </c>
      <c r="OND97" s="1544">
        <f t="shared" si="164"/>
        <v>0</v>
      </c>
      <c r="ONE97" s="1544">
        <f t="shared" si="164"/>
        <v>0</v>
      </c>
      <c r="ONF97" s="1544">
        <f t="shared" si="164"/>
        <v>0</v>
      </c>
      <c r="ONG97" s="1544">
        <f t="shared" si="164"/>
        <v>0</v>
      </c>
      <c r="ONH97" s="1544">
        <f t="shared" si="164"/>
        <v>0</v>
      </c>
      <c r="ONI97" s="1544">
        <f t="shared" si="164"/>
        <v>0</v>
      </c>
      <c r="ONJ97" s="1544">
        <f t="shared" si="164"/>
        <v>0</v>
      </c>
      <c r="ONK97" s="1544">
        <f t="shared" si="164"/>
        <v>0</v>
      </c>
      <c r="ONL97" s="1544">
        <f t="shared" si="164"/>
        <v>0</v>
      </c>
      <c r="ONM97" s="1544">
        <f t="shared" si="164"/>
        <v>0</v>
      </c>
      <c r="ONN97" s="1544">
        <f t="shared" si="164"/>
        <v>0</v>
      </c>
      <c r="ONO97" s="1544">
        <f t="shared" si="164"/>
        <v>0</v>
      </c>
      <c r="ONP97" s="1544">
        <f t="shared" si="164"/>
        <v>0</v>
      </c>
      <c r="ONQ97" s="1544">
        <f t="shared" si="164"/>
        <v>0</v>
      </c>
      <c r="ONR97" s="1544">
        <f t="shared" si="164"/>
        <v>0</v>
      </c>
      <c r="ONS97" s="1544">
        <f t="shared" si="164"/>
        <v>0</v>
      </c>
      <c r="ONT97" s="1544">
        <f t="shared" si="164"/>
        <v>0</v>
      </c>
      <c r="ONU97" s="1544">
        <f t="shared" si="164"/>
        <v>0</v>
      </c>
      <c r="ONV97" s="1544">
        <f t="shared" si="164"/>
        <v>0</v>
      </c>
      <c r="ONW97" s="1544">
        <f t="shared" si="164"/>
        <v>0</v>
      </c>
      <c r="ONX97" s="1544">
        <f t="shared" si="164"/>
        <v>0</v>
      </c>
      <c r="ONY97" s="1544">
        <f t="shared" si="164"/>
        <v>0</v>
      </c>
      <c r="ONZ97" s="1544">
        <f t="shared" si="164"/>
        <v>0</v>
      </c>
      <c r="OOA97" s="1544">
        <f t="shared" si="164"/>
        <v>0</v>
      </c>
      <c r="OOB97" s="1544">
        <f t="shared" si="164"/>
        <v>0</v>
      </c>
      <c r="OOC97" s="1544">
        <f t="shared" si="164"/>
        <v>0</v>
      </c>
      <c r="OOD97" s="1544">
        <f t="shared" si="164"/>
        <v>0</v>
      </c>
      <c r="OOE97" s="1544">
        <f t="shared" si="164"/>
        <v>0</v>
      </c>
      <c r="OOF97" s="1544">
        <f t="shared" si="164"/>
        <v>0</v>
      </c>
      <c r="OOG97" s="1544">
        <f t="shared" si="164"/>
        <v>0</v>
      </c>
      <c r="OOH97" s="1544">
        <f t="shared" si="164"/>
        <v>0</v>
      </c>
      <c r="OOI97" s="1544">
        <f t="shared" si="164"/>
        <v>0</v>
      </c>
      <c r="OOJ97" s="1544">
        <f t="shared" si="164"/>
        <v>0</v>
      </c>
      <c r="OOK97" s="1544">
        <f t="shared" si="164"/>
        <v>0</v>
      </c>
      <c r="OOL97" s="1544">
        <f t="shared" si="164"/>
        <v>0</v>
      </c>
      <c r="OOM97" s="1544">
        <f t="shared" si="164"/>
        <v>0</v>
      </c>
      <c r="OON97" s="1544">
        <f t="shared" si="164"/>
        <v>0</v>
      </c>
      <c r="OOO97" s="1544">
        <f t="shared" si="164"/>
        <v>0</v>
      </c>
      <c r="OOP97" s="1544">
        <f t="shared" si="164"/>
        <v>0</v>
      </c>
      <c r="OOQ97" s="1544">
        <f t="shared" si="164"/>
        <v>0</v>
      </c>
      <c r="OOR97" s="1544">
        <f t="shared" si="164"/>
        <v>0</v>
      </c>
      <c r="OOS97" s="1544">
        <f t="shared" si="164"/>
        <v>0</v>
      </c>
      <c r="OOT97" s="1544">
        <f t="shared" si="164"/>
        <v>0</v>
      </c>
      <c r="OOU97" s="1544">
        <f t="shared" si="164"/>
        <v>0</v>
      </c>
      <c r="OOV97" s="1544">
        <f t="shared" si="164"/>
        <v>0</v>
      </c>
      <c r="OOW97" s="1544">
        <f t="shared" si="164"/>
        <v>0</v>
      </c>
      <c r="OOX97" s="1544">
        <f t="shared" si="164"/>
        <v>0</v>
      </c>
      <c r="OOY97" s="1544">
        <f t="shared" si="164"/>
        <v>0</v>
      </c>
      <c r="OOZ97" s="1544">
        <f t="shared" si="164"/>
        <v>0</v>
      </c>
      <c r="OPA97" s="1544">
        <f t="shared" si="164"/>
        <v>0</v>
      </c>
      <c r="OPB97" s="1544">
        <f t="shared" si="164"/>
        <v>0</v>
      </c>
      <c r="OPC97" s="1544">
        <f t="shared" si="164"/>
        <v>0</v>
      </c>
      <c r="OPD97" s="1544">
        <f t="shared" si="164"/>
        <v>0</v>
      </c>
      <c r="OPE97" s="1544">
        <f t="shared" si="164"/>
        <v>0</v>
      </c>
      <c r="OPF97" s="1544">
        <f t="shared" si="164"/>
        <v>0</v>
      </c>
      <c r="OPG97" s="1544">
        <f t="shared" si="164"/>
        <v>0</v>
      </c>
      <c r="OPH97" s="1544">
        <f t="shared" ref="OPH97:ORS97" si="165">SUM(OPH23,OPH27,OPH33,OPH38,OPH41,OPH44,OPH47,OPH50,OPH56,OPH62,OPH64,OPH70,OPH76,OPH78,OPH82)*(1-$E$91)*0.095</f>
        <v>0</v>
      </c>
      <c r="OPI97" s="1544">
        <f t="shared" si="165"/>
        <v>0</v>
      </c>
      <c r="OPJ97" s="1544">
        <f t="shared" si="165"/>
        <v>0</v>
      </c>
      <c r="OPK97" s="1544">
        <f t="shared" si="165"/>
        <v>0</v>
      </c>
      <c r="OPL97" s="1544">
        <f t="shared" si="165"/>
        <v>0</v>
      </c>
      <c r="OPM97" s="1544">
        <f t="shared" si="165"/>
        <v>0</v>
      </c>
      <c r="OPN97" s="1544">
        <f t="shared" si="165"/>
        <v>0</v>
      </c>
      <c r="OPO97" s="1544">
        <f t="shared" si="165"/>
        <v>0</v>
      </c>
      <c r="OPP97" s="1544">
        <f t="shared" si="165"/>
        <v>0</v>
      </c>
      <c r="OPQ97" s="1544">
        <f t="shared" si="165"/>
        <v>0</v>
      </c>
      <c r="OPR97" s="1544">
        <f t="shared" si="165"/>
        <v>0</v>
      </c>
      <c r="OPS97" s="1544">
        <f t="shared" si="165"/>
        <v>0</v>
      </c>
      <c r="OPT97" s="1544">
        <f t="shared" si="165"/>
        <v>0</v>
      </c>
      <c r="OPU97" s="1544">
        <f t="shared" si="165"/>
        <v>0</v>
      </c>
      <c r="OPV97" s="1544">
        <f t="shared" si="165"/>
        <v>0</v>
      </c>
      <c r="OPW97" s="1544">
        <f t="shared" si="165"/>
        <v>0</v>
      </c>
      <c r="OPX97" s="1544">
        <f t="shared" si="165"/>
        <v>0</v>
      </c>
      <c r="OPY97" s="1544">
        <f t="shared" si="165"/>
        <v>0</v>
      </c>
      <c r="OPZ97" s="1544">
        <f t="shared" si="165"/>
        <v>0</v>
      </c>
      <c r="OQA97" s="1544">
        <f t="shared" si="165"/>
        <v>0</v>
      </c>
      <c r="OQB97" s="1544">
        <f t="shared" si="165"/>
        <v>0</v>
      </c>
      <c r="OQC97" s="1544">
        <f t="shared" si="165"/>
        <v>0</v>
      </c>
      <c r="OQD97" s="1544">
        <f t="shared" si="165"/>
        <v>0</v>
      </c>
      <c r="OQE97" s="1544">
        <f t="shared" si="165"/>
        <v>0</v>
      </c>
      <c r="OQF97" s="1544">
        <f t="shared" si="165"/>
        <v>0</v>
      </c>
      <c r="OQG97" s="1544">
        <f t="shared" si="165"/>
        <v>0</v>
      </c>
      <c r="OQH97" s="1544">
        <f t="shared" si="165"/>
        <v>0</v>
      </c>
      <c r="OQI97" s="1544">
        <f t="shared" si="165"/>
        <v>0</v>
      </c>
      <c r="OQJ97" s="1544">
        <f t="shared" si="165"/>
        <v>0</v>
      </c>
      <c r="OQK97" s="1544">
        <f t="shared" si="165"/>
        <v>0</v>
      </c>
      <c r="OQL97" s="1544">
        <f t="shared" si="165"/>
        <v>0</v>
      </c>
      <c r="OQM97" s="1544">
        <f t="shared" si="165"/>
        <v>0</v>
      </c>
      <c r="OQN97" s="1544">
        <f t="shared" si="165"/>
        <v>0</v>
      </c>
      <c r="OQO97" s="1544">
        <f t="shared" si="165"/>
        <v>0</v>
      </c>
      <c r="OQP97" s="1544">
        <f t="shared" si="165"/>
        <v>0</v>
      </c>
      <c r="OQQ97" s="1544">
        <f t="shared" si="165"/>
        <v>0</v>
      </c>
      <c r="OQR97" s="1544">
        <f t="shared" si="165"/>
        <v>0</v>
      </c>
      <c r="OQS97" s="1544">
        <f t="shared" si="165"/>
        <v>0</v>
      </c>
      <c r="OQT97" s="1544">
        <f t="shared" si="165"/>
        <v>0</v>
      </c>
      <c r="OQU97" s="1544">
        <f t="shared" si="165"/>
        <v>0</v>
      </c>
      <c r="OQV97" s="1544">
        <f t="shared" si="165"/>
        <v>0</v>
      </c>
      <c r="OQW97" s="1544">
        <f t="shared" si="165"/>
        <v>0</v>
      </c>
      <c r="OQX97" s="1544">
        <f t="shared" si="165"/>
        <v>0</v>
      </c>
      <c r="OQY97" s="1544">
        <f t="shared" si="165"/>
        <v>0</v>
      </c>
      <c r="OQZ97" s="1544">
        <f t="shared" si="165"/>
        <v>0</v>
      </c>
      <c r="ORA97" s="1544">
        <f t="shared" si="165"/>
        <v>0</v>
      </c>
      <c r="ORB97" s="1544">
        <f t="shared" si="165"/>
        <v>0</v>
      </c>
      <c r="ORC97" s="1544">
        <f t="shared" si="165"/>
        <v>0</v>
      </c>
      <c r="ORD97" s="1544">
        <f t="shared" si="165"/>
        <v>0</v>
      </c>
      <c r="ORE97" s="1544">
        <f t="shared" si="165"/>
        <v>0</v>
      </c>
      <c r="ORF97" s="1544">
        <f t="shared" si="165"/>
        <v>0</v>
      </c>
      <c r="ORG97" s="1544">
        <f t="shared" si="165"/>
        <v>0</v>
      </c>
      <c r="ORH97" s="1544">
        <f t="shared" si="165"/>
        <v>0</v>
      </c>
      <c r="ORI97" s="1544">
        <f t="shared" si="165"/>
        <v>0</v>
      </c>
      <c r="ORJ97" s="1544">
        <f t="shared" si="165"/>
        <v>0</v>
      </c>
      <c r="ORK97" s="1544">
        <f t="shared" si="165"/>
        <v>0</v>
      </c>
      <c r="ORL97" s="1544">
        <f t="shared" si="165"/>
        <v>0</v>
      </c>
      <c r="ORM97" s="1544">
        <f t="shared" si="165"/>
        <v>0</v>
      </c>
      <c r="ORN97" s="1544">
        <f t="shared" si="165"/>
        <v>0</v>
      </c>
      <c r="ORO97" s="1544">
        <f t="shared" si="165"/>
        <v>0</v>
      </c>
      <c r="ORP97" s="1544">
        <f t="shared" si="165"/>
        <v>0</v>
      </c>
      <c r="ORQ97" s="1544">
        <f t="shared" si="165"/>
        <v>0</v>
      </c>
      <c r="ORR97" s="1544">
        <f t="shared" si="165"/>
        <v>0</v>
      </c>
      <c r="ORS97" s="1544">
        <f t="shared" si="165"/>
        <v>0</v>
      </c>
      <c r="ORT97" s="1544">
        <f t="shared" ref="ORT97:OUE97" si="166">SUM(ORT23,ORT27,ORT33,ORT38,ORT41,ORT44,ORT47,ORT50,ORT56,ORT62,ORT64,ORT70,ORT76,ORT78,ORT82)*(1-$E$91)*0.095</f>
        <v>0</v>
      </c>
      <c r="ORU97" s="1544">
        <f t="shared" si="166"/>
        <v>0</v>
      </c>
      <c r="ORV97" s="1544">
        <f t="shared" si="166"/>
        <v>0</v>
      </c>
      <c r="ORW97" s="1544">
        <f t="shared" si="166"/>
        <v>0</v>
      </c>
      <c r="ORX97" s="1544">
        <f t="shared" si="166"/>
        <v>0</v>
      </c>
      <c r="ORY97" s="1544">
        <f t="shared" si="166"/>
        <v>0</v>
      </c>
      <c r="ORZ97" s="1544">
        <f t="shared" si="166"/>
        <v>0</v>
      </c>
      <c r="OSA97" s="1544">
        <f t="shared" si="166"/>
        <v>0</v>
      </c>
      <c r="OSB97" s="1544">
        <f t="shared" si="166"/>
        <v>0</v>
      </c>
      <c r="OSC97" s="1544">
        <f t="shared" si="166"/>
        <v>0</v>
      </c>
      <c r="OSD97" s="1544">
        <f t="shared" si="166"/>
        <v>0</v>
      </c>
      <c r="OSE97" s="1544">
        <f t="shared" si="166"/>
        <v>0</v>
      </c>
      <c r="OSF97" s="1544">
        <f t="shared" si="166"/>
        <v>0</v>
      </c>
      <c r="OSG97" s="1544">
        <f t="shared" si="166"/>
        <v>0</v>
      </c>
      <c r="OSH97" s="1544">
        <f t="shared" si="166"/>
        <v>0</v>
      </c>
      <c r="OSI97" s="1544">
        <f t="shared" si="166"/>
        <v>0</v>
      </c>
      <c r="OSJ97" s="1544">
        <f t="shared" si="166"/>
        <v>0</v>
      </c>
      <c r="OSK97" s="1544">
        <f t="shared" si="166"/>
        <v>0</v>
      </c>
      <c r="OSL97" s="1544">
        <f t="shared" si="166"/>
        <v>0</v>
      </c>
      <c r="OSM97" s="1544">
        <f t="shared" si="166"/>
        <v>0</v>
      </c>
      <c r="OSN97" s="1544">
        <f t="shared" si="166"/>
        <v>0</v>
      </c>
      <c r="OSO97" s="1544">
        <f t="shared" si="166"/>
        <v>0</v>
      </c>
      <c r="OSP97" s="1544">
        <f t="shared" si="166"/>
        <v>0</v>
      </c>
      <c r="OSQ97" s="1544">
        <f t="shared" si="166"/>
        <v>0</v>
      </c>
      <c r="OSR97" s="1544">
        <f t="shared" si="166"/>
        <v>0</v>
      </c>
      <c r="OSS97" s="1544">
        <f t="shared" si="166"/>
        <v>0</v>
      </c>
      <c r="OST97" s="1544">
        <f t="shared" si="166"/>
        <v>0</v>
      </c>
      <c r="OSU97" s="1544">
        <f t="shared" si="166"/>
        <v>0</v>
      </c>
      <c r="OSV97" s="1544">
        <f t="shared" si="166"/>
        <v>0</v>
      </c>
      <c r="OSW97" s="1544">
        <f t="shared" si="166"/>
        <v>0</v>
      </c>
      <c r="OSX97" s="1544">
        <f t="shared" si="166"/>
        <v>0</v>
      </c>
      <c r="OSY97" s="1544">
        <f t="shared" si="166"/>
        <v>0</v>
      </c>
      <c r="OSZ97" s="1544">
        <f t="shared" si="166"/>
        <v>0</v>
      </c>
      <c r="OTA97" s="1544">
        <f t="shared" si="166"/>
        <v>0</v>
      </c>
      <c r="OTB97" s="1544">
        <f t="shared" si="166"/>
        <v>0</v>
      </c>
      <c r="OTC97" s="1544">
        <f t="shared" si="166"/>
        <v>0</v>
      </c>
      <c r="OTD97" s="1544">
        <f t="shared" si="166"/>
        <v>0</v>
      </c>
      <c r="OTE97" s="1544">
        <f t="shared" si="166"/>
        <v>0</v>
      </c>
      <c r="OTF97" s="1544">
        <f t="shared" si="166"/>
        <v>0</v>
      </c>
      <c r="OTG97" s="1544">
        <f t="shared" si="166"/>
        <v>0</v>
      </c>
      <c r="OTH97" s="1544">
        <f t="shared" si="166"/>
        <v>0</v>
      </c>
      <c r="OTI97" s="1544">
        <f t="shared" si="166"/>
        <v>0</v>
      </c>
      <c r="OTJ97" s="1544">
        <f t="shared" si="166"/>
        <v>0</v>
      </c>
      <c r="OTK97" s="1544">
        <f t="shared" si="166"/>
        <v>0</v>
      </c>
      <c r="OTL97" s="1544">
        <f t="shared" si="166"/>
        <v>0</v>
      </c>
      <c r="OTM97" s="1544">
        <f t="shared" si="166"/>
        <v>0</v>
      </c>
      <c r="OTN97" s="1544">
        <f t="shared" si="166"/>
        <v>0</v>
      </c>
      <c r="OTO97" s="1544">
        <f t="shared" si="166"/>
        <v>0</v>
      </c>
      <c r="OTP97" s="1544">
        <f t="shared" si="166"/>
        <v>0</v>
      </c>
      <c r="OTQ97" s="1544">
        <f t="shared" si="166"/>
        <v>0</v>
      </c>
      <c r="OTR97" s="1544">
        <f t="shared" si="166"/>
        <v>0</v>
      </c>
      <c r="OTS97" s="1544">
        <f t="shared" si="166"/>
        <v>0</v>
      </c>
      <c r="OTT97" s="1544">
        <f t="shared" si="166"/>
        <v>0</v>
      </c>
      <c r="OTU97" s="1544">
        <f t="shared" si="166"/>
        <v>0</v>
      </c>
      <c r="OTV97" s="1544">
        <f t="shared" si="166"/>
        <v>0</v>
      </c>
      <c r="OTW97" s="1544">
        <f t="shared" si="166"/>
        <v>0</v>
      </c>
      <c r="OTX97" s="1544">
        <f t="shared" si="166"/>
        <v>0</v>
      </c>
      <c r="OTY97" s="1544">
        <f t="shared" si="166"/>
        <v>0</v>
      </c>
      <c r="OTZ97" s="1544">
        <f t="shared" si="166"/>
        <v>0</v>
      </c>
      <c r="OUA97" s="1544">
        <f t="shared" si="166"/>
        <v>0</v>
      </c>
      <c r="OUB97" s="1544">
        <f t="shared" si="166"/>
        <v>0</v>
      </c>
      <c r="OUC97" s="1544">
        <f t="shared" si="166"/>
        <v>0</v>
      </c>
      <c r="OUD97" s="1544">
        <f t="shared" si="166"/>
        <v>0</v>
      </c>
      <c r="OUE97" s="1544">
        <f t="shared" si="166"/>
        <v>0</v>
      </c>
      <c r="OUF97" s="1544">
        <f t="shared" ref="OUF97:OWQ97" si="167">SUM(OUF23,OUF27,OUF33,OUF38,OUF41,OUF44,OUF47,OUF50,OUF56,OUF62,OUF64,OUF70,OUF76,OUF78,OUF82)*(1-$E$91)*0.095</f>
        <v>0</v>
      </c>
      <c r="OUG97" s="1544">
        <f t="shared" si="167"/>
        <v>0</v>
      </c>
      <c r="OUH97" s="1544">
        <f t="shared" si="167"/>
        <v>0</v>
      </c>
      <c r="OUI97" s="1544">
        <f t="shared" si="167"/>
        <v>0</v>
      </c>
      <c r="OUJ97" s="1544">
        <f t="shared" si="167"/>
        <v>0</v>
      </c>
      <c r="OUK97" s="1544">
        <f t="shared" si="167"/>
        <v>0</v>
      </c>
      <c r="OUL97" s="1544">
        <f t="shared" si="167"/>
        <v>0</v>
      </c>
      <c r="OUM97" s="1544">
        <f t="shared" si="167"/>
        <v>0</v>
      </c>
      <c r="OUN97" s="1544">
        <f t="shared" si="167"/>
        <v>0</v>
      </c>
      <c r="OUO97" s="1544">
        <f t="shared" si="167"/>
        <v>0</v>
      </c>
      <c r="OUP97" s="1544">
        <f t="shared" si="167"/>
        <v>0</v>
      </c>
      <c r="OUQ97" s="1544">
        <f t="shared" si="167"/>
        <v>0</v>
      </c>
      <c r="OUR97" s="1544">
        <f t="shared" si="167"/>
        <v>0</v>
      </c>
      <c r="OUS97" s="1544">
        <f t="shared" si="167"/>
        <v>0</v>
      </c>
      <c r="OUT97" s="1544">
        <f t="shared" si="167"/>
        <v>0</v>
      </c>
      <c r="OUU97" s="1544">
        <f t="shared" si="167"/>
        <v>0</v>
      </c>
      <c r="OUV97" s="1544">
        <f t="shared" si="167"/>
        <v>0</v>
      </c>
      <c r="OUW97" s="1544">
        <f t="shared" si="167"/>
        <v>0</v>
      </c>
      <c r="OUX97" s="1544">
        <f t="shared" si="167"/>
        <v>0</v>
      </c>
      <c r="OUY97" s="1544">
        <f t="shared" si="167"/>
        <v>0</v>
      </c>
      <c r="OUZ97" s="1544">
        <f t="shared" si="167"/>
        <v>0</v>
      </c>
      <c r="OVA97" s="1544">
        <f t="shared" si="167"/>
        <v>0</v>
      </c>
      <c r="OVB97" s="1544">
        <f t="shared" si="167"/>
        <v>0</v>
      </c>
      <c r="OVC97" s="1544">
        <f t="shared" si="167"/>
        <v>0</v>
      </c>
      <c r="OVD97" s="1544">
        <f t="shared" si="167"/>
        <v>0</v>
      </c>
      <c r="OVE97" s="1544">
        <f t="shared" si="167"/>
        <v>0</v>
      </c>
      <c r="OVF97" s="1544">
        <f t="shared" si="167"/>
        <v>0</v>
      </c>
      <c r="OVG97" s="1544">
        <f t="shared" si="167"/>
        <v>0</v>
      </c>
      <c r="OVH97" s="1544">
        <f t="shared" si="167"/>
        <v>0</v>
      </c>
      <c r="OVI97" s="1544">
        <f t="shared" si="167"/>
        <v>0</v>
      </c>
      <c r="OVJ97" s="1544">
        <f t="shared" si="167"/>
        <v>0</v>
      </c>
      <c r="OVK97" s="1544">
        <f t="shared" si="167"/>
        <v>0</v>
      </c>
      <c r="OVL97" s="1544">
        <f t="shared" si="167"/>
        <v>0</v>
      </c>
      <c r="OVM97" s="1544">
        <f t="shared" si="167"/>
        <v>0</v>
      </c>
      <c r="OVN97" s="1544">
        <f t="shared" si="167"/>
        <v>0</v>
      </c>
      <c r="OVO97" s="1544">
        <f t="shared" si="167"/>
        <v>0</v>
      </c>
      <c r="OVP97" s="1544">
        <f t="shared" si="167"/>
        <v>0</v>
      </c>
      <c r="OVQ97" s="1544">
        <f t="shared" si="167"/>
        <v>0</v>
      </c>
      <c r="OVR97" s="1544">
        <f t="shared" si="167"/>
        <v>0</v>
      </c>
      <c r="OVS97" s="1544">
        <f t="shared" si="167"/>
        <v>0</v>
      </c>
      <c r="OVT97" s="1544">
        <f t="shared" si="167"/>
        <v>0</v>
      </c>
      <c r="OVU97" s="1544">
        <f t="shared" si="167"/>
        <v>0</v>
      </c>
      <c r="OVV97" s="1544">
        <f t="shared" si="167"/>
        <v>0</v>
      </c>
      <c r="OVW97" s="1544">
        <f t="shared" si="167"/>
        <v>0</v>
      </c>
      <c r="OVX97" s="1544">
        <f t="shared" si="167"/>
        <v>0</v>
      </c>
      <c r="OVY97" s="1544">
        <f t="shared" si="167"/>
        <v>0</v>
      </c>
      <c r="OVZ97" s="1544">
        <f t="shared" si="167"/>
        <v>0</v>
      </c>
      <c r="OWA97" s="1544">
        <f t="shared" si="167"/>
        <v>0</v>
      </c>
      <c r="OWB97" s="1544">
        <f t="shared" si="167"/>
        <v>0</v>
      </c>
      <c r="OWC97" s="1544">
        <f t="shared" si="167"/>
        <v>0</v>
      </c>
      <c r="OWD97" s="1544">
        <f t="shared" si="167"/>
        <v>0</v>
      </c>
      <c r="OWE97" s="1544">
        <f t="shared" si="167"/>
        <v>0</v>
      </c>
      <c r="OWF97" s="1544">
        <f t="shared" si="167"/>
        <v>0</v>
      </c>
      <c r="OWG97" s="1544">
        <f t="shared" si="167"/>
        <v>0</v>
      </c>
      <c r="OWH97" s="1544">
        <f t="shared" si="167"/>
        <v>0</v>
      </c>
      <c r="OWI97" s="1544">
        <f t="shared" si="167"/>
        <v>0</v>
      </c>
      <c r="OWJ97" s="1544">
        <f t="shared" si="167"/>
        <v>0</v>
      </c>
      <c r="OWK97" s="1544">
        <f t="shared" si="167"/>
        <v>0</v>
      </c>
      <c r="OWL97" s="1544">
        <f t="shared" si="167"/>
        <v>0</v>
      </c>
      <c r="OWM97" s="1544">
        <f t="shared" si="167"/>
        <v>0</v>
      </c>
      <c r="OWN97" s="1544">
        <f t="shared" si="167"/>
        <v>0</v>
      </c>
      <c r="OWO97" s="1544">
        <f t="shared" si="167"/>
        <v>0</v>
      </c>
      <c r="OWP97" s="1544">
        <f t="shared" si="167"/>
        <v>0</v>
      </c>
      <c r="OWQ97" s="1544">
        <f t="shared" si="167"/>
        <v>0</v>
      </c>
      <c r="OWR97" s="1544">
        <f t="shared" ref="OWR97:OZC97" si="168">SUM(OWR23,OWR27,OWR33,OWR38,OWR41,OWR44,OWR47,OWR50,OWR56,OWR62,OWR64,OWR70,OWR76,OWR78,OWR82)*(1-$E$91)*0.095</f>
        <v>0</v>
      </c>
      <c r="OWS97" s="1544">
        <f t="shared" si="168"/>
        <v>0</v>
      </c>
      <c r="OWT97" s="1544">
        <f t="shared" si="168"/>
        <v>0</v>
      </c>
      <c r="OWU97" s="1544">
        <f t="shared" si="168"/>
        <v>0</v>
      </c>
      <c r="OWV97" s="1544">
        <f t="shared" si="168"/>
        <v>0</v>
      </c>
      <c r="OWW97" s="1544">
        <f t="shared" si="168"/>
        <v>0</v>
      </c>
      <c r="OWX97" s="1544">
        <f t="shared" si="168"/>
        <v>0</v>
      </c>
      <c r="OWY97" s="1544">
        <f t="shared" si="168"/>
        <v>0</v>
      </c>
      <c r="OWZ97" s="1544">
        <f t="shared" si="168"/>
        <v>0</v>
      </c>
      <c r="OXA97" s="1544">
        <f t="shared" si="168"/>
        <v>0</v>
      </c>
      <c r="OXB97" s="1544">
        <f t="shared" si="168"/>
        <v>0</v>
      </c>
      <c r="OXC97" s="1544">
        <f t="shared" si="168"/>
        <v>0</v>
      </c>
      <c r="OXD97" s="1544">
        <f t="shared" si="168"/>
        <v>0</v>
      </c>
      <c r="OXE97" s="1544">
        <f t="shared" si="168"/>
        <v>0</v>
      </c>
      <c r="OXF97" s="1544">
        <f t="shared" si="168"/>
        <v>0</v>
      </c>
      <c r="OXG97" s="1544">
        <f t="shared" si="168"/>
        <v>0</v>
      </c>
      <c r="OXH97" s="1544">
        <f t="shared" si="168"/>
        <v>0</v>
      </c>
      <c r="OXI97" s="1544">
        <f t="shared" si="168"/>
        <v>0</v>
      </c>
      <c r="OXJ97" s="1544">
        <f t="shared" si="168"/>
        <v>0</v>
      </c>
      <c r="OXK97" s="1544">
        <f t="shared" si="168"/>
        <v>0</v>
      </c>
      <c r="OXL97" s="1544">
        <f t="shared" si="168"/>
        <v>0</v>
      </c>
      <c r="OXM97" s="1544">
        <f t="shared" si="168"/>
        <v>0</v>
      </c>
      <c r="OXN97" s="1544">
        <f t="shared" si="168"/>
        <v>0</v>
      </c>
      <c r="OXO97" s="1544">
        <f t="shared" si="168"/>
        <v>0</v>
      </c>
      <c r="OXP97" s="1544">
        <f t="shared" si="168"/>
        <v>0</v>
      </c>
      <c r="OXQ97" s="1544">
        <f t="shared" si="168"/>
        <v>0</v>
      </c>
      <c r="OXR97" s="1544">
        <f t="shared" si="168"/>
        <v>0</v>
      </c>
      <c r="OXS97" s="1544">
        <f t="shared" si="168"/>
        <v>0</v>
      </c>
      <c r="OXT97" s="1544">
        <f t="shared" si="168"/>
        <v>0</v>
      </c>
      <c r="OXU97" s="1544">
        <f t="shared" si="168"/>
        <v>0</v>
      </c>
      <c r="OXV97" s="1544">
        <f t="shared" si="168"/>
        <v>0</v>
      </c>
      <c r="OXW97" s="1544">
        <f t="shared" si="168"/>
        <v>0</v>
      </c>
      <c r="OXX97" s="1544">
        <f t="shared" si="168"/>
        <v>0</v>
      </c>
      <c r="OXY97" s="1544">
        <f t="shared" si="168"/>
        <v>0</v>
      </c>
      <c r="OXZ97" s="1544">
        <f t="shared" si="168"/>
        <v>0</v>
      </c>
      <c r="OYA97" s="1544">
        <f t="shared" si="168"/>
        <v>0</v>
      </c>
      <c r="OYB97" s="1544">
        <f t="shared" si="168"/>
        <v>0</v>
      </c>
      <c r="OYC97" s="1544">
        <f t="shared" si="168"/>
        <v>0</v>
      </c>
      <c r="OYD97" s="1544">
        <f t="shared" si="168"/>
        <v>0</v>
      </c>
      <c r="OYE97" s="1544">
        <f t="shared" si="168"/>
        <v>0</v>
      </c>
      <c r="OYF97" s="1544">
        <f t="shared" si="168"/>
        <v>0</v>
      </c>
      <c r="OYG97" s="1544">
        <f t="shared" si="168"/>
        <v>0</v>
      </c>
      <c r="OYH97" s="1544">
        <f t="shared" si="168"/>
        <v>0</v>
      </c>
      <c r="OYI97" s="1544">
        <f t="shared" si="168"/>
        <v>0</v>
      </c>
      <c r="OYJ97" s="1544">
        <f t="shared" si="168"/>
        <v>0</v>
      </c>
      <c r="OYK97" s="1544">
        <f t="shared" si="168"/>
        <v>0</v>
      </c>
      <c r="OYL97" s="1544">
        <f t="shared" si="168"/>
        <v>0</v>
      </c>
      <c r="OYM97" s="1544">
        <f t="shared" si="168"/>
        <v>0</v>
      </c>
      <c r="OYN97" s="1544">
        <f t="shared" si="168"/>
        <v>0</v>
      </c>
      <c r="OYO97" s="1544">
        <f t="shared" si="168"/>
        <v>0</v>
      </c>
      <c r="OYP97" s="1544">
        <f t="shared" si="168"/>
        <v>0</v>
      </c>
      <c r="OYQ97" s="1544">
        <f t="shared" si="168"/>
        <v>0</v>
      </c>
      <c r="OYR97" s="1544">
        <f t="shared" si="168"/>
        <v>0</v>
      </c>
      <c r="OYS97" s="1544">
        <f t="shared" si="168"/>
        <v>0</v>
      </c>
      <c r="OYT97" s="1544">
        <f t="shared" si="168"/>
        <v>0</v>
      </c>
      <c r="OYU97" s="1544">
        <f t="shared" si="168"/>
        <v>0</v>
      </c>
      <c r="OYV97" s="1544">
        <f t="shared" si="168"/>
        <v>0</v>
      </c>
      <c r="OYW97" s="1544">
        <f t="shared" si="168"/>
        <v>0</v>
      </c>
      <c r="OYX97" s="1544">
        <f t="shared" si="168"/>
        <v>0</v>
      </c>
      <c r="OYY97" s="1544">
        <f t="shared" si="168"/>
        <v>0</v>
      </c>
      <c r="OYZ97" s="1544">
        <f t="shared" si="168"/>
        <v>0</v>
      </c>
      <c r="OZA97" s="1544">
        <f t="shared" si="168"/>
        <v>0</v>
      </c>
      <c r="OZB97" s="1544">
        <f t="shared" si="168"/>
        <v>0</v>
      </c>
      <c r="OZC97" s="1544">
        <f t="shared" si="168"/>
        <v>0</v>
      </c>
      <c r="OZD97" s="1544">
        <f t="shared" ref="OZD97:PBO97" si="169">SUM(OZD23,OZD27,OZD33,OZD38,OZD41,OZD44,OZD47,OZD50,OZD56,OZD62,OZD64,OZD70,OZD76,OZD78,OZD82)*(1-$E$91)*0.095</f>
        <v>0</v>
      </c>
      <c r="OZE97" s="1544">
        <f t="shared" si="169"/>
        <v>0</v>
      </c>
      <c r="OZF97" s="1544">
        <f t="shared" si="169"/>
        <v>0</v>
      </c>
      <c r="OZG97" s="1544">
        <f t="shared" si="169"/>
        <v>0</v>
      </c>
      <c r="OZH97" s="1544">
        <f t="shared" si="169"/>
        <v>0</v>
      </c>
      <c r="OZI97" s="1544">
        <f t="shared" si="169"/>
        <v>0</v>
      </c>
      <c r="OZJ97" s="1544">
        <f t="shared" si="169"/>
        <v>0</v>
      </c>
      <c r="OZK97" s="1544">
        <f t="shared" si="169"/>
        <v>0</v>
      </c>
      <c r="OZL97" s="1544">
        <f t="shared" si="169"/>
        <v>0</v>
      </c>
      <c r="OZM97" s="1544">
        <f t="shared" si="169"/>
        <v>0</v>
      </c>
      <c r="OZN97" s="1544">
        <f t="shared" si="169"/>
        <v>0</v>
      </c>
      <c r="OZO97" s="1544">
        <f t="shared" si="169"/>
        <v>0</v>
      </c>
      <c r="OZP97" s="1544">
        <f t="shared" si="169"/>
        <v>0</v>
      </c>
      <c r="OZQ97" s="1544">
        <f t="shared" si="169"/>
        <v>0</v>
      </c>
      <c r="OZR97" s="1544">
        <f t="shared" si="169"/>
        <v>0</v>
      </c>
      <c r="OZS97" s="1544">
        <f t="shared" si="169"/>
        <v>0</v>
      </c>
      <c r="OZT97" s="1544">
        <f t="shared" si="169"/>
        <v>0</v>
      </c>
      <c r="OZU97" s="1544">
        <f t="shared" si="169"/>
        <v>0</v>
      </c>
      <c r="OZV97" s="1544">
        <f t="shared" si="169"/>
        <v>0</v>
      </c>
      <c r="OZW97" s="1544">
        <f t="shared" si="169"/>
        <v>0</v>
      </c>
      <c r="OZX97" s="1544">
        <f t="shared" si="169"/>
        <v>0</v>
      </c>
      <c r="OZY97" s="1544">
        <f t="shared" si="169"/>
        <v>0</v>
      </c>
      <c r="OZZ97" s="1544">
        <f t="shared" si="169"/>
        <v>0</v>
      </c>
      <c r="PAA97" s="1544">
        <f t="shared" si="169"/>
        <v>0</v>
      </c>
      <c r="PAB97" s="1544">
        <f t="shared" si="169"/>
        <v>0</v>
      </c>
      <c r="PAC97" s="1544">
        <f t="shared" si="169"/>
        <v>0</v>
      </c>
      <c r="PAD97" s="1544">
        <f t="shared" si="169"/>
        <v>0</v>
      </c>
      <c r="PAE97" s="1544">
        <f t="shared" si="169"/>
        <v>0</v>
      </c>
      <c r="PAF97" s="1544">
        <f t="shared" si="169"/>
        <v>0</v>
      </c>
      <c r="PAG97" s="1544">
        <f t="shared" si="169"/>
        <v>0</v>
      </c>
      <c r="PAH97" s="1544">
        <f t="shared" si="169"/>
        <v>0</v>
      </c>
      <c r="PAI97" s="1544">
        <f t="shared" si="169"/>
        <v>0</v>
      </c>
      <c r="PAJ97" s="1544">
        <f t="shared" si="169"/>
        <v>0</v>
      </c>
      <c r="PAK97" s="1544">
        <f t="shared" si="169"/>
        <v>0</v>
      </c>
      <c r="PAL97" s="1544">
        <f t="shared" si="169"/>
        <v>0</v>
      </c>
      <c r="PAM97" s="1544">
        <f t="shared" si="169"/>
        <v>0</v>
      </c>
      <c r="PAN97" s="1544">
        <f t="shared" si="169"/>
        <v>0</v>
      </c>
      <c r="PAO97" s="1544">
        <f t="shared" si="169"/>
        <v>0</v>
      </c>
      <c r="PAP97" s="1544">
        <f t="shared" si="169"/>
        <v>0</v>
      </c>
      <c r="PAQ97" s="1544">
        <f t="shared" si="169"/>
        <v>0</v>
      </c>
      <c r="PAR97" s="1544">
        <f t="shared" si="169"/>
        <v>0</v>
      </c>
      <c r="PAS97" s="1544">
        <f t="shared" si="169"/>
        <v>0</v>
      </c>
      <c r="PAT97" s="1544">
        <f t="shared" si="169"/>
        <v>0</v>
      </c>
      <c r="PAU97" s="1544">
        <f t="shared" si="169"/>
        <v>0</v>
      </c>
      <c r="PAV97" s="1544">
        <f t="shared" si="169"/>
        <v>0</v>
      </c>
      <c r="PAW97" s="1544">
        <f t="shared" si="169"/>
        <v>0</v>
      </c>
      <c r="PAX97" s="1544">
        <f t="shared" si="169"/>
        <v>0</v>
      </c>
      <c r="PAY97" s="1544">
        <f t="shared" si="169"/>
        <v>0</v>
      </c>
      <c r="PAZ97" s="1544">
        <f t="shared" si="169"/>
        <v>0</v>
      </c>
      <c r="PBA97" s="1544">
        <f t="shared" si="169"/>
        <v>0</v>
      </c>
      <c r="PBB97" s="1544">
        <f t="shared" si="169"/>
        <v>0</v>
      </c>
      <c r="PBC97" s="1544">
        <f t="shared" si="169"/>
        <v>0</v>
      </c>
      <c r="PBD97" s="1544">
        <f t="shared" si="169"/>
        <v>0</v>
      </c>
      <c r="PBE97" s="1544">
        <f t="shared" si="169"/>
        <v>0</v>
      </c>
      <c r="PBF97" s="1544">
        <f t="shared" si="169"/>
        <v>0</v>
      </c>
      <c r="PBG97" s="1544">
        <f t="shared" si="169"/>
        <v>0</v>
      </c>
      <c r="PBH97" s="1544">
        <f t="shared" si="169"/>
        <v>0</v>
      </c>
      <c r="PBI97" s="1544">
        <f t="shared" si="169"/>
        <v>0</v>
      </c>
      <c r="PBJ97" s="1544">
        <f t="shared" si="169"/>
        <v>0</v>
      </c>
      <c r="PBK97" s="1544">
        <f t="shared" si="169"/>
        <v>0</v>
      </c>
      <c r="PBL97" s="1544">
        <f t="shared" si="169"/>
        <v>0</v>
      </c>
      <c r="PBM97" s="1544">
        <f t="shared" si="169"/>
        <v>0</v>
      </c>
      <c r="PBN97" s="1544">
        <f t="shared" si="169"/>
        <v>0</v>
      </c>
      <c r="PBO97" s="1544">
        <f t="shared" si="169"/>
        <v>0</v>
      </c>
      <c r="PBP97" s="1544">
        <f t="shared" ref="PBP97:PEA97" si="170">SUM(PBP23,PBP27,PBP33,PBP38,PBP41,PBP44,PBP47,PBP50,PBP56,PBP62,PBP64,PBP70,PBP76,PBP78,PBP82)*(1-$E$91)*0.095</f>
        <v>0</v>
      </c>
      <c r="PBQ97" s="1544">
        <f t="shared" si="170"/>
        <v>0</v>
      </c>
      <c r="PBR97" s="1544">
        <f t="shared" si="170"/>
        <v>0</v>
      </c>
      <c r="PBS97" s="1544">
        <f t="shared" si="170"/>
        <v>0</v>
      </c>
      <c r="PBT97" s="1544">
        <f t="shared" si="170"/>
        <v>0</v>
      </c>
      <c r="PBU97" s="1544">
        <f t="shared" si="170"/>
        <v>0</v>
      </c>
      <c r="PBV97" s="1544">
        <f t="shared" si="170"/>
        <v>0</v>
      </c>
      <c r="PBW97" s="1544">
        <f t="shared" si="170"/>
        <v>0</v>
      </c>
      <c r="PBX97" s="1544">
        <f t="shared" si="170"/>
        <v>0</v>
      </c>
      <c r="PBY97" s="1544">
        <f t="shared" si="170"/>
        <v>0</v>
      </c>
      <c r="PBZ97" s="1544">
        <f t="shared" si="170"/>
        <v>0</v>
      </c>
      <c r="PCA97" s="1544">
        <f t="shared" si="170"/>
        <v>0</v>
      </c>
      <c r="PCB97" s="1544">
        <f t="shared" si="170"/>
        <v>0</v>
      </c>
      <c r="PCC97" s="1544">
        <f t="shared" si="170"/>
        <v>0</v>
      </c>
      <c r="PCD97" s="1544">
        <f t="shared" si="170"/>
        <v>0</v>
      </c>
      <c r="PCE97" s="1544">
        <f t="shared" si="170"/>
        <v>0</v>
      </c>
      <c r="PCF97" s="1544">
        <f t="shared" si="170"/>
        <v>0</v>
      </c>
      <c r="PCG97" s="1544">
        <f t="shared" si="170"/>
        <v>0</v>
      </c>
      <c r="PCH97" s="1544">
        <f t="shared" si="170"/>
        <v>0</v>
      </c>
      <c r="PCI97" s="1544">
        <f t="shared" si="170"/>
        <v>0</v>
      </c>
      <c r="PCJ97" s="1544">
        <f t="shared" si="170"/>
        <v>0</v>
      </c>
      <c r="PCK97" s="1544">
        <f t="shared" si="170"/>
        <v>0</v>
      </c>
      <c r="PCL97" s="1544">
        <f t="shared" si="170"/>
        <v>0</v>
      </c>
      <c r="PCM97" s="1544">
        <f t="shared" si="170"/>
        <v>0</v>
      </c>
      <c r="PCN97" s="1544">
        <f t="shared" si="170"/>
        <v>0</v>
      </c>
      <c r="PCO97" s="1544">
        <f t="shared" si="170"/>
        <v>0</v>
      </c>
      <c r="PCP97" s="1544">
        <f t="shared" si="170"/>
        <v>0</v>
      </c>
      <c r="PCQ97" s="1544">
        <f t="shared" si="170"/>
        <v>0</v>
      </c>
      <c r="PCR97" s="1544">
        <f t="shared" si="170"/>
        <v>0</v>
      </c>
      <c r="PCS97" s="1544">
        <f t="shared" si="170"/>
        <v>0</v>
      </c>
      <c r="PCT97" s="1544">
        <f t="shared" si="170"/>
        <v>0</v>
      </c>
      <c r="PCU97" s="1544">
        <f t="shared" si="170"/>
        <v>0</v>
      </c>
      <c r="PCV97" s="1544">
        <f t="shared" si="170"/>
        <v>0</v>
      </c>
      <c r="PCW97" s="1544">
        <f t="shared" si="170"/>
        <v>0</v>
      </c>
      <c r="PCX97" s="1544">
        <f t="shared" si="170"/>
        <v>0</v>
      </c>
      <c r="PCY97" s="1544">
        <f t="shared" si="170"/>
        <v>0</v>
      </c>
      <c r="PCZ97" s="1544">
        <f t="shared" si="170"/>
        <v>0</v>
      </c>
      <c r="PDA97" s="1544">
        <f t="shared" si="170"/>
        <v>0</v>
      </c>
      <c r="PDB97" s="1544">
        <f t="shared" si="170"/>
        <v>0</v>
      </c>
      <c r="PDC97" s="1544">
        <f t="shared" si="170"/>
        <v>0</v>
      </c>
      <c r="PDD97" s="1544">
        <f t="shared" si="170"/>
        <v>0</v>
      </c>
      <c r="PDE97" s="1544">
        <f t="shared" si="170"/>
        <v>0</v>
      </c>
      <c r="PDF97" s="1544">
        <f t="shared" si="170"/>
        <v>0</v>
      </c>
      <c r="PDG97" s="1544">
        <f t="shared" si="170"/>
        <v>0</v>
      </c>
      <c r="PDH97" s="1544">
        <f t="shared" si="170"/>
        <v>0</v>
      </c>
      <c r="PDI97" s="1544">
        <f t="shared" si="170"/>
        <v>0</v>
      </c>
      <c r="PDJ97" s="1544">
        <f t="shared" si="170"/>
        <v>0</v>
      </c>
      <c r="PDK97" s="1544">
        <f t="shared" si="170"/>
        <v>0</v>
      </c>
      <c r="PDL97" s="1544">
        <f t="shared" si="170"/>
        <v>0</v>
      </c>
      <c r="PDM97" s="1544">
        <f t="shared" si="170"/>
        <v>0</v>
      </c>
      <c r="PDN97" s="1544">
        <f t="shared" si="170"/>
        <v>0</v>
      </c>
      <c r="PDO97" s="1544">
        <f t="shared" si="170"/>
        <v>0</v>
      </c>
      <c r="PDP97" s="1544">
        <f t="shared" si="170"/>
        <v>0</v>
      </c>
      <c r="PDQ97" s="1544">
        <f t="shared" si="170"/>
        <v>0</v>
      </c>
      <c r="PDR97" s="1544">
        <f t="shared" si="170"/>
        <v>0</v>
      </c>
      <c r="PDS97" s="1544">
        <f t="shared" si="170"/>
        <v>0</v>
      </c>
      <c r="PDT97" s="1544">
        <f t="shared" si="170"/>
        <v>0</v>
      </c>
      <c r="PDU97" s="1544">
        <f t="shared" si="170"/>
        <v>0</v>
      </c>
      <c r="PDV97" s="1544">
        <f t="shared" si="170"/>
        <v>0</v>
      </c>
      <c r="PDW97" s="1544">
        <f t="shared" si="170"/>
        <v>0</v>
      </c>
      <c r="PDX97" s="1544">
        <f t="shared" si="170"/>
        <v>0</v>
      </c>
      <c r="PDY97" s="1544">
        <f t="shared" si="170"/>
        <v>0</v>
      </c>
      <c r="PDZ97" s="1544">
        <f t="shared" si="170"/>
        <v>0</v>
      </c>
      <c r="PEA97" s="1544">
        <f t="shared" si="170"/>
        <v>0</v>
      </c>
      <c r="PEB97" s="1544">
        <f t="shared" ref="PEB97:PGM97" si="171">SUM(PEB23,PEB27,PEB33,PEB38,PEB41,PEB44,PEB47,PEB50,PEB56,PEB62,PEB64,PEB70,PEB76,PEB78,PEB82)*(1-$E$91)*0.095</f>
        <v>0</v>
      </c>
      <c r="PEC97" s="1544">
        <f t="shared" si="171"/>
        <v>0</v>
      </c>
      <c r="PED97" s="1544">
        <f t="shared" si="171"/>
        <v>0</v>
      </c>
      <c r="PEE97" s="1544">
        <f t="shared" si="171"/>
        <v>0</v>
      </c>
      <c r="PEF97" s="1544">
        <f t="shared" si="171"/>
        <v>0</v>
      </c>
      <c r="PEG97" s="1544">
        <f t="shared" si="171"/>
        <v>0</v>
      </c>
      <c r="PEH97" s="1544">
        <f t="shared" si="171"/>
        <v>0</v>
      </c>
      <c r="PEI97" s="1544">
        <f t="shared" si="171"/>
        <v>0</v>
      </c>
      <c r="PEJ97" s="1544">
        <f t="shared" si="171"/>
        <v>0</v>
      </c>
      <c r="PEK97" s="1544">
        <f t="shared" si="171"/>
        <v>0</v>
      </c>
      <c r="PEL97" s="1544">
        <f t="shared" si="171"/>
        <v>0</v>
      </c>
      <c r="PEM97" s="1544">
        <f t="shared" si="171"/>
        <v>0</v>
      </c>
      <c r="PEN97" s="1544">
        <f t="shared" si="171"/>
        <v>0</v>
      </c>
      <c r="PEO97" s="1544">
        <f t="shared" si="171"/>
        <v>0</v>
      </c>
      <c r="PEP97" s="1544">
        <f t="shared" si="171"/>
        <v>0</v>
      </c>
      <c r="PEQ97" s="1544">
        <f t="shared" si="171"/>
        <v>0</v>
      </c>
      <c r="PER97" s="1544">
        <f t="shared" si="171"/>
        <v>0</v>
      </c>
      <c r="PES97" s="1544">
        <f t="shared" si="171"/>
        <v>0</v>
      </c>
      <c r="PET97" s="1544">
        <f t="shared" si="171"/>
        <v>0</v>
      </c>
      <c r="PEU97" s="1544">
        <f t="shared" si="171"/>
        <v>0</v>
      </c>
      <c r="PEV97" s="1544">
        <f t="shared" si="171"/>
        <v>0</v>
      </c>
      <c r="PEW97" s="1544">
        <f t="shared" si="171"/>
        <v>0</v>
      </c>
      <c r="PEX97" s="1544">
        <f t="shared" si="171"/>
        <v>0</v>
      </c>
      <c r="PEY97" s="1544">
        <f t="shared" si="171"/>
        <v>0</v>
      </c>
      <c r="PEZ97" s="1544">
        <f t="shared" si="171"/>
        <v>0</v>
      </c>
      <c r="PFA97" s="1544">
        <f t="shared" si="171"/>
        <v>0</v>
      </c>
      <c r="PFB97" s="1544">
        <f t="shared" si="171"/>
        <v>0</v>
      </c>
      <c r="PFC97" s="1544">
        <f t="shared" si="171"/>
        <v>0</v>
      </c>
      <c r="PFD97" s="1544">
        <f t="shared" si="171"/>
        <v>0</v>
      </c>
      <c r="PFE97" s="1544">
        <f t="shared" si="171"/>
        <v>0</v>
      </c>
      <c r="PFF97" s="1544">
        <f t="shared" si="171"/>
        <v>0</v>
      </c>
      <c r="PFG97" s="1544">
        <f t="shared" si="171"/>
        <v>0</v>
      </c>
      <c r="PFH97" s="1544">
        <f t="shared" si="171"/>
        <v>0</v>
      </c>
      <c r="PFI97" s="1544">
        <f t="shared" si="171"/>
        <v>0</v>
      </c>
      <c r="PFJ97" s="1544">
        <f t="shared" si="171"/>
        <v>0</v>
      </c>
      <c r="PFK97" s="1544">
        <f t="shared" si="171"/>
        <v>0</v>
      </c>
      <c r="PFL97" s="1544">
        <f t="shared" si="171"/>
        <v>0</v>
      </c>
      <c r="PFM97" s="1544">
        <f t="shared" si="171"/>
        <v>0</v>
      </c>
      <c r="PFN97" s="1544">
        <f t="shared" si="171"/>
        <v>0</v>
      </c>
      <c r="PFO97" s="1544">
        <f t="shared" si="171"/>
        <v>0</v>
      </c>
      <c r="PFP97" s="1544">
        <f t="shared" si="171"/>
        <v>0</v>
      </c>
      <c r="PFQ97" s="1544">
        <f t="shared" si="171"/>
        <v>0</v>
      </c>
      <c r="PFR97" s="1544">
        <f t="shared" si="171"/>
        <v>0</v>
      </c>
      <c r="PFS97" s="1544">
        <f t="shared" si="171"/>
        <v>0</v>
      </c>
      <c r="PFT97" s="1544">
        <f t="shared" si="171"/>
        <v>0</v>
      </c>
      <c r="PFU97" s="1544">
        <f t="shared" si="171"/>
        <v>0</v>
      </c>
      <c r="PFV97" s="1544">
        <f t="shared" si="171"/>
        <v>0</v>
      </c>
      <c r="PFW97" s="1544">
        <f t="shared" si="171"/>
        <v>0</v>
      </c>
      <c r="PFX97" s="1544">
        <f t="shared" si="171"/>
        <v>0</v>
      </c>
      <c r="PFY97" s="1544">
        <f t="shared" si="171"/>
        <v>0</v>
      </c>
      <c r="PFZ97" s="1544">
        <f t="shared" si="171"/>
        <v>0</v>
      </c>
      <c r="PGA97" s="1544">
        <f t="shared" si="171"/>
        <v>0</v>
      </c>
      <c r="PGB97" s="1544">
        <f t="shared" si="171"/>
        <v>0</v>
      </c>
      <c r="PGC97" s="1544">
        <f t="shared" si="171"/>
        <v>0</v>
      </c>
      <c r="PGD97" s="1544">
        <f t="shared" si="171"/>
        <v>0</v>
      </c>
      <c r="PGE97" s="1544">
        <f t="shared" si="171"/>
        <v>0</v>
      </c>
      <c r="PGF97" s="1544">
        <f t="shared" si="171"/>
        <v>0</v>
      </c>
      <c r="PGG97" s="1544">
        <f t="shared" si="171"/>
        <v>0</v>
      </c>
      <c r="PGH97" s="1544">
        <f t="shared" si="171"/>
        <v>0</v>
      </c>
      <c r="PGI97" s="1544">
        <f t="shared" si="171"/>
        <v>0</v>
      </c>
      <c r="PGJ97" s="1544">
        <f t="shared" si="171"/>
        <v>0</v>
      </c>
      <c r="PGK97" s="1544">
        <f t="shared" si="171"/>
        <v>0</v>
      </c>
      <c r="PGL97" s="1544">
        <f t="shared" si="171"/>
        <v>0</v>
      </c>
      <c r="PGM97" s="1544">
        <f t="shared" si="171"/>
        <v>0</v>
      </c>
      <c r="PGN97" s="1544">
        <f t="shared" ref="PGN97:PIY97" si="172">SUM(PGN23,PGN27,PGN33,PGN38,PGN41,PGN44,PGN47,PGN50,PGN56,PGN62,PGN64,PGN70,PGN76,PGN78,PGN82)*(1-$E$91)*0.095</f>
        <v>0</v>
      </c>
      <c r="PGO97" s="1544">
        <f t="shared" si="172"/>
        <v>0</v>
      </c>
      <c r="PGP97" s="1544">
        <f t="shared" si="172"/>
        <v>0</v>
      </c>
      <c r="PGQ97" s="1544">
        <f t="shared" si="172"/>
        <v>0</v>
      </c>
      <c r="PGR97" s="1544">
        <f t="shared" si="172"/>
        <v>0</v>
      </c>
      <c r="PGS97" s="1544">
        <f t="shared" si="172"/>
        <v>0</v>
      </c>
      <c r="PGT97" s="1544">
        <f t="shared" si="172"/>
        <v>0</v>
      </c>
      <c r="PGU97" s="1544">
        <f t="shared" si="172"/>
        <v>0</v>
      </c>
      <c r="PGV97" s="1544">
        <f t="shared" si="172"/>
        <v>0</v>
      </c>
      <c r="PGW97" s="1544">
        <f t="shared" si="172"/>
        <v>0</v>
      </c>
      <c r="PGX97" s="1544">
        <f t="shared" si="172"/>
        <v>0</v>
      </c>
      <c r="PGY97" s="1544">
        <f t="shared" si="172"/>
        <v>0</v>
      </c>
      <c r="PGZ97" s="1544">
        <f t="shared" si="172"/>
        <v>0</v>
      </c>
      <c r="PHA97" s="1544">
        <f t="shared" si="172"/>
        <v>0</v>
      </c>
      <c r="PHB97" s="1544">
        <f t="shared" si="172"/>
        <v>0</v>
      </c>
      <c r="PHC97" s="1544">
        <f t="shared" si="172"/>
        <v>0</v>
      </c>
      <c r="PHD97" s="1544">
        <f t="shared" si="172"/>
        <v>0</v>
      </c>
      <c r="PHE97" s="1544">
        <f t="shared" si="172"/>
        <v>0</v>
      </c>
      <c r="PHF97" s="1544">
        <f t="shared" si="172"/>
        <v>0</v>
      </c>
      <c r="PHG97" s="1544">
        <f t="shared" si="172"/>
        <v>0</v>
      </c>
      <c r="PHH97" s="1544">
        <f t="shared" si="172"/>
        <v>0</v>
      </c>
      <c r="PHI97" s="1544">
        <f t="shared" si="172"/>
        <v>0</v>
      </c>
      <c r="PHJ97" s="1544">
        <f t="shared" si="172"/>
        <v>0</v>
      </c>
      <c r="PHK97" s="1544">
        <f t="shared" si="172"/>
        <v>0</v>
      </c>
      <c r="PHL97" s="1544">
        <f t="shared" si="172"/>
        <v>0</v>
      </c>
      <c r="PHM97" s="1544">
        <f t="shared" si="172"/>
        <v>0</v>
      </c>
      <c r="PHN97" s="1544">
        <f t="shared" si="172"/>
        <v>0</v>
      </c>
      <c r="PHO97" s="1544">
        <f t="shared" si="172"/>
        <v>0</v>
      </c>
      <c r="PHP97" s="1544">
        <f t="shared" si="172"/>
        <v>0</v>
      </c>
      <c r="PHQ97" s="1544">
        <f t="shared" si="172"/>
        <v>0</v>
      </c>
      <c r="PHR97" s="1544">
        <f t="shared" si="172"/>
        <v>0</v>
      </c>
      <c r="PHS97" s="1544">
        <f t="shared" si="172"/>
        <v>0</v>
      </c>
      <c r="PHT97" s="1544">
        <f t="shared" si="172"/>
        <v>0</v>
      </c>
      <c r="PHU97" s="1544">
        <f t="shared" si="172"/>
        <v>0</v>
      </c>
      <c r="PHV97" s="1544">
        <f t="shared" si="172"/>
        <v>0</v>
      </c>
      <c r="PHW97" s="1544">
        <f t="shared" si="172"/>
        <v>0</v>
      </c>
      <c r="PHX97" s="1544">
        <f t="shared" si="172"/>
        <v>0</v>
      </c>
      <c r="PHY97" s="1544">
        <f t="shared" si="172"/>
        <v>0</v>
      </c>
      <c r="PHZ97" s="1544">
        <f t="shared" si="172"/>
        <v>0</v>
      </c>
      <c r="PIA97" s="1544">
        <f t="shared" si="172"/>
        <v>0</v>
      </c>
      <c r="PIB97" s="1544">
        <f t="shared" si="172"/>
        <v>0</v>
      </c>
      <c r="PIC97" s="1544">
        <f t="shared" si="172"/>
        <v>0</v>
      </c>
      <c r="PID97" s="1544">
        <f t="shared" si="172"/>
        <v>0</v>
      </c>
      <c r="PIE97" s="1544">
        <f t="shared" si="172"/>
        <v>0</v>
      </c>
      <c r="PIF97" s="1544">
        <f t="shared" si="172"/>
        <v>0</v>
      </c>
      <c r="PIG97" s="1544">
        <f t="shared" si="172"/>
        <v>0</v>
      </c>
      <c r="PIH97" s="1544">
        <f t="shared" si="172"/>
        <v>0</v>
      </c>
      <c r="PII97" s="1544">
        <f t="shared" si="172"/>
        <v>0</v>
      </c>
      <c r="PIJ97" s="1544">
        <f t="shared" si="172"/>
        <v>0</v>
      </c>
      <c r="PIK97" s="1544">
        <f t="shared" si="172"/>
        <v>0</v>
      </c>
      <c r="PIL97" s="1544">
        <f t="shared" si="172"/>
        <v>0</v>
      </c>
      <c r="PIM97" s="1544">
        <f t="shared" si="172"/>
        <v>0</v>
      </c>
      <c r="PIN97" s="1544">
        <f t="shared" si="172"/>
        <v>0</v>
      </c>
      <c r="PIO97" s="1544">
        <f t="shared" si="172"/>
        <v>0</v>
      </c>
      <c r="PIP97" s="1544">
        <f t="shared" si="172"/>
        <v>0</v>
      </c>
      <c r="PIQ97" s="1544">
        <f t="shared" si="172"/>
        <v>0</v>
      </c>
      <c r="PIR97" s="1544">
        <f t="shared" si="172"/>
        <v>0</v>
      </c>
      <c r="PIS97" s="1544">
        <f t="shared" si="172"/>
        <v>0</v>
      </c>
      <c r="PIT97" s="1544">
        <f t="shared" si="172"/>
        <v>0</v>
      </c>
      <c r="PIU97" s="1544">
        <f t="shared" si="172"/>
        <v>0</v>
      </c>
      <c r="PIV97" s="1544">
        <f t="shared" si="172"/>
        <v>0</v>
      </c>
      <c r="PIW97" s="1544">
        <f t="shared" si="172"/>
        <v>0</v>
      </c>
      <c r="PIX97" s="1544">
        <f t="shared" si="172"/>
        <v>0</v>
      </c>
      <c r="PIY97" s="1544">
        <f t="shared" si="172"/>
        <v>0</v>
      </c>
      <c r="PIZ97" s="1544">
        <f t="shared" ref="PIZ97:PLK97" si="173">SUM(PIZ23,PIZ27,PIZ33,PIZ38,PIZ41,PIZ44,PIZ47,PIZ50,PIZ56,PIZ62,PIZ64,PIZ70,PIZ76,PIZ78,PIZ82)*(1-$E$91)*0.095</f>
        <v>0</v>
      </c>
      <c r="PJA97" s="1544">
        <f t="shared" si="173"/>
        <v>0</v>
      </c>
      <c r="PJB97" s="1544">
        <f t="shared" si="173"/>
        <v>0</v>
      </c>
      <c r="PJC97" s="1544">
        <f t="shared" si="173"/>
        <v>0</v>
      </c>
      <c r="PJD97" s="1544">
        <f t="shared" si="173"/>
        <v>0</v>
      </c>
      <c r="PJE97" s="1544">
        <f t="shared" si="173"/>
        <v>0</v>
      </c>
      <c r="PJF97" s="1544">
        <f t="shared" si="173"/>
        <v>0</v>
      </c>
      <c r="PJG97" s="1544">
        <f t="shared" si="173"/>
        <v>0</v>
      </c>
      <c r="PJH97" s="1544">
        <f t="shared" si="173"/>
        <v>0</v>
      </c>
      <c r="PJI97" s="1544">
        <f t="shared" si="173"/>
        <v>0</v>
      </c>
      <c r="PJJ97" s="1544">
        <f t="shared" si="173"/>
        <v>0</v>
      </c>
      <c r="PJK97" s="1544">
        <f t="shared" si="173"/>
        <v>0</v>
      </c>
      <c r="PJL97" s="1544">
        <f t="shared" si="173"/>
        <v>0</v>
      </c>
      <c r="PJM97" s="1544">
        <f t="shared" si="173"/>
        <v>0</v>
      </c>
      <c r="PJN97" s="1544">
        <f t="shared" si="173"/>
        <v>0</v>
      </c>
      <c r="PJO97" s="1544">
        <f t="shared" si="173"/>
        <v>0</v>
      </c>
      <c r="PJP97" s="1544">
        <f t="shared" si="173"/>
        <v>0</v>
      </c>
      <c r="PJQ97" s="1544">
        <f t="shared" si="173"/>
        <v>0</v>
      </c>
      <c r="PJR97" s="1544">
        <f t="shared" si="173"/>
        <v>0</v>
      </c>
      <c r="PJS97" s="1544">
        <f t="shared" si="173"/>
        <v>0</v>
      </c>
      <c r="PJT97" s="1544">
        <f t="shared" si="173"/>
        <v>0</v>
      </c>
      <c r="PJU97" s="1544">
        <f t="shared" si="173"/>
        <v>0</v>
      </c>
      <c r="PJV97" s="1544">
        <f t="shared" si="173"/>
        <v>0</v>
      </c>
      <c r="PJW97" s="1544">
        <f t="shared" si="173"/>
        <v>0</v>
      </c>
      <c r="PJX97" s="1544">
        <f t="shared" si="173"/>
        <v>0</v>
      </c>
      <c r="PJY97" s="1544">
        <f t="shared" si="173"/>
        <v>0</v>
      </c>
      <c r="PJZ97" s="1544">
        <f t="shared" si="173"/>
        <v>0</v>
      </c>
      <c r="PKA97" s="1544">
        <f t="shared" si="173"/>
        <v>0</v>
      </c>
      <c r="PKB97" s="1544">
        <f t="shared" si="173"/>
        <v>0</v>
      </c>
      <c r="PKC97" s="1544">
        <f t="shared" si="173"/>
        <v>0</v>
      </c>
      <c r="PKD97" s="1544">
        <f t="shared" si="173"/>
        <v>0</v>
      </c>
      <c r="PKE97" s="1544">
        <f t="shared" si="173"/>
        <v>0</v>
      </c>
      <c r="PKF97" s="1544">
        <f t="shared" si="173"/>
        <v>0</v>
      </c>
      <c r="PKG97" s="1544">
        <f t="shared" si="173"/>
        <v>0</v>
      </c>
      <c r="PKH97" s="1544">
        <f t="shared" si="173"/>
        <v>0</v>
      </c>
      <c r="PKI97" s="1544">
        <f t="shared" si="173"/>
        <v>0</v>
      </c>
      <c r="PKJ97" s="1544">
        <f t="shared" si="173"/>
        <v>0</v>
      </c>
      <c r="PKK97" s="1544">
        <f t="shared" si="173"/>
        <v>0</v>
      </c>
      <c r="PKL97" s="1544">
        <f t="shared" si="173"/>
        <v>0</v>
      </c>
      <c r="PKM97" s="1544">
        <f t="shared" si="173"/>
        <v>0</v>
      </c>
      <c r="PKN97" s="1544">
        <f t="shared" si="173"/>
        <v>0</v>
      </c>
      <c r="PKO97" s="1544">
        <f t="shared" si="173"/>
        <v>0</v>
      </c>
      <c r="PKP97" s="1544">
        <f t="shared" si="173"/>
        <v>0</v>
      </c>
      <c r="PKQ97" s="1544">
        <f t="shared" si="173"/>
        <v>0</v>
      </c>
      <c r="PKR97" s="1544">
        <f t="shared" si="173"/>
        <v>0</v>
      </c>
      <c r="PKS97" s="1544">
        <f t="shared" si="173"/>
        <v>0</v>
      </c>
      <c r="PKT97" s="1544">
        <f t="shared" si="173"/>
        <v>0</v>
      </c>
      <c r="PKU97" s="1544">
        <f t="shared" si="173"/>
        <v>0</v>
      </c>
      <c r="PKV97" s="1544">
        <f t="shared" si="173"/>
        <v>0</v>
      </c>
      <c r="PKW97" s="1544">
        <f t="shared" si="173"/>
        <v>0</v>
      </c>
      <c r="PKX97" s="1544">
        <f t="shared" si="173"/>
        <v>0</v>
      </c>
      <c r="PKY97" s="1544">
        <f t="shared" si="173"/>
        <v>0</v>
      </c>
      <c r="PKZ97" s="1544">
        <f t="shared" si="173"/>
        <v>0</v>
      </c>
      <c r="PLA97" s="1544">
        <f t="shared" si="173"/>
        <v>0</v>
      </c>
      <c r="PLB97" s="1544">
        <f t="shared" si="173"/>
        <v>0</v>
      </c>
      <c r="PLC97" s="1544">
        <f t="shared" si="173"/>
        <v>0</v>
      </c>
      <c r="PLD97" s="1544">
        <f t="shared" si="173"/>
        <v>0</v>
      </c>
      <c r="PLE97" s="1544">
        <f t="shared" si="173"/>
        <v>0</v>
      </c>
      <c r="PLF97" s="1544">
        <f t="shared" si="173"/>
        <v>0</v>
      </c>
      <c r="PLG97" s="1544">
        <f t="shared" si="173"/>
        <v>0</v>
      </c>
      <c r="PLH97" s="1544">
        <f t="shared" si="173"/>
        <v>0</v>
      </c>
      <c r="PLI97" s="1544">
        <f t="shared" si="173"/>
        <v>0</v>
      </c>
      <c r="PLJ97" s="1544">
        <f t="shared" si="173"/>
        <v>0</v>
      </c>
      <c r="PLK97" s="1544">
        <f t="shared" si="173"/>
        <v>0</v>
      </c>
      <c r="PLL97" s="1544">
        <f t="shared" ref="PLL97:PNW97" si="174">SUM(PLL23,PLL27,PLL33,PLL38,PLL41,PLL44,PLL47,PLL50,PLL56,PLL62,PLL64,PLL70,PLL76,PLL78,PLL82)*(1-$E$91)*0.095</f>
        <v>0</v>
      </c>
      <c r="PLM97" s="1544">
        <f t="shared" si="174"/>
        <v>0</v>
      </c>
      <c r="PLN97" s="1544">
        <f t="shared" si="174"/>
        <v>0</v>
      </c>
      <c r="PLO97" s="1544">
        <f t="shared" si="174"/>
        <v>0</v>
      </c>
      <c r="PLP97" s="1544">
        <f t="shared" si="174"/>
        <v>0</v>
      </c>
      <c r="PLQ97" s="1544">
        <f t="shared" si="174"/>
        <v>0</v>
      </c>
      <c r="PLR97" s="1544">
        <f t="shared" si="174"/>
        <v>0</v>
      </c>
      <c r="PLS97" s="1544">
        <f t="shared" si="174"/>
        <v>0</v>
      </c>
      <c r="PLT97" s="1544">
        <f t="shared" si="174"/>
        <v>0</v>
      </c>
      <c r="PLU97" s="1544">
        <f t="shared" si="174"/>
        <v>0</v>
      </c>
      <c r="PLV97" s="1544">
        <f t="shared" si="174"/>
        <v>0</v>
      </c>
      <c r="PLW97" s="1544">
        <f t="shared" si="174"/>
        <v>0</v>
      </c>
      <c r="PLX97" s="1544">
        <f t="shared" si="174"/>
        <v>0</v>
      </c>
      <c r="PLY97" s="1544">
        <f t="shared" si="174"/>
        <v>0</v>
      </c>
      <c r="PLZ97" s="1544">
        <f t="shared" si="174"/>
        <v>0</v>
      </c>
      <c r="PMA97" s="1544">
        <f t="shared" si="174"/>
        <v>0</v>
      </c>
      <c r="PMB97" s="1544">
        <f t="shared" si="174"/>
        <v>0</v>
      </c>
      <c r="PMC97" s="1544">
        <f t="shared" si="174"/>
        <v>0</v>
      </c>
      <c r="PMD97" s="1544">
        <f t="shared" si="174"/>
        <v>0</v>
      </c>
      <c r="PME97" s="1544">
        <f t="shared" si="174"/>
        <v>0</v>
      </c>
      <c r="PMF97" s="1544">
        <f t="shared" si="174"/>
        <v>0</v>
      </c>
      <c r="PMG97" s="1544">
        <f t="shared" si="174"/>
        <v>0</v>
      </c>
      <c r="PMH97" s="1544">
        <f t="shared" si="174"/>
        <v>0</v>
      </c>
      <c r="PMI97" s="1544">
        <f t="shared" si="174"/>
        <v>0</v>
      </c>
      <c r="PMJ97" s="1544">
        <f t="shared" si="174"/>
        <v>0</v>
      </c>
      <c r="PMK97" s="1544">
        <f t="shared" si="174"/>
        <v>0</v>
      </c>
      <c r="PML97" s="1544">
        <f t="shared" si="174"/>
        <v>0</v>
      </c>
      <c r="PMM97" s="1544">
        <f t="shared" si="174"/>
        <v>0</v>
      </c>
      <c r="PMN97" s="1544">
        <f t="shared" si="174"/>
        <v>0</v>
      </c>
      <c r="PMO97" s="1544">
        <f t="shared" si="174"/>
        <v>0</v>
      </c>
      <c r="PMP97" s="1544">
        <f t="shared" si="174"/>
        <v>0</v>
      </c>
      <c r="PMQ97" s="1544">
        <f t="shared" si="174"/>
        <v>0</v>
      </c>
      <c r="PMR97" s="1544">
        <f t="shared" si="174"/>
        <v>0</v>
      </c>
      <c r="PMS97" s="1544">
        <f t="shared" si="174"/>
        <v>0</v>
      </c>
      <c r="PMT97" s="1544">
        <f t="shared" si="174"/>
        <v>0</v>
      </c>
      <c r="PMU97" s="1544">
        <f t="shared" si="174"/>
        <v>0</v>
      </c>
      <c r="PMV97" s="1544">
        <f t="shared" si="174"/>
        <v>0</v>
      </c>
      <c r="PMW97" s="1544">
        <f t="shared" si="174"/>
        <v>0</v>
      </c>
      <c r="PMX97" s="1544">
        <f t="shared" si="174"/>
        <v>0</v>
      </c>
      <c r="PMY97" s="1544">
        <f t="shared" si="174"/>
        <v>0</v>
      </c>
      <c r="PMZ97" s="1544">
        <f t="shared" si="174"/>
        <v>0</v>
      </c>
      <c r="PNA97" s="1544">
        <f t="shared" si="174"/>
        <v>0</v>
      </c>
      <c r="PNB97" s="1544">
        <f t="shared" si="174"/>
        <v>0</v>
      </c>
      <c r="PNC97" s="1544">
        <f t="shared" si="174"/>
        <v>0</v>
      </c>
      <c r="PND97" s="1544">
        <f t="shared" si="174"/>
        <v>0</v>
      </c>
      <c r="PNE97" s="1544">
        <f t="shared" si="174"/>
        <v>0</v>
      </c>
      <c r="PNF97" s="1544">
        <f t="shared" si="174"/>
        <v>0</v>
      </c>
      <c r="PNG97" s="1544">
        <f t="shared" si="174"/>
        <v>0</v>
      </c>
      <c r="PNH97" s="1544">
        <f t="shared" si="174"/>
        <v>0</v>
      </c>
      <c r="PNI97" s="1544">
        <f t="shared" si="174"/>
        <v>0</v>
      </c>
      <c r="PNJ97" s="1544">
        <f t="shared" si="174"/>
        <v>0</v>
      </c>
      <c r="PNK97" s="1544">
        <f t="shared" si="174"/>
        <v>0</v>
      </c>
      <c r="PNL97" s="1544">
        <f t="shared" si="174"/>
        <v>0</v>
      </c>
      <c r="PNM97" s="1544">
        <f t="shared" si="174"/>
        <v>0</v>
      </c>
      <c r="PNN97" s="1544">
        <f t="shared" si="174"/>
        <v>0</v>
      </c>
      <c r="PNO97" s="1544">
        <f t="shared" si="174"/>
        <v>0</v>
      </c>
      <c r="PNP97" s="1544">
        <f t="shared" si="174"/>
        <v>0</v>
      </c>
      <c r="PNQ97" s="1544">
        <f t="shared" si="174"/>
        <v>0</v>
      </c>
      <c r="PNR97" s="1544">
        <f t="shared" si="174"/>
        <v>0</v>
      </c>
      <c r="PNS97" s="1544">
        <f t="shared" si="174"/>
        <v>0</v>
      </c>
      <c r="PNT97" s="1544">
        <f t="shared" si="174"/>
        <v>0</v>
      </c>
      <c r="PNU97" s="1544">
        <f t="shared" si="174"/>
        <v>0</v>
      </c>
      <c r="PNV97" s="1544">
        <f t="shared" si="174"/>
        <v>0</v>
      </c>
      <c r="PNW97" s="1544">
        <f t="shared" si="174"/>
        <v>0</v>
      </c>
      <c r="PNX97" s="1544">
        <f t="shared" ref="PNX97:PQI97" si="175">SUM(PNX23,PNX27,PNX33,PNX38,PNX41,PNX44,PNX47,PNX50,PNX56,PNX62,PNX64,PNX70,PNX76,PNX78,PNX82)*(1-$E$91)*0.095</f>
        <v>0</v>
      </c>
      <c r="PNY97" s="1544">
        <f t="shared" si="175"/>
        <v>0</v>
      </c>
      <c r="PNZ97" s="1544">
        <f t="shared" si="175"/>
        <v>0</v>
      </c>
      <c r="POA97" s="1544">
        <f t="shared" si="175"/>
        <v>0</v>
      </c>
      <c r="POB97" s="1544">
        <f t="shared" si="175"/>
        <v>0</v>
      </c>
      <c r="POC97" s="1544">
        <f t="shared" si="175"/>
        <v>0</v>
      </c>
      <c r="POD97" s="1544">
        <f t="shared" si="175"/>
        <v>0</v>
      </c>
      <c r="POE97" s="1544">
        <f t="shared" si="175"/>
        <v>0</v>
      </c>
      <c r="POF97" s="1544">
        <f t="shared" si="175"/>
        <v>0</v>
      </c>
      <c r="POG97" s="1544">
        <f t="shared" si="175"/>
        <v>0</v>
      </c>
      <c r="POH97" s="1544">
        <f t="shared" si="175"/>
        <v>0</v>
      </c>
      <c r="POI97" s="1544">
        <f t="shared" si="175"/>
        <v>0</v>
      </c>
      <c r="POJ97" s="1544">
        <f t="shared" si="175"/>
        <v>0</v>
      </c>
      <c r="POK97" s="1544">
        <f t="shared" si="175"/>
        <v>0</v>
      </c>
      <c r="POL97" s="1544">
        <f t="shared" si="175"/>
        <v>0</v>
      </c>
      <c r="POM97" s="1544">
        <f t="shared" si="175"/>
        <v>0</v>
      </c>
      <c r="PON97" s="1544">
        <f t="shared" si="175"/>
        <v>0</v>
      </c>
      <c r="POO97" s="1544">
        <f t="shared" si="175"/>
        <v>0</v>
      </c>
      <c r="POP97" s="1544">
        <f t="shared" si="175"/>
        <v>0</v>
      </c>
      <c r="POQ97" s="1544">
        <f t="shared" si="175"/>
        <v>0</v>
      </c>
      <c r="POR97" s="1544">
        <f t="shared" si="175"/>
        <v>0</v>
      </c>
      <c r="POS97" s="1544">
        <f t="shared" si="175"/>
        <v>0</v>
      </c>
      <c r="POT97" s="1544">
        <f t="shared" si="175"/>
        <v>0</v>
      </c>
      <c r="POU97" s="1544">
        <f t="shared" si="175"/>
        <v>0</v>
      </c>
      <c r="POV97" s="1544">
        <f t="shared" si="175"/>
        <v>0</v>
      </c>
      <c r="POW97" s="1544">
        <f t="shared" si="175"/>
        <v>0</v>
      </c>
      <c r="POX97" s="1544">
        <f t="shared" si="175"/>
        <v>0</v>
      </c>
      <c r="POY97" s="1544">
        <f t="shared" si="175"/>
        <v>0</v>
      </c>
      <c r="POZ97" s="1544">
        <f t="shared" si="175"/>
        <v>0</v>
      </c>
      <c r="PPA97" s="1544">
        <f t="shared" si="175"/>
        <v>0</v>
      </c>
      <c r="PPB97" s="1544">
        <f t="shared" si="175"/>
        <v>0</v>
      </c>
      <c r="PPC97" s="1544">
        <f t="shared" si="175"/>
        <v>0</v>
      </c>
      <c r="PPD97" s="1544">
        <f t="shared" si="175"/>
        <v>0</v>
      </c>
      <c r="PPE97" s="1544">
        <f t="shared" si="175"/>
        <v>0</v>
      </c>
      <c r="PPF97" s="1544">
        <f t="shared" si="175"/>
        <v>0</v>
      </c>
      <c r="PPG97" s="1544">
        <f t="shared" si="175"/>
        <v>0</v>
      </c>
      <c r="PPH97" s="1544">
        <f t="shared" si="175"/>
        <v>0</v>
      </c>
      <c r="PPI97" s="1544">
        <f t="shared" si="175"/>
        <v>0</v>
      </c>
      <c r="PPJ97" s="1544">
        <f t="shared" si="175"/>
        <v>0</v>
      </c>
      <c r="PPK97" s="1544">
        <f t="shared" si="175"/>
        <v>0</v>
      </c>
      <c r="PPL97" s="1544">
        <f t="shared" si="175"/>
        <v>0</v>
      </c>
      <c r="PPM97" s="1544">
        <f t="shared" si="175"/>
        <v>0</v>
      </c>
      <c r="PPN97" s="1544">
        <f t="shared" si="175"/>
        <v>0</v>
      </c>
      <c r="PPO97" s="1544">
        <f t="shared" si="175"/>
        <v>0</v>
      </c>
      <c r="PPP97" s="1544">
        <f t="shared" si="175"/>
        <v>0</v>
      </c>
      <c r="PPQ97" s="1544">
        <f t="shared" si="175"/>
        <v>0</v>
      </c>
      <c r="PPR97" s="1544">
        <f t="shared" si="175"/>
        <v>0</v>
      </c>
      <c r="PPS97" s="1544">
        <f t="shared" si="175"/>
        <v>0</v>
      </c>
      <c r="PPT97" s="1544">
        <f t="shared" si="175"/>
        <v>0</v>
      </c>
      <c r="PPU97" s="1544">
        <f t="shared" si="175"/>
        <v>0</v>
      </c>
      <c r="PPV97" s="1544">
        <f t="shared" si="175"/>
        <v>0</v>
      </c>
      <c r="PPW97" s="1544">
        <f t="shared" si="175"/>
        <v>0</v>
      </c>
      <c r="PPX97" s="1544">
        <f t="shared" si="175"/>
        <v>0</v>
      </c>
      <c r="PPY97" s="1544">
        <f t="shared" si="175"/>
        <v>0</v>
      </c>
      <c r="PPZ97" s="1544">
        <f t="shared" si="175"/>
        <v>0</v>
      </c>
      <c r="PQA97" s="1544">
        <f t="shared" si="175"/>
        <v>0</v>
      </c>
      <c r="PQB97" s="1544">
        <f t="shared" si="175"/>
        <v>0</v>
      </c>
      <c r="PQC97" s="1544">
        <f t="shared" si="175"/>
        <v>0</v>
      </c>
      <c r="PQD97" s="1544">
        <f t="shared" si="175"/>
        <v>0</v>
      </c>
      <c r="PQE97" s="1544">
        <f t="shared" si="175"/>
        <v>0</v>
      </c>
      <c r="PQF97" s="1544">
        <f t="shared" si="175"/>
        <v>0</v>
      </c>
      <c r="PQG97" s="1544">
        <f t="shared" si="175"/>
        <v>0</v>
      </c>
      <c r="PQH97" s="1544">
        <f t="shared" si="175"/>
        <v>0</v>
      </c>
      <c r="PQI97" s="1544">
        <f t="shared" si="175"/>
        <v>0</v>
      </c>
      <c r="PQJ97" s="1544">
        <f t="shared" ref="PQJ97:PSU97" si="176">SUM(PQJ23,PQJ27,PQJ33,PQJ38,PQJ41,PQJ44,PQJ47,PQJ50,PQJ56,PQJ62,PQJ64,PQJ70,PQJ76,PQJ78,PQJ82)*(1-$E$91)*0.095</f>
        <v>0</v>
      </c>
      <c r="PQK97" s="1544">
        <f t="shared" si="176"/>
        <v>0</v>
      </c>
      <c r="PQL97" s="1544">
        <f t="shared" si="176"/>
        <v>0</v>
      </c>
      <c r="PQM97" s="1544">
        <f t="shared" si="176"/>
        <v>0</v>
      </c>
      <c r="PQN97" s="1544">
        <f t="shared" si="176"/>
        <v>0</v>
      </c>
      <c r="PQO97" s="1544">
        <f t="shared" si="176"/>
        <v>0</v>
      </c>
      <c r="PQP97" s="1544">
        <f t="shared" si="176"/>
        <v>0</v>
      </c>
      <c r="PQQ97" s="1544">
        <f t="shared" si="176"/>
        <v>0</v>
      </c>
      <c r="PQR97" s="1544">
        <f t="shared" si="176"/>
        <v>0</v>
      </c>
      <c r="PQS97" s="1544">
        <f t="shared" si="176"/>
        <v>0</v>
      </c>
      <c r="PQT97" s="1544">
        <f t="shared" si="176"/>
        <v>0</v>
      </c>
      <c r="PQU97" s="1544">
        <f t="shared" si="176"/>
        <v>0</v>
      </c>
      <c r="PQV97" s="1544">
        <f t="shared" si="176"/>
        <v>0</v>
      </c>
      <c r="PQW97" s="1544">
        <f t="shared" si="176"/>
        <v>0</v>
      </c>
      <c r="PQX97" s="1544">
        <f t="shared" si="176"/>
        <v>0</v>
      </c>
      <c r="PQY97" s="1544">
        <f t="shared" si="176"/>
        <v>0</v>
      </c>
      <c r="PQZ97" s="1544">
        <f t="shared" si="176"/>
        <v>0</v>
      </c>
      <c r="PRA97" s="1544">
        <f t="shared" si="176"/>
        <v>0</v>
      </c>
      <c r="PRB97" s="1544">
        <f t="shared" si="176"/>
        <v>0</v>
      </c>
      <c r="PRC97" s="1544">
        <f t="shared" si="176"/>
        <v>0</v>
      </c>
      <c r="PRD97" s="1544">
        <f t="shared" si="176"/>
        <v>0</v>
      </c>
      <c r="PRE97" s="1544">
        <f t="shared" si="176"/>
        <v>0</v>
      </c>
      <c r="PRF97" s="1544">
        <f t="shared" si="176"/>
        <v>0</v>
      </c>
      <c r="PRG97" s="1544">
        <f t="shared" si="176"/>
        <v>0</v>
      </c>
      <c r="PRH97" s="1544">
        <f t="shared" si="176"/>
        <v>0</v>
      </c>
      <c r="PRI97" s="1544">
        <f t="shared" si="176"/>
        <v>0</v>
      </c>
      <c r="PRJ97" s="1544">
        <f t="shared" si="176"/>
        <v>0</v>
      </c>
      <c r="PRK97" s="1544">
        <f t="shared" si="176"/>
        <v>0</v>
      </c>
      <c r="PRL97" s="1544">
        <f t="shared" si="176"/>
        <v>0</v>
      </c>
      <c r="PRM97" s="1544">
        <f t="shared" si="176"/>
        <v>0</v>
      </c>
      <c r="PRN97" s="1544">
        <f t="shared" si="176"/>
        <v>0</v>
      </c>
      <c r="PRO97" s="1544">
        <f t="shared" si="176"/>
        <v>0</v>
      </c>
      <c r="PRP97" s="1544">
        <f t="shared" si="176"/>
        <v>0</v>
      </c>
      <c r="PRQ97" s="1544">
        <f t="shared" si="176"/>
        <v>0</v>
      </c>
      <c r="PRR97" s="1544">
        <f t="shared" si="176"/>
        <v>0</v>
      </c>
      <c r="PRS97" s="1544">
        <f t="shared" si="176"/>
        <v>0</v>
      </c>
      <c r="PRT97" s="1544">
        <f t="shared" si="176"/>
        <v>0</v>
      </c>
      <c r="PRU97" s="1544">
        <f t="shared" si="176"/>
        <v>0</v>
      </c>
      <c r="PRV97" s="1544">
        <f t="shared" si="176"/>
        <v>0</v>
      </c>
      <c r="PRW97" s="1544">
        <f t="shared" si="176"/>
        <v>0</v>
      </c>
      <c r="PRX97" s="1544">
        <f t="shared" si="176"/>
        <v>0</v>
      </c>
      <c r="PRY97" s="1544">
        <f t="shared" si="176"/>
        <v>0</v>
      </c>
      <c r="PRZ97" s="1544">
        <f t="shared" si="176"/>
        <v>0</v>
      </c>
      <c r="PSA97" s="1544">
        <f t="shared" si="176"/>
        <v>0</v>
      </c>
      <c r="PSB97" s="1544">
        <f t="shared" si="176"/>
        <v>0</v>
      </c>
      <c r="PSC97" s="1544">
        <f t="shared" si="176"/>
        <v>0</v>
      </c>
      <c r="PSD97" s="1544">
        <f t="shared" si="176"/>
        <v>0</v>
      </c>
      <c r="PSE97" s="1544">
        <f t="shared" si="176"/>
        <v>0</v>
      </c>
      <c r="PSF97" s="1544">
        <f t="shared" si="176"/>
        <v>0</v>
      </c>
      <c r="PSG97" s="1544">
        <f t="shared" si="176"/>
        <v>0</v>
      </c>
      <c r="PSH97" s="1544">
        <f t="shared" si="176"/>
        <v>0</v>
      </c>
      <c r="PSI97" s="1544">
        <f t="shared" si="176"/>
        <v>0</v>
      </c>
      <c r="PSJ97" s="1544">
        <f t="shared" si="176"/>
        <v>0</v>
      </c>
      <c r="PSK97" s="1544">
        <f t="shared" si="176"/>
        <v>0</v>
      </c>
      <c r="PSL97" s="1544">
        <f t="shared" si="176"/>
        <v>0</v>
      </c>
      <c r="PSM97" s="1544">
        <f t="shared" si="176"/>
        <v>0</v>
      </c>
      <c r="PSN97" s="1544">
        <f t="shared" si="176"/>
        <v>0</v>
      </c>
      <c r="PSO97" s="1544">
        <f t="shared" si="176"/>
        <v>0</v>
      </c>
      <c r="PSP97" s="1544">
        <f t="shared" si="176"/>
        <v>0</v>
      </c>
      <c r="PSQ97" s="1544">
        <f t="shared" si="176"/>
        <v>0</v>
      </c>
      <c r="PSR97" s="1544">
        <f t="shared" si="176"/>
        <v>0</v>
      </c>
      <c r="PSS97" s="1544">
        <f t="shared" si="176"/>
        <v>0</v>
      </c>
      <c r="PST97" s="1544">
        <f t="shared" si="176"/>
        <v>0</v>
      </c>
      <c r="PSU97" s="1544">
        <f t="shared" si="176"/>
        <v>0</v>
      </c>
      <c r="PSV97" s="1544">
        <f t="shared" ref="PSV97:PVG97" si="177">SUM(PSV23,PSV27,PSV33,PSV38,PSV41,PSV44,PSV47,PSV50,PSV56,PSV62,PSV64,PSV70,PSV76,PSV78,PSV82)*(1-$E$91)*0.095</f>
        <v>0</v>
      </c>
      <c r="PSW97" s="1544">
        <f t="shared" si="177"/>
        <v>0</v>
      </c>
      <c r="PSX97" s="1544">
        <f t="shared" si="177"/>
        <v>0</v>
      </c>
      <c r="PSY97" s="1544">
        <f t="shared" si="177"/>
        <v>0</v>
      </c>
      <c r="PSZ97" s="1544">
        <f t="shared" si="177"/>
        <v>0</v>
      </c>
      <c r="PTA97" s="1544">
        <f t="shared" si="177"/>
        <v>0</v>
      </c>
      <c r="PTB97" s="1544">
        <f t="shared" si="177"/>
        <v>0</v>
      </c>
      <c r="PTC97" s="1544">
        <f t="shared" si="177"/>
        <v>0</v>
      </c>
      <c r="PTD97" s="1544">
        <f t="shared" si="177"/>
        <v>0</v>
      </c>
      <c r="PTE97" s="1544">
        <f t="shared" si="177"/>
        <v>0</v>
      </c>
      <c r="PTF97" s="1544">
        <f t="shared" si="177"/>
        <v>0</v>
      </c>
      <c r="PTG97" s="1544">
        <f t="shared" si="177"/>
        <v>0</v>
      </c>
      <c r="PTH97" s="1544">
        <f t="shared" si="177"/>
        <v>0</v>
      </c>
      <c r="PTI97" s="1544">
        <f t="shared" si="177"/>
        <v>0</v>
      </c>
      <c r="PTJ97" s="1544">
        <f t="shared" si="177"/>
        <v>0</v>
      </c>
      <c r="PTK97" s="1544">
        <f t="shared" si="177"/>
        <v>0</v>
      </c>
      <c r="PTL97" s="1544">
        <f t="shared" si="177"/>
        <v>0</v>
      </c>
      <c r="PTM97" s="1544">
        <f t="shared" si="177"/>
        <v>0</v>
      </c>
      <c r="PTN97" s="1544">
        <f t="shared" si="177"/>
        <v>0</v>
      </c>
      <c r="PTO97" s="1544">
        <f t="shared" si="177"/>
        <v>0</v>
      </c>
      <c r="PTP97" s="1544">
        <f t="shared" si="177"/>
        <v>0</v>
      </c>
      <c r="PTQ97" s="1544">
        <f t="shared" si="177"/>
        <v>0</v>
      </c>
      <c r="PTR97" s="1544">
        <f t="shared" si="177"/>
        <v>0</v>
      </c>
      <c r="PTS97" s="1544">
        <f t="shared" si="177"/>
        <v>0</v>
      </c>
      <c r="PTT97" s="1544">
        <f t="shared" si="177"/>
        <v>0</v>
      </c>
      <c r="PTU97" s="1544">
        <f t="shared" si="177"/>
        <v>0</v>
      </c>
      <c r="PTV97" s="1544">
        <f t="shared" si="177"/>
        <v>0</v>
      </c>
      <c r="PTW97" s="1544">
        <f t="shared" si="177"/>
        <v>0</v>
      </c>
      <c r="PTX97" s="1544">
        <f t="shared" si="177"/>
        <v>0</v>
      </c>
      <c r="PTY97" s="1544">
        <f t="shared" si="177"/>
        <v>0</v>
      </c>
      <c r="PTZ97" s="1544">
        <f t="shared" si="177"/>
        <v>0</v>
      </c>
      <c r="PUA97" s="1544">
        <f t="shared" si="177"/>
        <v>0</v>
      </c>
      <c r="PUB97" s="1544">
        <f t="shared" si="177"/>
        <v>0</v>
      </c>
      <c r="PUC97" s="1544">
        <f t="shared" si="177"/>
        <v>0</v>
      </c>
      <c r="PUD97" s="1544">
        <f t="shared" si="177"/>
        <v>0</v>
      </c>
      <c r="PUE97" s="1544">
        <f t="shared" si="177"/>
        <v>0</v>
      </c>
      <c r="PUF97" s="1544">
        <f t="shared" si="177"/>
        <v>0</v>
      </c>
      <c r="PUG97" s="1544">
        <f t="shared" si="177"/>
        <v>0</v>
      </c>
      <c r="PUH97" s="1544">
        <f t="shared" si="177"/>
        <v>0</v>
      </c>
      <c r="PUI97" s="1544">
        <f t="shared" si="177"/>
        <v>0</v>
      </c>
      <c r="PUJ97" s="1544">
        <f t="shared" si="177"/>
        <v>0</v>
      </c>
      <c r="PUK97" s="1544">
        <f t="shared" si="177"/>
        <v>0</v>
      </c>
      <c r="PUL97" s="1544">
        <f t="shared" si="177"/>
        <v>0</v>
      </c>
      <c r="PUM97" s="1544">
        <f t="shared" si="177"/>
        <v>0</v>
      </c>
      <c r="PUN97" s="1544">
        <f t="shared" si="177"/>
        <v>0</v>
      </c>
      <c r="PUO97" s="1544">
        <f t="shared" si="177"/>
        <v>0</v>
      </c>
      <c r="PUP97" s="1544">
        <f t="shared" si="177"/>
        <v>0</v>
      </c>
      <c r="PUQ97" s="1544">
        <f t="shared" si="177"/>
        <v>0</v>
      </c>
      <c r="PUR97" s="1544">
        <f t="shared" si="177"/>
        <v>0</v>
      </c>
      <c r="PUS97" s="1544">
        <f t="shared" si="177"/>
        <v>0</v>
      </c>
      <c r="PUT97" s="1544">
        <f t="shared" si="177"/>
        <v>0</v>
      </c>
      <c r="PUU97" s="1544">
        <f t="shared" si="177"/>
        <v>0</v>
      </c>
      <c r="PUV97" s="1544">
        <f t="shared" si="177"/>
        <v>0</v>
      </c>
      <c r="PUW97" s="1544">
        <f t="shared" si="177"/>
        <v>0</v>
      </c>
      <c r="PUX97" s="1544">
        <f t="shared" si="177"/>
        <v>0</v>
      </c>
      <c r="PUY97" s="1544">
        <f t="shared" si="177"/>
        <v>0</v>
      </c>
      <c r="PUZ97" s="1544">
        <f t="shared" si="177"/>
        <v>0</v>
      </c>
      <c r="PVA97" s="1544">
        <f t="shared" si="177"/>
        <v>0</v>
      </c>
      <c r="PVB97" s="1544">
        <f t="shared" si="177"/>
        <v>0</v>
      </c>
      <c r="PVC97" s="1544">
        <f t="shared" si="177"/>
        <v>0</v>
      </c>
      <c r="PVD97" s="1544">
        <f t="shared" si="177"/>
        <v>0</v>
      </c>
      <c r="PVE97" s="1544">
        <f t="shared" si="177"/>
        <v>0</v>
      </c>
      <c r="PVF97" s="1544">
        <f t="shared" si="177"/>
        <v>0</v>
      </c>
      <c r="PVG97" s="1544">
        <f t="shared" si="177"/>
        <v>0</v>
      </c>
      <c r="PVH97" s="1544">
        <f t="shared" ref="PVH97:PXS97" si="178">SUM(PVH23,PVH27,PVH33,PVH38,PVH41,PVH44,PVH47,PVH50,PVH56,PVH62,PVH64,PVH70,PVH76,PVH78,PVH82)*(1-$E$91)*0.095</f>
        <v>0</v>
      </c>
      <c r="PVI97" s="1544">
        <f t="shared" si="178"/>
        <v>0</v>
      </c>
      <c r="PVJ97" s="1544">
        <f t="shared" si="178"/>
        <v>0</v>
      </c>
      <c r="PVK97" s="1544">
        <f t="shared" si="178"/>
        <v>0</v>
      </c>
      <c r="PVL97" s="1544">
        <f t="shared" si="178"/>
        <v>0</v>
      </c>
      <c r="PVM97" s="1544">
        <f t="shared" si="178"/>
        <v>0</v>
      </c>
      <c r="PVN97" s="1544">
        <f t="shared" si="178"/>
        <v>0</v>
      </c>
      <c r="PVO97" s="1544">
        <f t="shared" si="178"/>
        <v>0</v>
      </c>
      <c r="PVP97" s="1544">
        <f t="shared" si="178"/>
        <v>0</v>
      </c>
      <c r="PVQ97" s="1544">
        <f t="shared" si="178"/>
        <v>0</v>
      </c>
      <c r="PVR97" s="1544">
        <f t="shared" si="178"/>
        <v>0</v>
      </c>
      <c r="PVS97" s="1544">
        <f t="shared" si="178"/>
        <v>0</v>
      </c>
      <c r="PVT97" s="1544">
        <f t="shared" si="178"/>
        <v>0</v>
      </c>
      <c r="PVU97" s="1544">
        <f t="shared" si="178"/>
        <v>0</v>
      </c>
      <c r="PVV97" s="1544">
        <f t="shared" si="178"/>
        <v>0</v>
      </c>
      <c r="PVW97" s="1544">
        <f t="shared" si="178"/>
        <v>0</v>
      </c>
      <c r="PVX97" s="1544">
        <f t="shared" si="178"/>
        <v>0</v>
      </c>
      <c r="PVY97" s="1544">
        <f t="shared" si="178"/>
        <v>0</v>
      </c>
      <c r="PVZ97" s="1544">
        <f t="shared" si="178"/>
        <v>0</v>
      </c>
      <c r="PWA97" s="1544">
        <f t="shared" si="178"/>
        <v>0</v>
      </c>
      <c r="PWB97" s="1544">
        <f t="shared" si="178"/>
        <v>0</v>
      </c>
      <c r="PWC97" s="1544">
        <f t="shared" si="178"/>
        <v>0</v>
      </c>
      <c r="PWD97" s="1544">
        <f t="shared" si="178"/>
        <v>0</v>
      </c>
      <c r="PWE97" s="1544">
        <f t="shared" si="178"/>
        <v>0</v>
      </c>
      <c r="PWF97" s="1544">
        <f t="shared" si="178"/>
        <v>0</v>
      </c>
      <c r="PWG97" s="1544">
        <f t="shared" si="178"/>
        <v>0</v>
      </c>
      <c r="PWH97" s="1544">
        <f t="shared" si="178"/>
        <v>0</v>
      </c>
      <c r="PWI97" s="1544">
        <f t="shared" si="178"/>
        <v>0</v>
      </c>
      <c r="PWJ97" s="1544">
        <f t="shared" si="178"/>
        <v>0</v>
      </c>
      <c r="PWK97" s="1544">
        <f t="shared" si="178"/>
        <v>0</v>
      </c>
      <c r="PWL97" s="1544">
        <f t="shared" si="178"/>
        <v>0</v>
      </c>
      <c r="PWM97" s="1544">
        <f t="shared" si="178"/>
        <v>0</v>
      </c>
      <c r="PWN97" s="1544">
        <f t="shared" si="178"/>
        <v>0</v>
      </c>
      <c r="PWO97" s="1544">
        <f t="shared" si="178"/>
        <v>0</v>
      </c>
      <c r="PWP97" s="1544">
        <f t="shared" si="178"/>
        <v>0</v>
      </c>
      <c r="PWQ97" s="1544">
        <f t="shared" si="178"/>
        <v>0</v>
      </c>
      <c r="PWR97" s="1544">
        <f t="shared" si="178"/>
        <v>0</v>
      </c>
      <c r="PWS97" s="1544">
        <f t="shared" si="178"/>
        <v>0</v>
      </c>
      <c r="PWT97" s="1544">
        <f t="shared" si="178"/>
        <v>0</v>
      </c>
      <c r="PWU97" s="1544">
        <f t="shared" si="178"/>
        <v>0</v>
      </c>
      <c r="PWV97" s="1544">
        <f t="shared" si="178"/>
        <v>0</v>
      </c>
      <c r="PWW97" s="1544">
        <f t="shared" si="178"/>
        <v>0</v>
      </c>
      <c r="PWX97" s="1544">
        <f t="shared" si="178"/>
        <v>0</v>
      </c>
      <c r="PWY97" s="1544">
        <f t="shared" si="178"/>
        <v>0</v>
      </c>
      <c r="PWZ97" s="1544">
        <f t="shared" si="178"/>
        <v>0</v>
      </c>
      <c r="PXA97" s="1544">
        <f t="shared" si="178"/>
        <v>0</v>
      </c>
      <c r="PXB97" s="1544">
        <f t="shared" si="178"/>
        <v>0</v>
      </c>
      <c r="PXC97" s="1544">
        <f t="shared" si="178"/>
        <v>0</v>
      </c>
      <c r="PXD97" s="1544">
        <f t="shared" si="178"/>
        <v>0</v>
      </c>
      <c r="PXE97" s="1544">
        <f t="shared" si="178"/>
        <v>0</v>
      </c>
      <c r="PXF97" s="1544">
        <f t="shared" si="178"/>
        <v>0</v>
      </c>
      <c r="PXG97" s="1544">
        <f t="shared" si="178"/>
        <v>0</v>
      </c>
      <c r="PXH97" s="1544">
        <f t="shared" si="178"/>
        <v>0</v>
      </c>
      <c r="PXI97" s="1544">
        <f t="shared" si="178"/>
        <v>0</v>
      </c>
      <c r="PXJ97" s="1544">
        <f t="shared" si="178"/>
        <v>0</v>
      </c>
      <c r="PXK97" s="1544">
        <f t="shared" si="178"/>
        <v>0</v>
      </c>
      <c r="PXL97" s="1544">
        <f t="shared" si="178"/>
        <v>0</v>
      </c>
      <c r="PXM97" s="1544">
        <f t="shared" si="178"/>
        <v>0</v>
      </c>
      <c r="PXN97" s="1544">
        <f t="shared" si="178"/>
        <v>0</v>
      </c>
      <c r="PXO97" s="1544">
        <f t="shared" si="178"/>
        <v>0</v>
      </c>
      <c r="PXP97" s="1544">
        <f t="shared" si="178"/>
        <v>0</v>
      </c>
      <c r="PXQ97" s="1544">
        <f t="shared" si="178"/>
        <v>0</v>
      </c>
      <c r="PXR97" s="1544">
        <f t="shared" si="178"/>
        <v>0</v>
      </c>
      <c r="PXS97" s="1544">
        <f t="shared" si="178"/>
        <v>0</v>
      </c>
      <c r="PXT97" s="1544">
        <f t="shared" ref="PXT97:QAE97" si="179">SUM(PXT23,PXT27,PXT33,PXT38,PXT41,PXT44,PXT47,PXT50,PXT56,PXT62,PXT64,PXT70,PXT76,PXT78,PXT82)*(1-$E$91)*0.095</f>
        <v>0</v>
      </c>
      <c r="PXU97" s="1544">
        <f t="shared" si="179"/>
        <v>0</v>
      </c>
      <c r="PXV97" s="1544">
        <f t="shared" si="179"/>
        <v>0</v>
      </c>
      <c r="PXW97" s="1544">
        <f t="shared" si="179"/>
        <v>0</v>
      </c>
      <c r="PXX97" s="1544">
        <f t="shared" si="179"/>
        <v>0</v>
      </c>
      <c r="PXY97" s="1544">
        <f t="shared" si="179"/>
        <v>0</v>
      </c>
      <c r="PXZ97" s="1544">
        <f t="shared" si="179"/>
        <v>0</v>
      </c>
      <c r="PYA97" s="1544">
        <f t="shared" si="179"/>
        <v>0</v>
      </c>
      <c r="PYB97" s="1544">
        <f t="shared" si="179"/>
        <v>0</v>
      </c>
      <c r="PYC97" s="1544">
        <f t="shared" si="179"/>
        <v>0</v>
      </c>
      <c r="PYD97" s="1544">
        <f t="shared" si="179"/>
        <v>0</v>
      </c>
      <c r="PYE97" s="1544">
        <f t="shared" si="179"/>
        <v>0</v>
      </c>
      <c r="PYF97" s="1544">
        <f t="shared" si="179"/>
        <v>0</v>
      </c>
      <c r="PYG97" s="1544">
        <f t="shared" si="179"/>
        <v>0</v>
      </c>
      <c r="PYH97" s="1544">
        <f t="shared" si="179"/>
        <v>0</v>
      </c>
      <c r="PYI97" s="1544">
        <f t="shared" si="179"/>
        <v>0</v>
      </c>
      <c r="PYJ97" s="1544">
        <f t="shared" si="179"/>
        <v>0</v>
      </c>
      <c r="PYK97" s="1544">
        <f t="shared" si="179"/>
        <v>0</v>
      </c>
      <c r="PYL97" s="1544">
        <f t="shared" si="179"/>
        <v>0</v>
      </c>
      <c r="PYM97" s="1544">
        <f t="shared" si="179"/>
        <v>0</v>
      </c>
      <c r="PYN97" s="1544">
        <f t="shared" si="179"/>
        <v>0</v>
      </c>
      <c r="PYO97" s="1544">
        <f t="shared" si="179"/>
        <v>0</v>
      </c>
      <c r="PYP97" s="1544">
        <f t="shared" si="179"/>
        <v>0</v>
      </c>
      <c r="PYQ97" s="1544">
        <f t="shared" si="179"/>
        <v>0</v>
      </c>
      <c r="PYR97" s="1544">
        <f t="shared" si="179"/>
        <v>0</v>
      </c>
      <c r="PYS97" s="1544">
        <f t="shared" si="179"/>
        <v>0</v>
      </c>
      <c r="PYT97" s="1544">
        <f t="shared" si="179"/>
        <v>0</v>
      </c>
      <c r="PYU97" s="1544">
        <f t="shared" si="179"/>
        <v>0</v>
      </c>
      <c r="PYV97" s="1544">
        <f t="shared" si="179"/>
        <v>0</v>
      </c>
      <c r="PYW97" s="1544">
        <f t="shared" si="179"/>
        <v>0</v>
      </c>
      <c r="PYX97" s="1544">
        <f t="shared" si="179"/>
        <v>0</v>
      </c>
      <c r="PYY97" s="1544">
        <f t="shared" si="179"/>
        <v>0</v>
      </c>
      <c r="PYZ97" s="1544">
        <f t="shared" si="179"/>
        <v>0</v>
      </c>
      <c r="PZA97" s="1544">
        <f t="shared" si="179"/>
        <v>0</v>
      </c>
      <c r="PZB97" s="1544">
        <f t="shared" si="179"/>
        <v>0</v>
      </c>
      <c r="PZC97" s="1544">
        <f t="shared" si="179"/>
        <v>0</v>
      </c>
      <c r="PZD97" s="1544">
        <f t="shared" si="179"/>
        <v>0</v>
      </c>
      <c r="PZE97" s="1544">
        <f t="shared" si="179"/>
        <v>0</v>
      </c>
      <c r="PZF97" s="1544">
        <f t="shared" si="179"/>
        <v>0</v>
      </c>
      <c r="PZG97" s="1544">
        <f t="shared" si="179"/>
        <v>0</v>
      </c>
      <c r="PZH97" s="1544">
        <f t="shared" si="179"/>
        <v>0</v>
      </c>
      <c r="PZI97" s="1544">
        <f t="shared" si="179"/>
        <v>0</v>
      </c>
      <c r="PZJ97" s="1544">
        <f t="shared" si="179"/>
        <v>0</v>
      </c>
      <c r="PZK97" s="1544">
        <f t="shared" si="179"/>
        <v>0</v>
      </c>
      <c r="PZL97" s="1544">
        <f t="shared" si="179"/>
        <v>0</v>
      </c>
      <c r="PZM97" s="1544">
        <f t="shared" si="179"/>
        <v>0</v>
      </c>
      <c r="PZN97" s="1544">
        <f t="shared" si="179"/>
        <v>0</v>
      </c>
      <c r="PZO97" s="1544">
        <f t="shared" si="179"/>
        <v>0</v>
      </c>
      <c r="PZP97" s="1544">
        <f t="shared" si="179"/>
        <v>0</v>
      </c>
      <c r="PZQ97" s="1544">
        <f t="shared" si="179"/>
        <v>0</v>
      </c>
      <c r="PZR97" s="1544">
        <f t="shared" si="179"/>
        <v>0</v>
      </c>
      <c r="PZS97" s="1544">
        <f t="shared" si="179"/>
        <v>0</v>
      </c>
      <c r="PZT97" s="1544">
        <f t="shared" si="179"/>
        <v>0</v>
      </c>
      <c r="PZU97" s="1544">
        <f t="shared" si="179"/>
        <v>0</v>
      </c>
      <c r="PZV97" s="1544">
        <f t="shared" si="179"/>
        <v>0</v>
      </c>
      <c r="PZW97" s="1544">
        <f t="shared" si="179"/>
        <v>0</v>
      </c>
      <c r="PZX97" s="1544">
        <f t="shared" si="179"/>
        <v>0</v>
      </c>
      <c r="PZY97" s="1544">
        <f t="shared" si="179"/>
        <v>0</v>
      </c>
      <c r="PZZ97" s="1544">
        <f t="shared" si="179"/>
        <v>0</v>
      </c>
      <c r="QAA97" s="1544">
        <f t="shared" si="179"/>
        <v>0</v>
      </c>
      <c r="QAB97" s="1544">
        <f t="shared" si="179"/>
        <v>0</v>
      </c>
      <c r="QAC97" s="1544">
        <f t="shared" si="179"/>
        <v>0</v>
      </c>
      <c r="QAD97" s="1544">
        <f t="shared" si="179"/>
        <v>0</v>
      </c>
      <c r="QAE97" s="1544">
        <f t="shared" si="179"/>
        <v>0</v>
      </c>
      <c r="QAF97" s="1544">
        <f t="shared" ref="QAF97:QCQ97" si="180">SUM(QAF23,QAF27,QAF33,QAF38,QAF41,QAF44,QAF47,QAF50,QAF56,QAF62,QAF64,QAF70,QAF76,QAF78,QAF82)*(1-$E$91)*0.095</f>
        <v>0</v>
      </c>
      <c r="QAG97" s="1544">
        <f t="shared" si="180"/>
        <v>0</v>
      </c>
      <c r="QAH97" s="1544">
        <f t="shared" si="180"/>
        <v>0</v>
      </c>
      <c r="QAI97" s="1544">
        <f t="shared" si="180"/>
        <v>0</v>
      </c>
      <c r="QAJ97" s="1544">
        <f t="shared" si="180"/>
        <v>0</v>
      </c>
      <c r="QAK97" s="1544">
        <f t="shared" si="180"/>
        <v>0</v>
      </c>
      <c r="QAL97" s="1544">
        <f t="shared" si="180"/>
        <v>0</v>
      </c>
      <c r="QAM97" s="1544">
        <f t="shared" si="180"/>
        <v>0</v>
      </c>
      <c r="QAN97" s="1544">
        <f t="shared" si="180"/>
        <v>0</v>
      </c>
      <c r="QAO97" s="1544">
        <f t="shared" si="180"/>
        <v>0</v>
      </c>
      <c r="QAP97" s="1544">
        <f t="shared" si="180"/>
        <v>0</v>
      </c>
      <c r="QAQ97" s="1544">
        <f t="shared" si="180"/>
        <v>0</v>
      </c>
      <c r="QAR97" s="1544">
        <f t="shared" si="180"/>
        <v>0</v>
      </c>
      <c r="QAS97" s="1544">
        <f t="shared" si="180"/>
        <v>0</v>
      </c>
      <c r="QAT97" s="1544">
        <f t="shared" si="180"/>
        <v>0</v>
      </c>
      <c r="QAU97" s="1544">
        <f t="shared" si="180"/>
        <v>0</v>
      </c>
      <c r="QAV97" s="1544">
        <f t="shared" si="180"/>
        <v>0</v>
      </c>
      <c r="QAW97" s="1544">
        <f t="shared" si="180"/>
        <v>0</v>
      </c>
      <c r="QAX97" s="1544">
        <f t="shared" si="180"/>
        <v>0</v>
      </c>
      <c r="QAY97" s="1544">
        <f t="shared" si="180"/>
        <v>0</v>
      </c>
      <c r="QAZ97" s="1544">
        <f t="shared" si="180"/>
        <v>0</v>
      </c>
      <c r="QBA97" s="1544">
        <f t="shared" si="180"/>
        <v>0</v>
      </c>
      <c r="QBB97" s="1544">
        <f t="shared" si="180"/>
        <v>0</v>
      </c>
      <c r="QBC97" s="1544">
        <f t="shared" si="180"/>
        <v>0</v>
      </c>
      <c r="QBD97" s="1544">
        <f t="shared" si="180"/>
        <v>0</v>
      </c>
      <c r="QBE97" s="1544">
        <f t="shared" si="180"/>
        <v>0</v>
      </c>
      <c r="QBF97" s="1544">
        <f t="shared" si="180"/>
        <v>0</v>
      </c>
      <c r="QBG97" s="1544">
        <f t="shared" si="180"/>
        <v>0</v>
      </c>
      <c r="QBH97" s="1544">
        <f t="shared" si="180"/>
        <v>0</v>
      </c>
      <c r="QBI97" s="1544">
        <f t="shared" si="180"/>
        <v>0</v>
      </c>
      <c r="QBJ97" s="1544">
        <f t="shared" si="180"/>
        <v>0</v>
      </c>
      <c r="QBK97" s="1544">
        <f t="shared" si="180"/>
        <v>0</v>
      </c>
      <c r="QBL97" s="1544">
        <f t="shared" si="180"/>
        <v>0</v>
      </c>
      <c r="QBM97" s="1544">
        <f t="shared" si="180"/>
        <v>0</v>
      </c>
      <c r="QBN97" s="1544">
        <f t="shared" si="180"/>
        <v>0</v>
      </c>
      <c r="QBO97" s="1544">
        <f t="shared" si="180"/>
        <v>0</v>
      </c>
      <c r="QBP97" s="1544">
        <f t="shared" si="180"/>
        <v>0</v>
      </c>
      <c r="QBQ97" s="1544">
        <f t="shared" si="180"/>
        <v>0</v>
      </c>
      <c r="QBR97" s="1544">
        <f t="shared" si="180"/>
        <v>0</v>
      </c>
      <c r="QBS97" s="1544">
        <f t="shared" si="180"/>
        <v>0</v>
      </c>
      <c r="QBT97" s="1544">
        <f t="shared" si="180"/>
        <v>0</v>
      </c>
      <c r="QBU97" s="1544">
        <f t="shared" si="180"/>
        <v>0</v>
      </c>
      <c r="QBV97" s="1544">
        <f t="shared" si="180"/>
        <v>0</v>
      </c>
      <c r="QBW97" s="1544">
        <f t="shared" si="180"/>
        <v>0</v>
      </c>
      <c r="QBX97" s="1544">
        <f t="shared" si="180"/>
        <v>0</v>
      </c>
      <c r="QBY97" s="1544">
        <f t="shared" si="180"/>
        <v>0</v>
      </c>
      <c r="QBZ97" s="1544">
        <f t="shared" si="180"/>
        <v>0</v>
      </c>
      <c r="QCA97" s="1544">
        <f t="shared" si="180"/>
        <v>0</v>
      </c>
      <c r="QCB97" s="1544">
        <f t="shared" si="180"/>
        <v>0</v>
      </c>
      <c r="QCC97" s="1544">
        <f t="shared" si="180"/>
        <v>0</v>
      </c>
      <c r="QCD97" s="1544">
        <f t="shared" si="180"/>
        <v>0</v>
      </c>
      <c r="QCE97" s="1544">
        <f t="shared" si="180"/>
        <v>0</v>
      </c>
      <c r="QCF97" s="1544">
        <f t="shared" si="180"/>
        <v>0</v>
      </c>
      <c r="QCG97" s="1544">
        <f t="shared" si="180"/>
        <v>0</v>
      </c>
      <c r="QCH97" s="1544">
        <f t="shared" si="180"/>
        <v>0</v>
      </c>
      <c r="QCI97" s="1544">
        <f t="shared" si="180"/>
        <v>0</v>
      </c>
      <c r="QCJ97" s="1544">
        <f t="shared" si="180"/>
        <v>0</v>
      </c>
      <c r="QCK97" s="1544">
        <f t="shared" si="180"/>
        <v>0</v>
      </c>
      <c r="QCL97" s="1544">
        <f t="shared" si="180"/>
        <v>0</v>
      </c>
      <c r="QCM97" s="1544">
        <f t="shared" si="180"/>
        <v>0</v>
      </c>
      <c r="QCN97" s="1544">
        <f t="shared" si="180"/>
        <v>0</v>
      </c>
      <c r="QCO97" s="1544">
        <f t="shared" si="180"/>
        <v>0</v>
      </c>
      <c r="QCP97" s="1544">
        <f t="shared" si="180"/>
        <v>0</v>
      </c>
      <c r="QCQ97" s="1544">
        <f t="shared" si="180"/>
        <v>0</v>
      </c>
      <c r="QCR97" s="1544">
        <f t="shared" ref="QCR97:QFC97" si="181">SUM(QCR23,QCR27,QCR33,QCR38,QCR41,QCR44,QCR47,QCR50,QCR56,QCR62,QCR64,QCR70,QCR76,QCR78,QCR82)*(1-$E$91)*0.095</f>
        <v>0</v>
      </c>
      <c r="QCS97" s="1544">
        <f t="shared" si="181"/>
        <v>0</v>
      </c>
      <c r="QCT97" s="1544">
        <f t="shared" si="181"/>
        <v>0</v>
      </c>
      <c r="QCU97" s="1544">
        <f t="shared" si="181"/>
        <v>0</v>
      </c>
      <c r="QCV97" s="1544">
        <f t="shared" si="181"/>
        <v>0</v>
      </c>
      <c r="QCW97" s="1544">
        <f t="shared" si="181"/>
        <v>0</v>
      </c>
      <c r="QCX97" s="1544">
        <f t="shared" si="181"/>
        <v>0</v>
      </c>
      <c r="QCY97" s="1544">
        <f t="shared" si="181"/>
        <v>0</v>
      </c>
      <c r="QCZ97" s="1544">
        <f t="shared" si="181"/>
        <v>0</v>
      </c>
      <c r="QDA97" s="1544">
        <f t="shared" si="181"/>
        <v>0</v>
      </c>
      <c r="QDB97" s="1544">
        <f t="shared" si="181"/>
        <v>0</v>
      </c>
      <c r="QDC97" s="1544">
        <f t="shared" si="181"/>
        <v>0</v>
      </c>
      <c r="QDD97" s="1544">
        <f t="shared" si="181"/>
        <v>0</v>
      </c>
      <c r="QDE97" s="1544">
        <f t="shared" si="181"/>
        <v>0</v>
      </c>
      <c r="QDF97" s="1544">
        <f t="shared" si="181"/>
        <v>0</v>
      </c>
      <c r="QDG97" s="1544">
        <f t="shared" si="181"/>
        <v>0</v>
      </c>
      <c r="QDH97" s="1544">
        <f t="shared" si="181"/>
        <v>0</v>
      </c>
      <c r="QDI97" s="1544">
        <f t="shared" si="181"/>
        <v>0</v>
      </c>
      <c r="QDJ97" s="1544">
        <f t="shared" si="181"/>
        <v>0</v>
      </c>
      <c r="QDK97" s="1544">
        <f t="shared" si="181"/>
        <v>0</v>
      </c>
      <c r="QDL97" s="1544">
        <f t="shared" si="181"/>
        <v>0</v>
      </c>
      <c r="QDM97" s="1544">
        <f t="shared" si="181"/>
        <v>0</v>
      </c>
      <c r="QDN97" s="1544">
        <f t="shared" si="181"/>
        <v>0</v>
      </c>
      <c r="QDO97" s="1544">
        <f t="shared" si="181"/>
        <v>0</v>
      </c>
      <c r="QDP97" s="1544">
        <f t="shared" si="181"/>
        <v>0</v>
      </c>
      <c r="QDQ97" s="1544">
        <f t="shared" si="181"/>
        <v>0</v>
      </c>
      <c r="QDR97" s="1544">
        <f t="shared" si="181"/>
        <v>0</v>
      </c>
      <c r="QDS97" s="1544">
        <f t="shared" si="181"/>
        <v>0</v>
      </c>
      <c r="QDT97" s="1544">
        <f t="shared" si="181"/>
        <v>0</v>
      </c>
      <c r="QDU97" s="1544">
        <f t="shared" si="181"/>
        <v>0</v>
      </c>
      <c r="QDV97" s="1544">
        <f t="shared" si="181"/>
        <v>0</v>
      </c>
      <c r="QDW97" s="1544">
        <f t="shared" si="181"/>
        <v>0</v>
      </c>
      <c r="QDX97" s="1544">
        <f t="shared" si="181"/>
        <v>0</v>
      </c>
      <c r="QDY97" s="1544">
        <f t="shared" si="181"/>
        <v>0</v>
      </c>
      <c r="QDZ97" s="1544">
        <f t="shared" si="181"/>
        <v>0</v>
      </c>
      <c r="QEA97" s="1544">
        <f t="shared" si="181"/>
        <v>0</v>
      </c>
      <c r="QEB97" s="1544">
        <f t="shared" si="181"/>
        <v>0</v>
      </c>
      <c r="QEC97" s="1544">
        <f t="shared" si="181"/>
        <v>0</v>
      </c>
      <c r="QED97" s="1544">
        <f t="shared" si="181"/>
        <v>0</v>
      </c>
      <c r="QEE97" s="1544">
        <f t="shared" si="181"/>
        <v>0</v>
      </c>
      <c r="QEF97" s="1544">
        <f t="shared" si="181"/>
        <v>0</v>
      </c>
      <c r="QEG97" s="1544">
        <f t="shared" si="181"/>
        <v>0</v>
      </c>
      <c r="QEH97" s="1544">
        <f t="shared" si="181"/>
        <v>0</v>
      </c>
      <c r="QEI97" s="1544">
        <f t="shared" si="181"/>
        <v>0</v>
      </c>
      <c r="QEJ97" s="1544">
        <f t="shared" si="181"/>
        <v>0</v>
      </c>
      <c r="QEK97" s="1544">
        <f t="shared" si="181"/>
        <v>0</v>
      </c>
      <c r="QEL97" s="1544">
        <f t="shared" si="181"/>
        <v>0</v>
      </c>
      <c r="QEM97" s="1544">
        <f t="shared" si="181"/>
        <v>0</v>
      </c>
      <c r="QEN97" s="1544">
        <f t="shared" si="181"/>
        <v>0</v>
      </c>
      <c r="QEO97" s="1544">
        <f t="shared" si="181"/>
        <v>0</v>
      </c>
      <c r="QEP97" s="1544">
        <f t="shared" si="181"/>
        <v>0</v>
      </c>
      <c r="QEQ97" s="1544">
        <f t="shared" si="181"/>
        <v>0</v>
      </c>
      <c r="QER97" s="1544">
        <f t="shared" si="181"/>
        <v>0</v>
      </c>
      <c r="QES97" s="1544">
        <f t="shared" si="181"/>
        <v>0</v>
      </c>
      <c r="QET97" s="1544">
        <f t="shared" si="181"/>
        <v>0</v>
      </c>
      <c r="QEU97" s="1544">
        <f t="shared" si="181"/>
        <v>0</v>
      </c>
      <c r="QEV97" s="1544">
        <f t="shared" si="181"/>
        <v>0</v>
      </c>
      <c r="QEW97" s="1544">
        <f t="shared" si="181"/>
        <v>0</v>
      </c>
      <c r="QEX97" s="1544">
        <f t="shared" si="181"/>
        <v>0</v>
      </c>
      <c r="QEY97" s="1544">
        <f t="shared" si="181"/>
        <v>0</v>
      </c>
      <c r="QEZ97" s="1544">
        <f t="shared" si="181"/>
        <v>0</v>
      </c>
      <c r="QFA97" s="1544">
        <f t="shared" si="181"/>
        <v>0</v>
      </c>
      <c r="QFB97" s="1544">
        <f t="shared" si="181"/>
        <v>0</v>
      </c>
      <c r="QFC97" s="1544">
        <f t="shared" si="181"/>
        <v>0</v>
      </c>
      <c r="QFD97" s="1544">
        <f t="shared" ref="QFD97:QHO97" si="182">SUM(QFD23,QFD27,QFD33,QFD38,QFD41,QFD44,QFD47,QFD50,QFD56,QFD62,QFD64,QFD70,QFD76,QFD78,QFD82)*(1-$E$91)*0.095</f>
        <v>0</v>
      </c>
      <c r="QFE97" s="1544">
        <f t="shared" si="182"/>
        <v>0</v>
      </c>
      <c r="QFF97" s="1544">
        <f t="shared" si="182"/>
        <v>0</v>
      </c>
      <c r="QFG97" s="1544">
        <f t="shared" si="182"/>
        <v>0</v>
      </c>
      <c r="QFH97" s="1544">
        <f t="shared" si="182"/>
        <v>0</v>
      </c>
      <c r="QFI97" s="1544">
        <f t="shared" si="182"/>
        <v>0</v>
      </c>
      <c r="QFJ97" s="1544">
        <f t="shared" si="182"/>
        <v>0</v>
      </c>
      <c r="QFK97" s="1544">
        <f t="shared" si="182"/>
        <v>0</v>
      </c>
      <c r="QFL97" s="1544">
        <f t="shared" si="182"/>
        <v>0</v>
      </c>
      <c r="QFM97" s="1544">
        <f t="shared" si="182"/>
        <v>0</v>
      </c>
      <c r="QFN97" s="1544">
        <f t="shared" si="182"/>
        <v>0</v>
      </c>
      <c r="QFO97" s="1544">
        <f t="shared" si="182"/>
        <v>0</v>
      </c>
      <c r="QFP97" s="1544">
        <f t="shared" si="182"/>
        <v>0</v>
      </c>
      <c r="QFQ97" s="1544">
        <f t="shared" si="182"/>
        <v>0</v>
      </c>
      <c r="QFR97" s="1544">
        <f t="shared" si="182"/>
        <v>0</v>
      </c>
      <c r="QFS97" s="1544">
        <f t="shared" si="182"/>
        <v>0</v>
      </c>
      <c r="QFT97" s="1544">
        <f t="shared" si="182"/>
        <v>0</v>
      </c>
      <c r="QFU97" s="1544">
        <f t="shared" si="182"/>
        <v>0</v>
      </c>
      <c r="QFV97" s="1544">
        <f t="shared" si="182"/>
        <v>0</v>
      </c>
      <c r="QFW97" s="1544">
        <f t="shared" si="182"/>
        <v>0</v>
      </c>
      <c r="QFX97" s="1544">
        <f t="shared" si="182"/>
        <v>0</v>
      </c>
      <c r="QFY97" s="1544">
        <f t="shared" si="182"/>
        <v>0</v>
      </c>
      <c r="QFZ97" s="1544">
        <f t="shared" si="182"/>
        <v>0</v>
      </c>
      <c r="QGA97" s="1544">
        <f t="shared" si="182"/>
        <v>0</v>
      </c>
      <c r="QGB97" s="1544">
        <f t="shared" si="182"/>
        <v>0</v>
      </c>
      <c r="QGC97" s="1544">
        <f t="shared" si="182"/>
        <v>0</v>
      </c>
      <c r="QGD97" s="1544">
        <f t="shared" si="182"/>
        <v>0</v>
      </c>
      <c r="QGE97" s="1544">
        <f t="shared" si="182"/>
        <v>0</v>
      </c>
      <c r="QGF97" s="1544">
        <f t="shared" si="182"/>
        <v>0</v>
      </c>
      <c r="QGG97" s="1544">
        <f t="shared" si="182"/>
        <v>0</v>
      </c>
      <c r="QGH97" s="1544">
        <f t="shared" si="182"/>
        <v>0</v>
      </c>
      <c r="QGI97" s="1544">
        <f t="shared" si="182"/>
        <v>0</v>
      </c>
      <c r="QGJ97" s="1544">
        <f t="shared" si="182"/>
        <v>0</v>
      </c>
      <c r="QGK97" s="1544">
        <f t="shared" si="182"/>
        <v>0</v>
      </c>
      <c r="QGL97" s="1544">
        <f t="shared" si="182"/>
        <v>0</v>
      </c>
      <c r="QGM97" s="1544">
        <f t="shared" si="182"/>
        <v>0</v>
      </c>
      <c r="QGN97" s="1544">
        <f t="shared" si="182"/>
        <v>0</v>
      </c>
      <c r="QGO97" s="1544">
        <f t="shared" si="182"/>
        <v>0</v>
      </c>
      <c r="QGP97" s="1544">
        <f t="shared" si="182"/>
        <v>0</v>
      </c>
      <c r="QGQ97" s="1544">
        <f t="shared" si="182"/>
        <v>0</v>
      </c>
      <c r="QGR97" s="1544">
        <f t="shared" si="182"/>
        <v>0</v>
      </c>
      <c r="QGS97" s="1544">
        <f t="shared" si="182"/>
        <v>0</v>
      </c>
      <c r="QGT97" s="1544">
        <f t="shared" si="182"/>
        <v>0</v>
      </c>
      <c r="QGU97" s="1544">
        <f t="shared" si="182"/>
        <v>0</v>
      </c>
      <c r="QGV97" s="1544">
        <f t="shared" si="182"/>
        <v>0</v>
      </c>
      <c r="QGW97" s="1544">
        <f t="shared" si="182"/>
        <v>0</v>
      </c>
      <c r="QGX97" s="1544">
        <f t="shared" si="182"/>
        <v>0</v>
      </c>
      <c r="QGY97" s="1544">
        <f t="shared" si="182"/>
        <v>0</v>
      </c>
      <c r="QGZ97" s="1544">
        <f t="shared" si="182"/>
        <v>0</v>
      </c>
      <c r="QHA97" s="1544">
        <f t="shared" si="182"/>
        <v>0</v>
      </c>
      <c r="QHB97" s="1544">
        <f t="shared" si="182"/>
        <v>0</v>
      </c>
      <c r="QHC97" s="1544">
        <f t="shared" si="182"/>
        <v>0</v>
      </c>
      <c r="QHD97" s="1544">
        <f t="shared" si="182"/>
        <v>0</v>
      </c>
      <c r="QHE97" s="1544">
        <f t="shared" si="182"/>
        <v>0</v>
      </c>
      <c r="QHF97" s="1544">
        <f t="shared" si="182"/>
        <v>0</v>
      </c>
      <c r="QHG97" s="1544">
        <f t="shared" si="182"/>
        <v>0</v>
      </c>
      <c r="QHH97" s="1544">
        <f t="shared" si="182"/>
        <v>0</v>
      </c>
      <c r="QHI97" s="1544">
        <f t="shared" si="182"/>
        <v>0</v>
      </c>
      <c r="QHJ97" s="1544">
        <f t="shared" si="182"/>
        <v>0</v>
      </c>
      <c r="QHK97" s="1544">
        <f t="shared" si="182"/>
        <v>0</v>
      </c>
      <c r="QHL97" s="1544">
        <f t="shared" si="182"/>
        <v>0</v>
      </c>
      <c r="QHM97" s="1544">
        <f t="shared" si="182"/>
        <v>0</v>
      </c>
      <c r="QHN97" s="1544">
        <f t="shared" si="182"/>
        <v>0</v>
      </c>
      <c r="QHO97" s="1544">
        <f t="shared" si="182"/>
        <v>0</v>
      </c>
      <c r="QHP97" s="1544">
        <f t="shared" ref="QHP97:QKA97" si="183">SUM(QHP23,QHP27,QHP33,QHP38,QHP41,QHP44,QHP47,QHP50,QHP56,QHP62,QHP64,QHP70,QHP76,QHP78,QHP82)*(1-$E$91)*0.095</f>
        <v>0</v>
      </c>
      <c r="QHQ97" s="1544">
        <f t="shared" si="183"/>
        <v>0</v>
      </c>
      <c r="QHR97" s="1544">
        <f t="shared" si="183"/>
        <v>0</v>
      </c>
      <c r="QHS97" s="1544">
        <f t="shared" si="183"/>
        <v>0</v>
      </c>
      <c r="QHT97" s="1544">
        <f t="shared" si="183"/>
        <v>0</v>
      </c>
      <c r="QHU97" s="1544">
        <f t="shared" si="183"/>
        <v>0</v>
      </c>
      <c r="QHV97" s="1544">
        <f t="shared" si="183"/>
        <v>0</v>
      </c>
      <c r="QHW97" s="1544">
        <f t="shared" si="183"/>
        <v>0</v>
      </c>
      <c r="QHX97" s="1544">
        <f t="shared" si="183"/>
        <v>0</v>
      </c>
      <c r="QHY97" s="1544">
        <f t="shared" si="183"/>
        <v>0</v>
      </c>
      <c r="QHZ97" s="1544">
        <f t="shared" si="183"/>
        <v>0</v>
      </c>
      <c r="QIA97" s="1544">
        <f t="shared" si="183"/>
        <v>0</v>
      </c>
      <c r="QIB97" s="1544">
        <f t="shared" si="183"/>
        <v>0</v>
      </c>
      <c r="QIC97" s="1544">
        <f t="shared" si="183"/>
        <v>0</v>
      </c>
      <c r="QID97" s="1544">
        <f t="shared" si="183"/>
        <v>0</v>
      </c>
      <c r="QIE97" s="1544">
        <f t="shared" si="183"/>
        <v>0</v>
      </c>
      <c r="QIF97" s="1544">
        <f t="shared" si="183"/>
        <v>0</v>
      </c>
      <c r="QIG97" s="1544">
        <f t="shared" si="183"/>
        <v>0</v>
      </c>
      <c r="QIH97" s="1544">
        <f t="shared" si="183"/>
        <v>0</v>
      </c>
      <c r="QII97" s="1544">
        <f t="shared" si="183"/>
        <v>0</v>
      </c>
      <c r="QIJ97" s="1544">
        <f t="shared" si="183"/>
        <v>0</v>
      </c>
      <c r="QIK97" s="1544">
        <f t="shared" si="183"/>
        <v>0</v>
      </c>
      <c r="QIL97" s="1544">
        <f t="shared" si="183"/>
        <v>0</v>
      </c>
      <c r="QIM97" s="1544">
        <f t="shared" si="183"/>
        <v>0</v>
      </c>
      <c r="QIN97" s="1544">
        <f t="shared" si="183"/>
        <v>0</v>
      </c>
      <c r="QIO97" s="1544">
        <f t="shared" si="183"/>
        <v>0</v>
      </c>
      <c r="QIP97" s="1544">
        <f t="shared" si="183"/>
        <v>0</v>
      </c>
      <c r="QIQ97" s="1544">
        <f t="shared" si="183"/>
        <v>0</v>
      </c>
      <c r="QIR97" s="1544">
        <f t="shared" si="183"/>
        <v>0</v>
      </c>
      <c r="QIS97" s="1544">
        <f t="shared" si="183"/>
        <v>0</v>
      </c>
      <c r="QIT97" s="1544">
        <f t="shared" si="183"/>
        <v>0</v>
      </c>
      <c r="QIU97" s="1544">
        <f t="shared" si="183"/>
        <v>0</v>
      </c>
      <c r="QIV97" s="1544">
        <f t="shared" si="183"/>
        <v>0</v>
      </c>
      <c r="QIW97" s="1544">
        <f t="shared" si="183"/>
        <v>0</v>
      </c>
      <c r="QIX97" s="1544">
        <f t="shared" si="183"/>
        <v>0</v>
      </c>
      <c r="QIY97" s="1544">
        <f t="shared" si="183"/>
        <v>0</v>
      </c>
      <c r="QIZ97" s="1544">
        <f t="shared" si="183"/>
        <v>0</v>
      </c>
      <c r="QJA97" s="1544">
        <f t="shared" si="183"/>
        <v>0</v>
      </c>
      <c r="QJB97" s="1544">
        <f t="shared" si="183"/>
        <v>0</v>
      </c>
      <c r="QJC97" s="1544">
        <f t="shared" si="183"/>
        <v>0</v>
      </c>
      <c r="QJD97" s="1544">
        <f t="shared" si="183"/>
        <v>0</v>
      </c>
      <c r="QJE97" s="1544">
        <f t="shared" si="183"/>
        <v>0</v>
      </c>
      <c r="QJF97" s="1544">
        <f t="shared" si="183"/>
        <v>0</v>
      </c>
      <c r="QJG97" s="1544">
        <f t="shared" si="183"/>
        <v>0</v>
      </c>
      <c r="QJH97" s="1544">
        <f t="shared" si="183"/>
        <v>0</v>
      </c>
      <c r="QJI97" s="1544">
        <f t="shared" si="183"/>
        <v>0</v>
      </c>
      <c r="QJJ97" s="1544">
        <f t="shared" si="183"/>
        <v>0</v>
      </c>
      <c r="QJK97" s="1544">
        <f t="shared" si="183"/>
        <v>0</v>
      </c>
      <c r="QJL97" s="1544">
        <f t="shared" si="183"/>
        <v>0</v>
      </c>
      <c r="QJM97" s="1544">
        <f t="shared" si="183"/>
        <v>0</v>
      </c>
      <c r="QJN97" s="1544">
        <f t="shared" si="183"/>
        <v>0</v>
      </c>
      <c r="QJO97" s="1544">
        <f t="shared" si="183"/>
        <v>0</v>
      </c>
      <c r="QJP97" s="1544">
        <f t="shared" si="183"/>
        <v>0</v>
      </c>
      <c r="QJQ97" s="1544">
        <f t="shared" si="183"/>
        <v>0</v>
      </c>
      <c r="QJR97" s="1544">
        <f t="shared" si="183"/>
        <v>0</v>
      </c>
      <c r="QJS97" s="1544">
        <f t="shared" si="183"/>
        <v>0</v>
      </c>
      <c r="QJT97" s="1544">
        <f t="shared" si="183"/>
        <v>0</v>
      </c>
      <c r="QJU97" s="1544">
        <f t="shared" si="183"/>
        <v>0</v>
      </c>
      <c r="QJV97" s="1544">
        <f t="shared" si="183"/>
        <v>0</v>
      </c>
      <c r="QJW97" s="1544">
        <f t="shared" si="183"/>
        <v>0</v>
      </c>
      <c r="QJX97" s="1544">
        <f t="shared" si="183"/>
        <v>0</v>
      </c>
      <c r="QJY97" s="1544">
        <f t="shared" si="183"/>
        <v>0</v>
      </c>
      <c r="QJZ97" s="1544">
        <f t="shared" si="183"/>
        <v>0</v>
      </c>
      <c r="QKA97" s="1544">
        <f t="shared" si="183"/>
        <v>0</v>
      </c>
      <c r="QKB97" s="1544">
        <f t="shared" ref="QKB97:QMM97" si="184">SUM(QKB23,QKB27,QKB33,QKB38,QKB41,QKB44,QKB47,QKB50,QKB56,QKB62,QKB64,QKB70,QKB76,QKB78,QKB82)*(1-$E$91)*0.095</f>
        <v>0</v>
      </c>
      <c r="QKC97" s="1544">
        <f t="shared" si="184"/>
        <v>0</v>
      </c>
      <c r="QKD97" s="1544">
        <f t="shared" si="184"/>
        <v>0</v>
      </c>
      <c r="QKE97" s="1544">
        <f t="shared" si="184"/>
        <v>0</v>
      </c>
      <c r="QKF97" s="1544">
        <f t="shared" si="184"/>
        <v>0</v>
      </c>
      <c r="QKG97" s="1544">
        <f t="shared" si="184"/>
        <v>0</v>
      </c>
      <c r="QKH97" s="1544">
        <f t="shared" si="184"/>
        <v>0</v>
      </c>
      <c r="QKI97" s="1544">
        <f t="shared" si="184"/>
        <v>0</v>
      </c>
      <c r="QKJ97" s="1544">
        <f t="shared" si="184"/>
        <v>0</v>
      </c>
      <c r="QKK97" s="1544">
        <f t="shared" si="184"/>
        <v>0</v>
      </c>
      <c r="QKL97" s="1544">
        <f t="shared" si="184"/>
        <v>0</v>
      </c>
      <c r="QKM97" s="1544">
        <f t="shared" si="184"/>
        <v>0</v>
      </c>
      <c r="QKN97" s="1544">
        <f t="shared" si="184"/>
        <v>0</v>
      </c>
      <c r="QKO97" s="1544">
        <f t="shared" si="184"/>
        <v>0</v>
      </c>
      <c r="QKP97" s="1544">
        <f t="shared" si="184"/>
        <v>0</v>
      </c>
      <c r="QKQ97" s="1544">
        <f t="shared" si="184"/>
        <v>0</v>
      </c>
      <c r="QKR97" s="1544">
        <f t="shared" si="184"/>
        <v>0</v>
      </c>
      <c r="QKS97" s="1544">
        <f t="shared" si="184"/>
        <v>0</v>
      </c>
      <c r="QKT97" s="1544">
        <f t="shared" si="184"/>
        <v>0</v>
      </c>
      <c r="QKU97" s="1544">
        <f t="shared" si="184"/>
        <v>0</v>
      </c>
      <c r="QKV97" s="1544">
        <f t="shared" si="184"/>
        <v>0</v>
      </c>
      <c r="QKW97" s="1544">
        <f t="shared" si="184"/>
        <v>0</v>
      </c>
      <c r="QKX97" s="1544">
        <f t="shared" si="184"/>
        <v>0</v>
      </c>
      <c r="QKY97" s="1544">
        <f t="shared" si="184"/>
        <v>0</v>
      </c>
      <c r="QKZ97" s="1544">
        <f t="shared" si="184"/>
        <v>0</v>
      </c>
      <c r="QLA97" s="1544">
        <f t="shared" si="184"/>
        <v>0</v>
      </c>
      <c r="QLB97" s="1544">
        <f t="shared" si="184"/>
        <v>0</v>
      </c>
      <c r="QLC97" s="1544">
        <f t="shared" si="184"/>
        <v>0</v>
      </c>
      <c r="QLD97" s="1544">
        <f t="shared" si="184"/>
        <v>0</v>
      </c>
      <c r="QLE97" s="1544">
        <f t="shared" si="184"/>
        <v>0</v>
      </c>
      <c r="QLF97" s="1544">
        <f t="shared" si="184"/>
        <v>0</v>
      </c>
      <c r="QLG97" s="1544">
        <f t="shared" si="184"/>
        <v>0</v>
      </c>
      <c r="QLH97" s="1544">
        <f t="shared" si="184"/>
        <v>0</v>
      </c>
      <c r="QLI97" s="1544">
        <f t="shared" si="184"/>
        <v>0</v>
      </c>
      <c r="QLJ97" s="1544">
        <f t="shared" si="184"/>
        <v>0</v>
      </c>
      <c r="QLK97" s="1544">
        <f t="shared" si="184"/>
        <v>0</v>
      </c>
      <c r="QLL97" s="1544">
        <f t="shared" si="184"/>
        <v>0</v>
      </c>
      <c r="QLM97" s="1544">
        <f t="shared" si="184"/>
        <v>0</v>
      </c>
      <c r="QLN97" s="1544">
        <f t="shared" si="184"/>
        <v>0</v>
      </c>
      <c r="QLO97" s="1544">
        <f t="shared" si="184"/>
        <v>0</v>
      </c>
      <c r="QLP97" s="1544">
        <f t="shared" si="184"/>
        <v>0</v>
      </c>
      <c r="QLQ97" s="1544">
        <f t="shared" si="184"/>
        <v>0</v>
      </c>
      <c r="QLR97" s="1544">
        <f t="shared" si="184"/>
        <v>0</v>
      </c>
      <c r="QLS97" s="1544">
        <f t="shared" si="184"/>
        <v>0</v>
      </c>
      <c r="QLT97" s="1544">
        <f t="shared" si="184"/>
        <v>0</v>
      </c>
      <c r="QLU97" s="1544">
        <f t="shared" si="184"/>
        <v>0</v>
      </c>
      <c r="QLV97" s="1544">
        <f t="shared" si="184"/>
        <v>0</v>
      </c>
      <c r="QLW97" s="1544">
        <f t="shared" si="184"/>
        <v>0</v>
      </c>
      <c r="QLX97" s="1544">
        <f t="shared" si="184"/>
        <v>0</v>
      </c>
      <c r="QLY97" s="1544">
        <f t="shared" si="184"/>
        <v>0</v>
      </c>
      <c r="QLZ97" s="1544">
        <f t="shared" si="184"/>
        <v>0</v>
      </c>
      <c r="QMA97" s="1544">
        <f t="shared" si="184"/>
        <v>0</v>
      </c>
      <c r="QMB97" s="1544">
        <f t="shared" si="184"/>
        <v>0</v>
      </c>
      <c r="QMC97" s="1544">
        <f t="shared" si="184"/>
        <v>0</v>
      </c>
      <c r="QMD97" s="1544">
        <f t="shared" si="184"/>
        <v>0</v>
      </c>
      <c r="QME97" s="1544">
        <f t="shared" si="184"/>
        <v>0</v>
      </c>
      <c r="QMF97" s="1544">
        <f t="shared" si="184"/>
        <v>0</v>
      </c>
      <c r="QMG97" s="1544">
        <f t="shared" si="184"/>
        <v>0</v>
      </c>
      <c r="QMH97" s="1544">
        <f t="shared" si="184"/>
        <v>0</v>
      </c>
      <c r="QMI97" s="1544">
        <f t="shared" si="184"/>
        <v>0</v>
      </c>
      <c r="QMJ97" s="1544">
        <f t="shared" si="184"/>
        <v>0</v>
      </c>
      <c r="QMK97" s="1544">
        <f t="shared" si="184"/>
        <v>0</v>
      </c>
      <c r="QML97" s="1544">
        <f t="shared" si="184"/>
        <v>0</v>
      </c>
      <c r="QMM97" s="1544">
        <f t="shared" si="184"/>
        <v>0</v>
      </c>
      <c r="QMN97" s="1544">
        <f t="shared" ref="QMN97:QOY97" si="185">SUM(QMN23,QMN27,QMN33,QMN38,QMN41,QMN44,QMN47,QMN50,QMN56,QMN62,QMN64,QMN70,QMN76,QMN78,QMN82)*(1-$E$91)*0.095</f>
        <v>0</v>
      </c>
      <c r="QMO97" s="1544">
        <f t="shared" si="185"/>
        <v>0</v>
      </c>
      <c r="QMP97" s="1544">
        <f t="shared" si="185"/>
        <v>0</v>
      </c>
      <c r="QMQ97" s="1544">
        <f t="shared" si="185"/>
        <v>0</v>
      </c>
      <c r="QMR97" s="1544">
        <f t="shared" si="185"/>
        <v>0</v>
      </c>
      <c r="QMS97" s="1544">
        <f t="shared" si="185"/>
        <v>0</v>
      </c>
      <c r="QMT97" s="1544">
        <f t="shared" si="185"/>
        <v>0</v>
      </c>
      <c r="QMU97" s="1544">
        <f t="shared" si="185"/>
        <v>0</v>
      </c>
      <c r="QMV97" s="1544">
        <f t="shared" si="185"/>
        <v>0</v>
      </c>
      <c r="QMW97" s="1544">
        <f t="shared" si="185"/>
        <v>0</v>
      </c>
      <c r="QMX97" s="1544">
        <f t="shared" si="185"/>
        <v>0</v>
      </c>
      <c r="QMY97" s="1544">
        <f t="shared" si="185"/>
        <v>0</v>
      </c>
      <c r="QMZ97" s="1544">
        <f t="shared" si="185"/>
        <v>0</v>
      </c>
      <c r="QNA97" s="1544">
        <f t="shared" si="185"/>
        <v>0</v>
      </c>
      <c r="QNB97" s="1544">
        <f t="shared" si="185"/>
        <v>0</v>
      </c>
      <c r="QNC97" s="1544">
        <f t="shared" si="185"/>
        <v>0</v>
      </c>
      <c r="QND97" s="1544">
        <f t="shared" si="185"/>
        <v>0</v>
      </c>
      <c r="QNE97" s="1544">
        <f t="shared" si="185"/>
        <v>0</v>
      </c>
      <c r="QNF97" s="1544">
        <f t="shared" si="185"/>
        <v>0</v>
      </c>
      <c r="QNG97" s="1544">
        <f t="shared" si="185"/>
        <v>0</v>
      </c>
      <c r="QNH97" s="1544">
        <f t="shared" si="185"/>
        <v>0</v>
      </c>
      <c r="QNI97" s="1544">
        <f t="shared" si="185"/>
        <v>0</v>
      </c>
      <c r="QNJ97" s="1544">
        <f t="shared" si="185"/>
        <v>0</v>
      </c>
      <c r="QNK97" s="1544">
        <f t="shared" si="185"/>
        <v>0</v>
      </c>
      <c r="QNL97" s="1544">
        <f t="shared" si="185"/>
        <v>0</v>
      </c>
      <c r="QNM97" s="1544">
        <f t="shared" si="185"/>
        <v>0</v>
      </c>
      <c r="QNN97" s="1544">
        <f t="shared" si="185"/>
        <v>0</v>
      </c>
      <c r="QNO97" s="1544">
        <f t="shared" si="185"/>
        <v>0</v>
      </c>
      <c r="QNP97" s="1544">
        <f t="shared" si="185"/>
        <v>0</v>
      </c>
      <c r="QNQ97" s="1544">
        <f t="shared" si="185"/>
        <v>0</v>
      </c>
      <c r="QNR97" s="1544">
        <f t="shared" si="185"/>
        <v>0</v>
      </c>
      <c r="QNS97" s="1544">
        <f t="shared" si="185"/>
        <v>0</v>
      </c>
      <c r="QNT97" s="1544">
        <f t="shared" si="185"/>
        <v>0</v>
      </c>
      <c r="QNU97" s="1544">
        <f t="shared" si="185"/>
        <v>0</v>
      </c>
      <c r="QNV97" s="1544">
        <f t="shared" si="185"/>
        <v>0</v>
      </c>
      <c r="QNW97" s="1544">
        <f t="shared" si="185"/>
        <v>0</v>
      </c>
      <c r="QNX97" s="1544">
        <f t="shared" si="185"/>
        <v>0</v>
      </c>
      <c r="QNY97" s="1544">
        <f t="shared" si="185"/>
        <v>0</v>
      </c>
      <c r="QNZ97" s="1544">
        <f t="shared" si="185"/>
        <v>0</v>
      </c>
      <c r="QOA97" s="1544">
        <f t="shared" si="185"/>
        <v>0</v>
      </c>
      <c r="QOB97" s="1544">
        <f t="shared" si="185"/>
        <v>0</v>
      </c>
      <c r="QOC97" s="1544">
        <f t="shared" si="185"/>
        <v>0</v>
      </c>
      <c r="QOD97" s="1544">
        <f t="shared" si="185"/>
        <v>0</v>
      </c>
      <c r="QOE97" s="1544">
        <f t="shared" si="185"/>
        <v>0</v>
      </c>
      <c r="QOF97" s="1544">
        <f t="shared" si="185"/>
        <v>0</v>
      </c>
      <c r="QOG97" s="1544">
        <f t="shared" si="185"/>
        <v>0</v>
      </c>
      <c r="QOH97" s="1544">
        <f t="shared" si="185"/>
        <v>0</v>
      </c>
      <c r="QOI97" s="1544">
        <f t="shared" si="185"/>
        <v>0</v>
      </c>
      <c r="QOJ97" s="1544">
        <f t="shared" si="185"/>
        <v>0</v>
      </c>
      <c r="QOK97" s="1544">
        <f t="shared" si="185"/>
        <v>0</v>
      </c>
      <c r="QOL97" s="1544">
        <f t="shared" si="185"/>
        <v>0</v>
      </c>
      <c r="QOM97" s="1544">
        <f t="shared" si="185"/>
        <v>0</v>
      </c>
      <c r="QON97" s="1544">
        <f t="shared" si="185"/>
        <v>0</v>
      </c>
      <c r="QOO97" s="1544">
        <f t="shared" si="185"/>
        <v>0</v>
      </c>
      <c r="QOP97" s="1544">
        <f t="shared" si="185"/>
        <v>0</v>
      </c>
      <c r="QOQ97" s="1544">
        <f t="shared" si="185"/>
        <v>0</v>
      </c>
      <c r="QOR97" s="1544">
        <f t="shared" si="185"/>
        <v>0</v>
      </c>
      <c r="QOS97" s="1544">
        <f t="shared" si="185"/>
        <v>0</v>
      </c>
      <c r="QOT97" s="1544">
        <f t="shared" si="185"/>
        <v>0</v>
      </c>
      <c r="QOU97" s="1544">
        <f t="shared" si="185"/>
        <v>0</v>
      </c>
      <c r="QOV97" s="1544">
        <f t="shared" si="185"/>
        <v>0</v>
      </c>
      <c r="QOW97" s="1544">
        <f t="shared" si="185"/>
        <v>0</v>
      </c>
      <c r="QOX97" s="1544">
        <f t="shared" si="185"/>
        <v>0</v>
      </c>
      <c r="QOY97" s="1544">
        <f t="shared" si="185"/>
        <v>0</v>
      </c>
      <c r="QOZ97" s="1544">
        <f t="shared" ref="QOZ97:QRK97" si="186">SUM(QOZ23,QOZ27,QOZ33,QOZ38,QOZ41,QOZ44,QOZ47,QOZ50,QOZ56,QOZ62,QOZ64,QOZ70,QOZ76,QOZ78,QOZ82)*(1-$E$91)*0.095</f>
        <v>0</v>
      </c>
      <c r="QPA97" s="1544">
        <f t="shared" si="186"/>
        <v>0</v>
      </c>
      <c r="QPB97" s="1544">
        <f t="shared" si="186"/>
        <v>0</v>
      </c>
      <c r="QPC97" s="1544">
        <f t="shared" si="186"/>
        <v>0</v>
      </c>
      <c r="QPD97" s="1544">
        <f t="shared" si="186"/>
        <v>0</v>
      </c>
      <c r="QPE97" s="1544">
        <f t="shared" si="186"/>
        <v>0</v>
      </c>
      <c r="QPF97" s="1544">
        <f t="shared" si="186"/>
        <v>0</v>
      </c>
      <c r="QPG97" s="1544">
        <f t="shared" si="186"/>
        <v>0</v>
      </c>
      <c r="QPH97" s="1544">
        <f t="shared" si="186"/>
        <v>0</v>
      </c>
      <c r="QPI97" s="1544">
        <f t="shared" si="186"/>
        <v>0</v>
      </c>
      <c r="QPJ97" s="1544">
        <f t="shared" si="186"/>
        <v>0</v>
      </c>
      <c r="QPK97" s="1544">
        <f t="shared" si="186"/>
        <v>0</v>
      </c>
      <c r="QPL97" s="1544">
        <f t="shared" si="186"/>
        <v>0</v>
      </c>
      <c r="QPM97" s="1544">
        <f t="shared" si="186"/>
        <v>0</v>
      </c>
      <c r="QPN97" s="1544">
        <f t="shared" si="186"/>
        <v>0</v>
      </c>
      <c r="QPO97" s="1544">
        <f t="shared" si="186"/>
        <v>0</v>
      </c>
      <c r="QPP97" s="1544">
        <f t="shared" si="186"/>
        <v>0</v>
      </c>
      <c r="QPQ97" s="1544">
        <f t="shared" si="186"/>
        <v>0</v>
      </c>
      <c r="QPR97" s="1544">
        <f t="shared" si="186"/>
        <v>0</v>
      </c>
      <c r="QPS97" s="1544">
        <f t="shared" si="186"/>
        <v>0</v>
      </c>
      <c r="QPT97" s="1544">
        <f t="shared" si="186"/>
        <v>0</v>
      </c>
      <c r="QPU97" s="1544">
        <f t="shared" si="186"/>
        <v>0</v>
      </c>
      <c r="QPV97" s="1544">
        <f t="shared" si="186"/>
        <v>0</v>
      </c>
      <c r="QPW97" s="1544">
        <f t="shared" si="186"/>
        <v>0</v>
      </c>
      <c r="QPX97" s="1544">
        <f t="shared" si="186"/>
        <v>0</v>
      </c>
      <c r="QPY97" s="1544">
        <f t="shared" si="186"/>
        <v>0</v>
      </c>
      <c r="QPZ97" s="1544">
        <f t="shared" si="186"/>
        <v>0</v>
      </c>
      <c r="QQA97" s="1544">
        <f t="shared" si="186"/>
        <v>0</v>
      </c>
      <c r="QQB97" s="1544">
        <f t="shared" si="186"/>
        <v>0</v>
      </c>
      <c r="QQC97" s="1544">
        <f t="shared" si="186"/>
        <v>0</v>
      </c>
      <c r="QQD97" s="1544">
        <f t="shared" si="186"/>
        <v>0</v>
      </c>
      <c r="QQE97" s="1544">
        <f t="shared" si="186"/>
        <v>0</v>
      </c>
      <c r="QQF97" s="1544">
        <f t="shared" si="186"/>
        <v>0</v>
      </c>
      <c r="QQG97" s="1544">
        <f t="shared" si="186"/>
        <v>0</v>
      </c>
      <c r="QQH97" s="1544">
        <f t="shared" si="186"/>
        <v>0</v>
      </c>
      <c r="QQI97" s="1544">
        <f t="shared" si="186"/>
        <v>0</v>
      </c>
      <c r="QQJ97" s="1544">
        <f t="shared" si="186"/>
        <v>0</v>
      </c>
      <c r="QQK97" s="1544">
        <f t="shared" si="186"/>
        <v>0</v>
      </c>
      <c r="QQL97" s="1544">
        <f t="shared" si="186"/>
        <v>0</v>
      </c>
      <c r="QQM97" s="1544">
        <f t="shared" si="186"/>
        <v>0</v>
      </c>
      <c r="QQN97" s="1544">
        <f t="shared" si="186"/>
        <v>0</v>
      </c>
      <c r="QQO97" s="1544">
        <f t="shared" si="186"/>
        <v>0</v>
      </c>
      <c r="QQP97" s="1544">
        <f t="shared" si="186"/>
        <v>0</v>
      </c>
      <c r="QQQ97" s="1544">
        <f t="shared" si="186"/>
        <v>0</v>
      </c>
      <c r="QQR97" s="1544">
        <f t="shared" si="186"/>
        <v>0</v>
      </c>
      <c r="QQS97" s="1544">
        <f t="shared" si="186"/>
        <v>0</v>
      </c>
      <c r="QQT97" s="1544">
        <f t="shared" si="186"/>
        <v>0</v>
      </c>
      <c r="QQU97" s="1544">
        <f t="shared" si="186"/>
        <v>0</v>
      </c>
      <c r="QQV97" s="1544">
        <f t="shared" si="186"/>
        <v>0</v>
      </c>
      <c r="QQW97" s="1544">
        <f t="shared" si="186"/>
        <v>0</v>
      </c>
      <c r="QQX97" s="1544">
        <f t="shared" si="186"/>
        <v>0</v>
      </c>
      <c r="QQY97" s="1544">
        <f t="shared" si="186"/>
        <v>0</v>
      </c>
      <c r="QQZ97" s="1544">
        <f t="shared" si="186"/>
        <v>0</v>
      </c>
      <c r="QRA97" s="1544">
        <f t="shared" si="186"/>
        <v>0</v>
      </c>
      <c r="QRB97" s="1544">
        <f t="shared" si="186"/>
        <v>0</v>
      </c>
      <c r="QRC97" s="1544">
        <f t="shared" si="186"/>
        <v>0</v>
      </c>
      <c r="QRD97" s="1544">
        <f t="shared" si="186"/>
        <v>0</v>
      </c>
      <c r="QRE97" s="1544">
        <f t="shared" si="186"/>
        <v>0</v>
      </c>
      <c r="QRF97" s="1544">
        <f t="shared" si="186"/>
        <v>0</v>
      </c>
      <c r="QRG97" s="1544">
        <f t="shared" si="186"/>
        <v>0</v>
      </c>
      <c r="QRH97" s="1544">
        <f t="shared" si="186"/>
        <v>0</v>
      </c>
      <c r="QRI97" s="1544">
        <f t="shared" si="186"/>
        <v>0</v>
      </c>
      <c r="QRJ97" s="1544">
        <f t="shared" si="186"/>
        <v>0</v>
      </c>
      <c r="QRK97" s="1544">
        <f t="shared" si="186"/>
        <v>0</v>
      </c>
      <c r="QRL97" s="1544">
        <f t="shared" ref="QRL97:QTW97" si="187">SUM(QRL23,QRL27,QRL33,QRL38,QRL41,QRL44,QRL47,QRL50,QRL56,QRL62,QRL64,QRL70,QRL76,QRL78,QRL82)*(1-$E$91)*0.095</f>
        <v>0</v>
      </c>
      <c r="QRM97" s="1544">
        <f t="shared" si="187"/>
        <v>0</v>
      </c>
      <c r="QRN97" s="1544">
        <f t="shared" si="187"/>
        <v>0</v>
      </c>
      <c r="QRO97" s="1544">
        <f t="shared" si="187"/>
        <v>0</v>
      </c>
      <c r="QRP97" s="1544">
        <f t="shared" si="187"/>
        <v>0</v>
      </c>
      <c r="QRQ97" s="1544">
        <f t="shared" si="187"/>
        <v>0</v>
      </c>
      <c r="QRR97" s="1544">
        <f t="shared" si="187"/>
        <v>0</v>
      </c>
      <c r="QRS97" s="1544">
        <f t="shared" si="187"/>
        <v>0</v>
      </c>
      <c r="QRT97" s="1544">
        <f t="shared" si="187"/>
        <v>0</v>
      </c>
      <c r="QRU97" s="1544">
        <f t="shared" si="187"/>
        <v>0</v>
      </c>
      <c r="QRV97" s="1544">
        <f t="shared" si="187"/>
        <v>0</v>
      </c>
      <c r="QRW97" s="1544">
        <f t="shared" si="187"/>
        <v>0</v>
      </c>
      <c r="QRX97" s="1544">
        <f t="shared" si="187"/>
        <v>0</v>
      </c>
      <c r="QRY97" s="1544">
        <f t="shared" si="187"/>
        <v>0</v>
      </c>
      <c r="QRZ97" s="1544">
        <f t="shared" si="187"/>
        <v>0</v>
      </c>
      <c r="QSA97" s="1544">
        <f t="shared" si="187"/>
        <v>0</v>
      </c>
      <c r="QSB97" s="1544">
        <f t="shared" si="187"/>
        <v>0</v>
      </c>
      <c r="QSC97" s="1544">
        <f t="shared" si="187"/>
        <v>0</v>
      </c>
      <c r="QSD97" s="1544">
        <f t="shared" si="187"/>
        <v>0</v>
      </c>
      <c r="QSE97" s="1544">
        <f t="shared" si="187"/>
        <v>0</v>
      </c>
      <c r="QSF97" s="1544">
        <f t="shared" si="187"/>
        <v>0</v>
      </c>
      <c r="QSG97" s="1544">
        <f t="shared" si="187"/>
        <v>0</v>
      </c>
      <c r="QSH97" s="1544">
        <f t="shared" si="187"/>
        <v>0</v>
      </c>
      <c r="QSI97" s="1544">
        <f t="shared" si="187"/>
        <v>0</v>
      </c>
      <c r="QSJ97" s="1544">
        <f t="shared" si="187"/>
        <v>0</v>
      </c>
      <c r="QSK97" s="1544">
        <f t="shared" si="187"/>
        <v>0</v>
      </c>
      <c r="QSL97" s="1544">
        <f t="shared" si="187"/>
        <v>0</v>
      </c>
      <c r="QSM97" s="1544">
        <f t="shared" si="187"/>
        <v>0</v>
      </c>
      <c r="QSN97" s="1544">
        <f t="shared" si="187"/>
        <v>0</v>
      </c>
      <c r="QSO97" s="1544">
        <f t="shared" si="187"/>
        <v>0</v>
      </c>
      <c r="QSP97" s="1544">
        <f t="shared" si="187"/>
        <v>0</v>
      </c>
      <c r="QSQ97" s="1544">
        <f t="shared" si="187"/>
        <v>0</v>
      </c>
      <c r="QSR97" s="1544">
        <f t="shared" si="187"/>
        <v>0</v>
      </c>
      <c r="QSS97" s="1544">
        <f t="shared" si="187"/>
        <v>0</v>
      </c>
      <c r="QST97" s="1544">
        <f t="shared" si="187"/>
        <v>0</v>
      </c>
      <c r="QSU97" s="1544">
        <f t="shared" si="187"/>
        <v>0</v>
      </c>
      <c r="QSV97" s="1544">
        <f t="shared" si="187"/>
        <v>0</v>
      </c>
      <c r="QSW97" s="1544">
        <f t="shared" si="187"/>
        <v>0</v>
      </c>
      <c r="QSX97" s="1544">
        <f t="shared" si="187"/>
        <v>0</v>
      </c>
      <c r="QSY97" s="1544">
        <f t="shared" si="187"/>
        <v>0</v>
      </c>
      <c r="QSZ97" s="1544">
        <f t="shared" si="187"/>
        <v>0</v>
      </c>
      <c r="QTA97" s="1544">
        <f t="shared" si="187"/>
        <v>0</v>
      </c>
      <c r="QTB97" s="1544">
        <f t="shared" si="187"/>
        <v>0</v>
      </c>
      <c r="QTC97" s="1544">
        <f t="shared" si="187"/>
        <v>0</v>
      </c>
      <c r="QTD97" s="1544">
        <f t="shared" si="187"/>
        <v>0</v>
      </c>
      <c r="QTE97" s="1544">
        <f t="shared" si="187"/>
        <v>0</v>
      </c>
      <c r="QTF97" s="1544">
        <f t="shared" si="187"/>
        <v>0</v>
      </c>
      <c r="QTG97" s="1544">
        <f t="shared" si="187"/>
        <v>0</v>
      </c>
      <c r="QTH97" s="1544">
        <f t="shared" si="187"/>
        <v>0</v>
      </c>
      <c r="QTI97" s="1544">
        <f t="shared" si="187"/>
        <v>0</v>
      </c>
      <c r="QTJ97" s="1544">
        <f t="shared" si="187"/>
        <v>0</v>
      </c>
      <c r="QTK97" s="1544">
        <f t="shared" si="187"/>
        <v>0</v>
      </c>
      <c r="QTL97" s="1544">
        <f t="shared" si="187"/>
        <v>0</v>
      </c>
      <c r="QTM97" s="1544">
        <f t="shared" si="187"/>
        <v>0</v>
      </c>
      <c r="QTN97" s="1544">
        <f t="shared" si="187"/>
        <v>0</v>
      </c>
      <c r="QTO97" s="1544">
        <f t="shared" si="187"/>
        <v>0</v>
      </c>
      <c r="QTP97" s="1544">
        <f t="shared" si="187"/>
        <v>0</v>
      </c>
      <c r="QTQ97" s="1544">
        <f t="shared" si="187"/>
        <v>0</v>
      </c>
      <c r="QTR97" s="1544">
        <f t="shared" si="187"/>
        <v>0</v>
      </c>
      <c r="QTS97" s="1544">
        <f t="shared" si="187"/>
        <v>0</v>
      </c>
      <c r="QTT97" s="1544">
        <f t="shared" si="187"/>
        <v>0</v>
      </c>
      <c r="QTU97" s="1544">
        <f t="shared" si="187"/>
        <v>0</v>
      </c>
      <c r="QTV97" s="1544">
        <f t="shared" si="187"/>
        <v>0</v>
      </c>
      <c r="QTW97" s="1544">
        <f t="shared" si="187"/>
        <v>0</v>
      </c>
      <c r="QTX97" s="1544">
        <f t="shared" ref="QTX97:QWI97" si="188">SUM(QTX23,QTX27,QTX33,QTX38,QTX41,QTX44,QTX47,QTX50,QTX56,QTX62,QTX64,QTX70,QTX76,QTX78,QTX82)*(1-$E$91)*0.095</f>
        <v>0</v>
      </c>
      <c r="QTY97" s="1544">
        <f t="shared" si="188"/>
        <v>0</v>
      </c>
      <c r="QTZ97" s="1544">
        <f t="shared" si="188"/>
        <v>0</v>
      </c>
      <c r="QUA97" s="1544">
        <f t="shared" si="188"/>
        <v>0</v>
      </c>
      <c r="QUB97" s="1544">
        <f t="shared" si="188"/>
        <v>0</v>
      </c>
      <c r="QUC97" s="1544">
        <f t="shared" si="188"/>
        <v>0</v>
      </c>
      <c r="QUD97" s="1544">
        <f t="shared" si="188"/>
        <v>0</v>
      </c>
      <c r="QUE97" s="1544">
        <f t="shared" si="188"/>
        <v>0</v>
      </c>
      <c r="QUF97" s="1544">
        <f t="shared" si="188"/>
        <v>0</v>
      </c>
      <c r="QUG97" s="1544">
        <f t="shared" si="188"/>
        <v>0</v>
      </c>
      <c r="QUH97" s="1544">
        <f t="shared" si="188"/>
        <v>0</v>
      </c>
      <c r="QUI97" s="1544">
        <f t="shared" si="188"/>
        <v>0</v>
      </c>
      <c r="QUJ97" s="1544">
        <f t="shared" si="188"/>
        <v>0</v>
      </c>
      <c r="QUK97" s="1544">
        <f t="shared" si="188"/>
        <v>0</v>
      </c>
      <c r="QUL97" s="1544">
        <f t="shared" si="188"/>
        <v>0</v>
      </c>
      <c r="QUM97" s="1544">
        <f t="shared" si="188"/>
        <v>0</v>
      </c>
      <c r="QUN97" s="1544">
        <f t="shared" si="188"/>
        <v>0</v>
      </c>
      <c r="QUO97" s="1544">
        <f t="shared" si="188"/>
        <v>0</v>
      </c>
      <c r="QUP97" s="1544">
        <f t="shared" si="188"/>
        <v>0</v>
      </c>
      <c r="QUQ97" s="1544">
        <f t="shared" si="188"/>
        <v>0</v>
      </c>
      <c r="QUR97" s="1544">
        <f t="shared" si="188"/>
        <v>0</v>
      </c>
      <c r="QUS97" s="1544">
        <f t="shared" si="188"/>
        <v>0</v>
      </c>
      <c r="QUT97" s="1544">
        <f t="shared" si="188"/>
        <v>0</v>
      </c>
      <c r="QUU97" s="1544">
        <f t="shared" si="188"/>
        <v>0</v>
      </c>
      <c r="QUV97" s="1544">
        <f t="shared" si="188"/>
        <v>0</v>
      </c>
      <c r="QUW97" s="1544">
        <f t="shared" si="188"/>
        <v>0</v>
      </c>
      <c r="QUX97" s="1544">
        <f t="shared" si="188"/>
        <v>0</v>
      </c>
      <c r="QUY97" s="1544">
        <f t="shared" si="188"/>
        <v>0</v>
      </c>
      <c r="QUZ97" s="1544">
        <f t="shared" si="188"/>
        <v>0</v>
      </c>
      <c r="QVA97" s="1544">
        <f t="shared" si="188"/>
        <v>0</v>
      </c>
      <c r="QVB97" s="1544">
        <f t="shared" si="188"/>
        <v>0</v>
      </c>
      <c r="QVC97" s="1544">
        <f t="shared" si="188"/>
        <v>0</v>
      </c>
      <c r="QVD97" s="1544">
        <f t="shared" si="188"/>
        <v>0</v>
      </c>
      <c r="QVE97" s="1544">
        <f t="shared" si="188"/>
        <v>0</v>
      </c>
      <c r="QVF97" s="1544">
        <f t="shared" si="188"/>
        <v>0</v>
      </c>
      <c r="QVG97" s="1544">
        <f t="shared" si="188"/>
        <v>0</v>
      </c>
      <c r="QVH97" s="1544">
        <f t="shared" si="188"/>
        <v>0</v>
      </c>
      <c r="QVI97" s="1544">
        <f t="shared" si="188"/>
        <v>0</v>
      </c>
      <c r="QVJ97" s="1544">
        <f t="shared" si="188"/>
        <v>0</v>
      </c>
      <c r="QVK97" s="1544">
        <f t="shared" si="188"/>
        <v>0</v>
      </c>
      <c r="QVL97" s="1544">
        <f t="shared" si="188"/>
        <v>0</v>
      </c>
      <c r="QVM97" s="1544">
        <f t="shared" si="188"/>
        <v>0</v>
      </c>
      <c r="QVN97" s="1544">
        <f t="shared" si="188"/>
        <v>0</v>
      </c>
      <c r="QVO97" s="1544">
        <f t="shared" si="188"/>
        <v>0</v>
      </c>
      <c r="QVP97" s="1544">
        <f t="shared" si="188"/>
        <v>0</v>
      </c>
      <c r="QVQ97" s="1544">
        <f t="shared" si="188"/>
        <v>0</v>
      </c>
      <c r="QVR97" s="1544">
        <f t="shared" si="188"/>
        <v>0</v>
      </c>
      <c r="QVS97" s="1544">
        <f t="shared" si="188"/>
        <v>0</v>
      </c>
      <c r="QVT97" s="1544">
        <f t="shared" si="188"/>
        <v>0</v>
      </c>
      <c r="QVU97" s="1544">
        <f t="shared" si="188"/>
        <v>0</v>
      </c>
      <c r="QVV97" s="1544">
        <f t="shared" si="188"/>
        <v>0</v>
      </c>
      <c r="QVW97" s="1544">
        <f t="shared" si="188"/>
        <v>0</v>
      </c>
      <c r="QVX97" s="1544">
        <f t="shared" si="188"/>
        <v>0</v>
      </c>
      <c r="QVY97" s="1544">
        <f t="shared" si="188"/>
        <v>0</v>
      </c>
      <c r="QVZ97" s="1544">
        <f t="shared" si="188"/>
        <v>0</v>
      </c>
      <c r="QWA97" s="1544">
        <f t="shared" si="188"/>
        <v>0</v>
      </c>
      <c r="QWB97" s="1544">
        <f t="shared" si="188"/>
        <v>0</v>
      </c>
      <c r="QWC97" s="1544">
        <f t="shared" si="188"/>
        <v>0</v>
      </c>
      <c r="QWD97" s="1544">
        <f t="shared" si="188"/>
        <v>0</v>
      </c>
      <c r="QWE97" s="1544">
        <f t="shared" si="188"/>
        <v>0</v>
      </c>
      <c r="QWF97" s="1544">
        <f t="shared" si="188"/>
        <v>0</v>
      </c>
      <c r="QWG97" s="1544">
        <f t="shared" si="188"/>
        <v>0</v>
      </c>
      <c r="QWH97" s="1544">
        <f t="shared" si="188"/>
        <v>0</v>
      </c>
      <c r="QWI97" s="1544">
        <f t="shared" si="188"/>
        <v>0</v>
      </c>
      <c r="QWJ97" s="1544">
        <f t="shared" ref="QWJ97:QYU97" si="189">SUM(QWJ23,QWJ27,QWJ33,QWJ38,QWJ41,QWJ44,QWJ47,QWJ50,QWJ56,QWJ62,QWJ64,QWJ70,QWJ76,QWJ78,QWJ82)*(1-$E$91)*0.095</f>
        <v>0</v>
      </c>
      <c r="QWK97" s="1544">
        <f t="shared" si="189"/>
        <v>0</v>
      </c>
      <c r="QWL97" s="1544">
        <f t="shared" si="189"/>
        <v>0</v>
      </c>
      <c r="QWM97" s="1544">
        <f t="shared" si="189"/>
        <v>0</v>
      </c>
      <c r="QWN97" s="1544">
        <f t="shared" si="189"/>
        <v>0</v>
      </c>
      <c r="QWO97" s="1544">
        <f t="shared" si="189"/>
        <v>0</v>
      </c>
      <c r="QWP97" s="1544">
        <f t="shared" si="189"/>
        <v>0</v>
      </c>
      <c r="QWQ97" s="1544">
        <f t="shared" si="189"/>
        <v>0</v>
      </c>
      <c r="QWR97" s="1544">
        <f t="shared" si="189"/>
        <v>0</v>
      </c>
      <c r="QWS97" s="1544">
        <f t="shared" si="189"/>
        <v>0</v>
      </c>
      <c r="QWT97" s="1544">
        <f t="shared" si="189"/>
        <v>0</v>
      </c>
      <c r="QWU97" s="1544">
        <f t="shared" si="189"/>
        <v>0</v>
      </c>
      <c r="QWV97" s="1544">
        <f t="shared" si="189"/>
        <v>0</v>
      </c>
      <c r="QWW97" s="1544">
        <f t="shared" si="189"/>
        <v>0</v>
      </c>
      <c r="QWX97" s="1544">
        <f t="shared" si="189"/>
        <v>0</v>
      </c>
      <c r="QWY97" s="1544">
        <f t="shared" si="189"/>
        <v>0</v>
      </c>
      <c r="QWZ97" s="1544">
        <f t="shared" si="189"/>
        <v>0</v>
      </c>
      <c r="QXA97" s="1544">
        <f t="shared" si="189"/>
        <v>0</v>
      </c>
      <c r="QXB97" s="1544">
        <f t="shared" si="189"/>
        <v>0</v>
      </c>
      <c r="QXC97" s="1544">
        <f t="shared" si="189"/>
        <v>0</v>
      </c>
      <c r="QXD97" s="1544">
        <f t="shared" si="189"/>
        <v>0</v>
      </c>
      <c r="QXE97" s="1544">
        <f t="shared" si="189"/>
        <v>0</v>
      </c>
      <c r="QXF97" s="1544">
        <f t="shared" si="189"/>
        <v>0</v>
      </c>
      <c r="QXG97" s="1544">
        <f t="shared" si="189"/>
        <v>0</v>
      </c>
      <c r="QXH97" s="1544">
        <f t="shared" si="189"/>
        <v>0</v>
      </c>
      <c r="QXI97" s="1544">
        <f t="shared" si="189"/>
        <v>0</v>
      </c>
      <c r="QXJ97" s="1544">
        <f t="shared" si="189"/>
        <v>0</v>
      </c>
      <c r="QXK97" s="1544">
        <f t="shared" si="189"/>
        <v>0</v>
      </c>
      <c r="QXL97" s="1544">
        <f t="shared" si="189"/>
        <v>0</v>
      </c>
      <c r="QXM97" s="1544">
        <f t="shared" si="189"/>
        <v>0</v>
      </c>
      <c r="QXN97" s="1544">
        <f t="shared" si="189"/>
        <v>0</v>
      </c>
      <c r="QXO97" s="1544">
        <f t="shared" si="189"/>
        <v>0</v>
      </c>
      <c r="QXP97" s="1544">
        <f t="shared" si="189"/>
        <v>0</v>
      </c>
      <c r="QXQ97" s="1544">
        <f t="shared" si="189"/>
        <v>0</v>
      </c>
      <c r="QXR97" s="1544">
        <f t="shared" si="189"/>
        <v>0</v>
      </c>
      <c r="QXS97" s="1544">
        <f t="shared" si="189"/>
        <v>0</v>
      </c>
      <c r="QXT97" s="1544">
        <f t="shared" si="189"/>
        <v>0</v>
      </c>
      <c r="QXU97" s="1544">
        <f t="shared" si="189"/>
        <v>0</v>
      </c>
      <c r="QXV97" s="1544">
        <f t="shared" si="189"/>
        <v>0</v>
      </c>
      <c r="QXW97" s="1544">
        <f t="shared" si="189"/>
        <v>0</v>
      </c>
      <c r="QXX97" s="1544">
        <f t="shared" si="189"/>
        <v>0</v>
      </c>
      <c r="QXY97" s="1544">
        <f t="shared" si="189"/>
        <v>0</v>
      </c>
      <c r="QXZ97" s="1544">
        <f t="shared" si="189"/>
        <v>0</v>
      </c>
      <c r="QYA97" s="1544">
        <f t="shared" si="189"/>
        <v>0</v>
      </c>
      <c r="QYB97" s="1544">
        <f t="shared" si="189"/>
        <v>0</v>
      </c>
      <c r="QYC97" s="1544">
        <f t="shared" si="189"/>
        <v>0</v>
      </c>
      <c r="QYD97" s="1544">
        <f t="shared" si="189"/>
        <v>0</v>
      </c>
      <c r="QYE97" s="1544">
        <f t="shared" si="189"/>
        <v>0</v>
      </c>
      <c r="QYF97" s="1544">
        <f t="shared" si="189"/>
        <v>0</v>
      </c>
      <c r="QYG97" s="1544">
        <f t="shared" si="189"/>
        <v>0</v>
      </c>
      <c r="QYH97" s="1544">
        <f t="shared" si="189"/>
        <v>0</v>
      </c>
      <c r="QYI97" s="1544">
        <f t="shared" si="189"/>
        <v>0</v>
      </c>
      <c r="QYJ97" s="1544">
        <f t="shared" si="189"/>
        <v>0</v>
      </c>
      <c r="QYK97" s="1544">
        <f t="shared" si="189"/>
        <v>0</v>
      </c>
      <c r="QYL97" s="1544">
        <f t="shared" si="189"/>
        <v>0</v>
      </c>
      <c r="QYM97" s="1544">
        <f t="shared" si="189"/>
        <v>0</v>
      </c>
      <c r="QYN97" s="1544">
        <f t="shared" si="189"/>
        <v>0</v>
      </c>
      <c r="QYO97" s="1544">
        <f t="shared" si="189"/>
        <v>0</v>
      </c>
      <c r="QYP97" s="1544">
        <f t="shared" si="189"/>
        <v>0</v>
      </c>
      <c r="QYQ97" s="1544">
        <f t="shared" si="189"/>
        <v>0</v>
      </c>
      <c r="QYR97" s="1544">
        <f t="shared" si="189"/>
        <v>0</v>
      </c>
      <c r="QYS97" s="1544">
        <f t="shared" si="189"/>
        <v>0</v>
      </c>
      <c r="QYT97" s="1544">
        <f t="shared" si="189"/>
        <v>0</v>
      </c>
      <c r="QYU97" s="1544">
        <f t="shared" si="189"/>
        <v>0</v>
      </c>
      <c r="QYV97" s="1544">
        <f t="shared" ref="QYV97:RBG97" si="190">SUM(QYV23,QYV27,QYV33,QYV38,QYV41,QYV44,QYV47,QYV50,QYV56,QYV62,QYV64,QYV70,QYV76,QYV78,QYV82)*(1-$E$91)*0.095</f>
        <v>0</v>
      </c>
      <c r="QYW97" s="1544">
        <f t="shared" si="190"/>
        <v>0</v>
      </c>
      <c r="QYX97" s="1544">
        <f t="shared" si="190"/>
        <v>0</v>
      </c>
      <c r="QYY97" s="1544">
        <f t="shared" si="190"/>
        <v>0</v>
      </c>
      <c r="QYZ97" s="1544">
        <f t="shared" si="190"/>
        <v>0</v>
      </c>
      <c r="QZA97" s="1544">
        <f t="shared" si="190"/>
        <v>0</v>
      </c>
      <c r="QZB97" s="1544">
        <f t="shared" si="190"/>
        <v>0</v>
      </c>
      <c r="QZC97" s="1544">
        <f t="shared" si="190"/>
        <v>0</v>
      </c>
      <c r="QZD97" s="1544">
        <f t="shared" si="190"/>
        <v>0</v>
      </c>
      <c r="QZE97" s="1544">
        <f t="shared" si="190"/>
        <v>0</v>
      </c>
      <c r="QZF97" s="1544">
        <f t="shared" si="190"/>
        <v>0</v>
      </c>
      <c r="QZG97" s="1544">
        <f t="shared" si="190"/>
        <v>0</v>
      </c>
      <c r="QZH97" s="1544">
        <f t="shared" si="190"/>
        <v>0</v>
      </c>
      <c r="QZI97" s="1544">
        <f t="shared" si="190"/>
        <v>0</v>
      </c>
      <c r="QZJ97" s="1544">
        <f t="shared" si="190"/>
        <v>0</v>
      </c>
      <c r="QZK97" s="1544">
        <f t="shared" si="190"/>
        <v>0</v>
      </c>
      <c r="QZL97" s="1544">
        <f t="shared" si="190"/>
        <v>0</v>
      </c>
      <c r="QZM97" s="1544">
        <f t="shared" si="190"/>
        <v>0</v>
      </c>
      <c r="QZN97" s="1544">
        <f t="shared" si="190"/>
        <v>0</v>
      </c>
      <c r="QZO97" s="1544">
        <f t="shared" si="190"/>
        <v>0</v>
      </c>
      <c r="QZP97" s="1544">
        <f t="shared" si="190"/>
        <v>0</v>
      </c>
      <c r="QZQ97" s="1544">
        <f t="shared" si="190"/>
        <v>0</v>
      </c>
      <c r="QZR97" s="1544">
        <f t="shared" si="190"/>
        <v>0</v>
      </c>
      <c r="QZS97" s="1544">
        <f t="shared" si="190"/>
        <v>0</v>
      </c>
      <c r="QZT97" s="1544">
        <f t="shared" si="190"/>
        <v>0</v>
      </c>
      <c r="QZU97" s="1544">
        <f t="shared" si="190"/>
        <v>0</v>
      </c>
      <c r="QZV97" s="1544">
        <f t="shared" si="190"/>
        <v>0</v>
      </c>
      <c r="QZW97" s="1544">
        <f t="shared" si="190"/>
        <v>0</v>
      </c>
      <c r="QZX97" s="1544">
        <f t="shared" si="190"/>
        <v>0</v>
      </c>
      <c r="QZY97" s="1544">
        <f t="shared" si="190"/>
        <v>0</v>
      </c>
      <c r="QZZ97" s="1544">
        <f t="shared" si="190"/>
        <v>0</v>
      </c>
      <c r="RAA97" s="1544">
        <f t="shared" si="190"/>
        <v>0</v>
      </c>
      <c r="RAB97" s="1544">
        <f t="shared" si="190"/>
        <v>0</v>
      </c>
      <c r="RAC97" s="1544">
        <f t="shared" si="190"/>
        <v>0</v>
      </c>
      <c r="RAD97" s="1544">
        <f t="shared" si="190"/>
        <v>0</v>
      </c>
      <c r="RAE97" s="1544">
        <f t="shared" si="190"/>
        <v>0</v>
      </c>
      <c r="RAF97" s="1544">
        <f t="shared" si="190"/>
        <v>0</v>
      </c>
      <c r="RAG97" s="1544">
        <f t="shared" si="190"/>
        <v>0</v>
      </c>
      <c r="RAH97" s="1544">
        <f t="shared" si="190"/>
        <v>0</v>
      </c>
      <c r="RAI97" s="1544">
        <f t="shared" si="190"/>
        <v>0</v>
      </c>
      <c r="RAJ97" s="1544">
        <f t="shared" si="190"/>
        <v>0</v>
      </c>
      <c r="RAK97" s="1544">
        <f t="shared" si="190"/>
        <v>0</v>
      </c>
      <c r="RAL97" s="1544">
        <f t="shared" si="190"/>
        <v>0</v>
      </c>
      <c r="RAM97" s="1544">
        <f t="shared" si="190"/>
        <v>0</v>
      </c>
      <c r="RAN97" s="1544">
        <f t="shared" si="190"/>
        <v>0</v>
      </c>
      <c r="RAO97" s="1544">
        <f t="shared" si="190"/>
        <v>0</v>
      </c>
      <c r="RAP97" s="1544">
        <f t="shared" si="190"/>
        <v>0</v>
      </c>
      <c r="RAQ97" s="1544">
        <f t="shared" si="190"/>
        <v>0</v>
      </c>
      <c r="RAR97" s="1544">
        <f t="shared" si="190"/>
        <v>0</v>
      </c>
      <c r="RAS97" s="1544">
        <f t="shared" si="190"/>
        <v>0</v>
      </c>
      <c r="RAT97" s="1544">
        <f t="shared" si="190"/>
        <v>0</v>
      </c>
      <c r="RAU97" s="1544">
        <f t="shared" si="190"/>
        <v>0</v>
      </c>
      <c r="RAV97" s="1544">
        <f t="shared" si="190"/>
        <v>0</v>
      </c>
      <c r="RAW97" s="1544">
        <f t="shared" si="190"/>
        <v>0</v>
      </c>
      <c r="RAX97" s="1544">
        <f t="shared" si="190"/>
        <v>0</v>
      </c>
      <c r="RAY97" s="1544">
        <f t="shared" si="190"/>
        <v>0</v>
      </c>
      <c r="RAZ97" s="1544">
        <f t="shared" si="190"/>
        <v>0</v>
      </c>
      <c r="RBA97" s="1544">
        <f t="shared" si="190"/>
        <v>0</v>
      </c>
      <c r="RBB97" s="1544">
        <f t="shared" si="190"/>
        <v>0</v>
      </c>
      <c r="RBC97" s="1544">
        <f t="shared" si="190"/>
        <v>0</v>
      </c>
      <c r="RBD97" s="1544">
        <f t="shared" si="190"/>
        <v>0</v>
      </c>
      <c r="RBE97" s="1544">
        <f t="shared" si="190"/>
        <v>0</v>
      </c>
      <c r="RBF97" s="1544">
        <f t="shared" si="190"/>
        <v>0</v>
      </c>
      <c r="RBG97" s="1544">
        <f t="shared" si="190"/>
        <v>0</v>
      </c>
      <c r="RBH97" s="1544">
        <f t="shared" ref="RBH97:RDS97" si="191">SUM(RBH23,RBH27,RBH33,RBH38,RBH41,RBH44,RBH47,RBH50,RBH56,RBH62,RBH64,RBH70,RBH76,RBH78,RBH82)*(1-$E$91)*0.095</f>
        <v>0</v>
      </c>
      <c r="RBI97" s="1544">
        <f t="shared" si="191"/>
        <v>0</v>
      </c>
      <c r="RBJ97" s="1544">
        <f t="shared" si="191"/>
        <v>0</v>
      </c>
      <c r="RBK97" s="1544">
        <f t="shared" si="191"/>
        <v>0</v>
      </c>
      <c r="RBL97" s="1544">
        <f t="shared" si="191"/>
        <v>0</v>
      </c>
      <c r="RBM97" s="1544">
        <f t="shared" si="191"/>
        <v>0</v>
      </c>
      <c r="RBN97" s="1544">
        <f t="shared" si="191"/>
        <v>0</v>
      </c>
      <c r="RBO97" s="1544">
        <f t="shared" si="191"/>
        <v>0</v>
      </c>
      <c r="RBP97" s="1544">
        <f t="shared" si="191"/>
        <v>0</v>
      </c>
      <c r="RBQ97" s="1544">
        <f t="shared" si="191"/>
        <v>0</v>
      </c>
      <c r="RBR97" s="1544">
        <f t="shared" si="191"/>
        <v>0</v>
      </c>
      <c r="RBS97" s="1544">
        <f t="shared" si="191"/>
        <v>0</v>
      </c>
      <c r="RBT97" s="1544">
        <f t="shared" si="191"/>
        <v>0</v>
      </c>
      <c r="RBU97" s="1544">
        <f t="shared" si="191"/>
        <v>0</v>
      </c>
      <c r="RBV97" s="1544">
        <f t="shared" si="191"/>
        <v>0</v>
      </c>
      <c r="RBW97" s="1544">
        <f t="shared" si="191"/>
        <v>0</v>
      </c>
      <c r="RBX97" s="1544">
        <f t="shared" si="191"/>
        <v>0</v>
      </c>
      <c r="RBY97" s="1544">
        <f t="shared" si="191"/>
        <v>0</v>
      </c>
      <c r="RBZ97" s="1544">
        <f t="shared" si="191"/>
        <v>0</v>
      </c>
      <c r="RCA97" s="1544">
        <f t="shared" si="191"/>
        <v>0</v>
      </c>
      <c r="RCB97" s="1544">
        <f t="shared" si="191"/>
        <v>0</v>
      </c>
      <c r="RCC97" s="1544">
        <f t="shared" si="191"/>
        <v>0</v>
      </c>
      <c r="RCD97" s="1544">
        <f t="shared" si="191"/>
        <v>0</v>
      </c>
      <c r="RCE97" s="1544">
        <f t="shared" si="191"/>
        <v>0</v>
      </c>
      <c r="RCF97" s="1544">
        <f t="shared" si="191"/>
        <v>0</v>
      </c>
      <c r="RCG97" s="1544">
        <f t="shared" si="191"/>
        <v>0</v>
      </c>
      <c r="RCH97" s="1544">
        <f t="shared" si="191"/>
        <v>0</v>
      </c>
      <c r="RCI97" s="1544">
        <f t="shared" si="191"/>
        <v>0</v>
      </c>
      <c r="RCJ97" s="1544">
        <f t="shared" si="191"/>
        <v>0</v>
      </c>
      <c r="RCK97" s="1544">
        <f t="shared" si="191"/>
        <v>0</v>
      </c>
      <c r="RCL97" s="1544">
        <f t="shared" si="191"/>
        <v>0</v>
      </c>
      <c r="RCM97" s="1544">
        <f t="shared" si="191"/>
        <v>0</v>
      </c>
      <c r="RCN97" s="1544">
        <f t="shared" si="191"/>
        <v>0</v>
      </c>
      <c r="RCO97" s="1544">
        <f t="shared" si="191"/>
        <v>0</v>
      </c>
      <c r="RCP97" s="1544">
        <f t="shared" si="191"/>
        <v>0</v>
      </c>
      <c r="RCQ97" s="1544">
        <f t="shared" si="191"/>
        <v>0</v>
      </c>
      <c r="RCR97" s="1544">
        <f t="shared" si="191"/>
        <v>0</v>
      </c>
      <c r="RCS97" s="1544">
        <f t="shared" si="191"/>
        <v>0</v>
      </c>
      <c r="RCT97" s="1544">
        <f t="shared" si="191"/>
        <v>0</v>
      </c>
      <c r="RCU97" s="1544">
        <f t="shared" si="191"/>
        <v>0</v>
      </c>
      <c r="RCV97" s="1544">
        <f t="shared" si="191"/>
        <v>0</v>
      </c>
      <c r="RCW97" s="1544">
        <f t="shared" si="191"/>
        <v>0</v>
      </c>
      <c r="RCX97" s="1544">
        <f t="shared" si="191"/>
        <v>0</v>
      </c>
      <c r="RCY97" s="1544">
        <f t="shared" si="191"/>
        <v>0</v>
      </c>
      <c r="RCZ97" s="1544">
        <f t="shared" si="191"/>
        <v>0</v>
      </c>
      <c r="RDA97" s="1544">
        <f t="shared" si="191"/>
        <v>0</v>
      </c>
      <c r="RDB97" s="1544">
        <f t="shared" si="191"/>
        <v>0</v>
      </c>
      <c r="RDC97" s="1544">
        <f t="shared" si="191"/>
        <v>0</v>
      </c>
      <c r="RDD97" s="1544">
        <f t="shared" si="191"/>
        <v>0</v>
      </c>
      <c r="RDE97" s="1544">
        <f t="shared" si="191"/>
        <v>0</v>
      </c>
      <c r="RDF97" s="1544">
        <f t="shared" si="191"/>
        <v>0</v>
      </c>
      <c r="RDG97" s="1544">
        <f t="shared" si="191"/>
        <v>0</v>
      </c>
      <c r="RDH97" s="1544">
        <f t="shared" si="191"/>
        <v>0</v>
      </c>
      <c r="RDI97" s="1544">
        <f t="shared" si="191"/>
        <v>0</v>
      </c>
      <c r="RDJ97" s="1544">
        <f t="shared" si="191"/>
        <v>0</v>
      </c>
      <c r="RDK97" s="1544">
        <f t="shared" si="191"/>
        <v>0</v>
      </c>
      <c r="RDL97" s="1544">
        <f t="shared" si="191"/>
        <v>0</v>
      </c>
      <c r="RDM97" s="1544">
        <f t="shared" si="191"/>
        <v>0</v>
      </c>
      <c r="RDN97" s="1544">
        <f t="shared" si="191"/>
        <v>0</v>
      </c>
      <c r="RDO97" s="1544">
        <f t="shared" si="191"/>
        <v>0</v>
      </c>
      <c r="RDP97" s="1544">
        <f t="shared" si="191"/>
        <v>0</v>
      </c>
      <c r="RDQ97" s="1544">
        <f t="shared" si="191"/>
        <v>0</v>
      </c>
      <c r="RDR97" s="1544">
        <f t="shared" si="191"/>
        <v>0</v>
      </c>
      <c r="RDS97" s="1544">
        <f t="shared" si="191"/>
        <v>0</v>
      </c>
      <c r="RDT97" s="1544">
        <f t="shared" ref="RDT97:RGE97" si="192">SUM(RDT23,RDT27,RDT33,RDT38,RDT41,RDT44,RDT47,RDT50,RDT56,RDT62,RDT64,RDT70,RDT76,RDT78,RDT82)*(1-$E$91)*0.095</f>
        <v>0</v>
      </c>
      <c r="RDU97" s="1544">
        <f t="shared" si="192"/>
        <v>0</v>
      </c>
      <c r="RDV97" s="1544">
        <f t="shared" si="192"/>
        <v>0</v>
      </c>
      <c r="RDW97" s="1544">
        <f t="shared" si="192"/>
        <v>0</v>
      </c>
      <c r="RDX97" s="1544">
        <f t="shared" si="192"/>
        <v>0</v>
      </c>
      <c r="RDY97" s="1544">
        <f t="shared" si="192"/>
        <v>0</v>
      </c>
      <c r="RDZ97" s="1544">
        <f t="shared" si="192"/>
        <v>0</v>
      </c>
      <c r="REA97" s="1544">
        <f t="shared" si="192"/>
        <v>0</v>
      </c>
      <c r="REB97" s="1544">
        <f t="shared" si="192"/>
        <v>0</v>
      </c>
      <c r="REC97" s="1544">
        <f t="shared" si="192"/>
        <v>0</v>
      </c>
      <c r="RED97" s="1544">
        <f t="shared" si="192"/>
        <v>0</v>
      </c>
      <c r="REE97" s="1544">
        <f t="shared" si="192"/>
        <v>0</v>
      </c>
      <c r="REF97" s="1544">
        <f t="shared" si="192"/>
        <v>0</v>
      </c>
      <c r="REG97" s="1544">
        <f t="shared" si="192"/>
        <v>0</v>
      </c>
      <c r="REH97" s="1544">
        <f t="shared" si="192"/>
        <v>0</v>
      </c>
      <c r="REI97" s="1544">
        <f t="shared" si="192"/>
        <v>0</v>
      </c>
      <c r="REJ97" s="1544">
        <f t="shared" si="192"/>
        <v>0</v>
      </c>
      <c r="REK97" s="1544">
        <f t="shared" si="192"/>
        <v>0</v>
      </c>
      <c r="REL97" s="1544">
        <f t="shared" si="192"/>
        <v>0</v>
      </c>
      <c r="REM97" s="1544">
        <f t="shared" si="192"/>
        <v>0</v>
      </c>
      <c r="REN97" s="1544">
        <f t="shared" si="192"/>
        <v>0</v>
      </c>
      <c r="REO97" s="1544">
        <f t="shared" si="192"/>
        <v>0</v>
      </c>
      <c r="REP97" s="1544">
        <f t="shared" si="192"/>
        <v>0</v>
      </c>
      <c r="REQ97" s="1544">
        <f t="shared" si="192"/>
        <v>0</v>
      </c>
      <c r="RER97" s="1544">
        <f t="shared" si="192"/>
        <v>0</v>
      </c>
      <c r="RES97" s="1544">
        <f t="shared" si="192"/>
        <v>0</v>
      </c>
      <c r="RET97" s="1544">
        <f t="shared" si="192"/>
        <v>0</v>
      </c>
      <c r="REU97" s="1544">
        <f t="shared" si="192"/>
        <v>0</v>
      </c>
      <c r="REV97" s="1544">
        <f t="shared" si="192"/>
        <v>0</v>
      </c>
      <c r="REW97" s="1544">
        <f t="shared" si="192"/>
        <v>0</v>
      </c>
      <c r="REX97" s="1544">
        <f t="shared" si="192"/>
        <v>0</v>
      </c>
      <c r="REY97" s="1544">
        <f t="shared" si="192"/>
        <v>0</v>
      </c>
      <c r="REZ97" s="1544">
        <f t="shared" si="192"/>
        <v>0</v>
      </c>
      <c r="RFA97" s="1544">
        <f t="shared" si="192"/>
        <v>0</v>
      </c>
      <c r="RFB97" s="1544">
        <f t="shared" si="192"/>
        <v>0</v>
      </c>
      <c r="RFC97" s="1544">
        <f t="shared" si="192"/>
        <v>0</v>
      </c>
      <c r="RFD97" s="1544">
        <f t="shared" si="192"/>
        <v>0</v>
      </c>
      <c r="RFE97" s="1544">
        <f t="shared" si="192"/>
        <v>0</v>
      </c>
      <c r="RFF97" s="1544">
        <f t="shared" si="192"/>
        <v>0</v>
      </c>
      <c r="RFG97" s="1544">
        <f t="shared" si="192"/>
        <v>0</v>
      </c>
      <c r="RFH97" s="1544">
        <f t="shared" si="192"/>
        <v>0</v>
      </c>
      <c r="RFI97" s="1544">
        <f t="shared" si="192"/>
        <v>0</v>
      </c>
      <c r="RFJ97" s="1544">
        <f t="shared" si="192"/>
        <v>0</v>
      </c>
      <c r="RFK97" s="1544">
        <f t="shared" si="192"/>
        <v>0</v>
      </c>
      <c r="RFL97" s="1544">
        <f t="shared" si="192"/>
        <v>0</v>
      </c>
      <c r="RFM97" s="1544">
        <f t="shared" si="192"/>
        <v>0</v>
      </c>
      <c r="RFN97" s="1544">
        <f t="shared" si="192"/>
        <v>0</v>
      </c>
      <c r="RFO97" s="1544">
        <f t="shared" si="192"/>
        <v>0</v>
      </c>
      <c r="RFP97" s="1544">
        <f t="shared" si="192"/>
        <v>0</v>
      </c>
      <c r="RFQ97" s="1544">
        <f t="shared" si="192"/>
        <v>0</v>
      </c>
      <c r="RFR97" s="1544">
        <f t="shared" si="192"/>
        <v>0</v>
      </c>
      <c r="RFS97" s="1544">
        <f t="shared" si="192"/>
        <v>0</v>
      </c>
      <c r="RFT97" s="1544">
        <f t="shared" si="192"/>
        <v>0</v>
      </c>
      <c r="RFU97" s="1544">
        <f t="shared" si="192"/>
        <v>0</v>
      </c>
      <c r="RFV97" s="1544">
        <f t="shared" si="192"/>
        <v>0</v>
      </c>
      <c r="RFW97" s="1544">
        <f t="shared" si="192"/>
        <v>0</v>
      </c>
      <c r="RFX97" s="1544">
        <f t="shared" si="192"/>
        <v>0</v>
      </c>
      <c r="RFY97" s="1544">
        <f t="shared" si="192"/>
        <v>0</v>
      </c>
      <c r="RFZ97" s="1544">
        <f t="shared" si="192"/>
        <v>0</v>
      </c>
      <c r="RGA97" s="1544">
        <f t="shared" si="192"/>
        <v>0</v>
      </c>
      <c r="RGB97" s="1544">
        <f t="shared" si="192"/>
        <v>0</v>
      </c>
      <c r="RGC97" s="1544">
        <f t="shared" si="192"/>
        <v>0</v>
      </c>
      <c r="RGD97" s="1544">
        <f t="shared" si="192"/>
        <v>0</v>
      </c>
      <c r="RGE97" s="1544">
        <f t="shared" si="192"/>
        <v>0</v>
      </c>
      <c r="RGF97" s="1544">
        <f t="shared" ref="RGF97:RIQ97" si="193">SUM(RGF23,RGF27,RGF33,RGF38,RGF41,RGF44,RGF47,RGF50,RGF56,RGF62,RGF64,RGF70,RGF76,RGF78,RGF82)*(1-$E$91)*0.095</f>
        <v>0</v>
      </c>
      <c r="RGG97" s="1544">
        <f t="shared" si="193"/>
        <v>0</v>
      </c>
      <c r="RGH97" s="1544">
        <f t="shared" si="193"/>
        <v>0</v>
      </c>
      <c r="RGI97" s="1544">
        <f t="shared" si="193"/>
        <v>0</v>
      </c>
      <c r="RGJ97" s="1544">
        <f t="shared" si="193"/>
        <v>0</v>
      </c>
      <c r="RGK97" s="1544">
        <f t="shared" si="193"/>
        <v>0</v>
      </c>
      <c r="RGL97" s="1544">
        <f t="shared" si="193"/>
        <v>0</v>
      </c>
      <c r="RGM97" s="1544">
        <f t="shared" si="193"/>
        <v>0</v>
      </c>
      <c r="RGN97" s="1544">
        <f t="shared" si="193"/>
        <v>0</v>
      </c>
      <c r="RGO97" s="1544">
        <f t="shared" si="193"/>
        <v>0</v>
      </c>
      <c r="RGP97" s="1544">
        <f t="shared" si="193"/>
        <v>0</v>
      </c>
      <c r="RGQ97" s="1544">
        <f t="shared" si="193"/>
        <v>0</v>
      </c>
      <c r="RGR97" s="1544">
        <f t="shared" si="193"/>
        <v>0</v>
      </c>
      <c r="RGS97" s="1544">
        <f t="shared" si="193"/>
        <v>0</v>
      </c>
      <c r="RGT97" s="1544">
        <f t="shared" si="193"/>
        <v>0</v>
      </c>
      <c r="RGU97" s="1544">
        <f t="shared" si="193"/>
        <v>0</v>
      </c>
      <c r="RGV97" s="1544">
        <f t="shared" si="193"/>
        <v>0</v>
      </c>
      <c r="RGW97" s="1544">
        <f t="shared" si="193"/>
        <v>0</v>
      </c>
      <c r="RGX97" s="1544">
        <f t="shared" si="193"/>
        <v>0</v>
      </c>
      <c r="RGY97" s="1544">
        <f t="shared" si="193"/>
        <v>0</v>
      </c>
      <c r="RGZ97" s="1544">
        <f t="shared" si="193"/>
        <v>0</v>
      </c>
      <c r="RHA97" s="1544">
        <f t="shared" si="193"/>
        <v>0</v>
      </c>
      <c r="RHB97" s="1544">
        <f t="shared" si="193"/>
        <v>0</v>
      </c>
      <c r="RHC97" s="1544">
        <f t="shared" si="193"/>
        <v>0</v>
      </c>
      <c r="RHD97" s="1544">
        <f t="shared" si="193"/>
        <v>0</v>
      </c>
      <c r="RHE97" s="1544">
        <f t="shared" si="193"/>
        <v>0</v>
      </c>
      <c r="RHF97" s="1544">
        <f t="shared" si="193"/>
        <v>0</v>
      </c>
      <c r="RHG97" s="1544">
        <f t="shared" si="193"/>
        <v>0</v>
      </c>
      <c r="RHH97" s="1544">
        <f t="shared" si="193"/>
        <v>0</v>
      </c>
      <c r="RHI97" s="1544">
        <f t="shared" si="193"/>
        <v>0</v>
      </c>
      <c r="RHJ97" s="1544">
        <f t="shared" si="193"/>
        <v>0</v>
      </c>
      <c r="RHK97" s="1544">
        <f t="shared" si="193"/>
        <v>0</v>
      </c>
      <c r="RHL97" s="1544">
        <f t="shared" si="193"/>
        <v>0</v>
      </c>
      <c r="RHM97" s="1544">
        <f t="shared" si="193"/>
        <v>0</v>
      </c>
      <c r="RHN97" s="1544">
        <f t="shared" si="193"/>
        <v>0</v>
      </c>
      <c r="RHO97" s="1544">
        <f t="shared" si="193"/>
        <v>0</v>
      </c>
      <c r="RHP97" s="1544">
        <f t="shared" si="193"/>
        <v>0</v>
      </c>
      <c r="RHQ97" s="1544">
        <f t="shared" si="193"/>
        <v>0</v>
      </c>
      <c r="RHR97" s="1544">
        <f t="shared" si="193"/>
        <v>0</v>
      </c>
      <c r="RHS97" s="1544">
        <f t="shared" si="193"/>
        <v>0</v>
      </c>
      <c r="RHT97" s="1544">
        <f t="shared" si="193"/>
        <v>0</v>
      </c>
      <c r="RHU97" s="1544">
        <f t="shared" si="193"/>
        <v>0</v>
      </c>
      <c r="RHV97" s="1544">
        <f t="shared" si="193"/>
        <v>0</v>
      </c>
      <c r="RHW97" s="1544">
        <f t="shared" si="193"/>
        <v>0</v>
      </c>
      <c r="RHX97" s="1544">
        <f t="shared" si="193"/>
        <v>0</v>
      </c>
      <c r="RHY97" s="1544">
        <f t="shared" si="193"/>
        <v>0</v>
      </c>
      <c r="RHZ97" s="1544">
        <f t="shared" si="193"/>
        <v>0</v>
      </c>
      <c r="RIA97" s="1544">
        <f t="shared" si="193"/>
        <v>0</v>
      </c>
      <c r="RIB97" s="1544">
        <f t="shared" si="193"/>
        <v>0</v>
      </c>
      <c r="RIC97" s="1544">
        <f t="shared" si="193"/>
        <v>0</v>
      </c>
      <c r="RID97" s="1544">
        <f t="shared" si="193"/>
        <v>0</v>
      </c>
      <c r="RIE97" s="1544">
        <f t="shared" si="193"/>
        <v>0</v>
      </c>
      <c r="RIF97" s="1544">
        <f t="shared" si="193"/>
        <v>0</v>
      </c>
      <c r="RIG97" s="1544">
        <f t="shared" si="193"/>
        <v>0</v>
      </c>
      <c r="RIH97" s="1544">
        <f t="shared" si="193"/>
        <v>0</v>
      </c>
      <c r="RII97" s="1544">
        <f t="shared" si="193"/>
        <v>0</v>
      </c>
      <c r="RIJ97" s="1544">
        <f t="shared" si="193"/>
        <v>0</v>
      </c>
      <c r="RIK97" s="1544">
        <f t="shared" si="193"/>
        <v>0</v>
      </c>
      <c r="RIL97" s="1544">
        <f t="shared" si="193"/>
        <v>0</v>
      </c>
      <c r="RIM97" s="1544">
        <f t="shared" si="193"/>
        <v>0</v>
      </c>
      <c r="RIN97" s="1544">
        <f t="shared" si="193"/>
        <v>0</v>
      </c>
      <c r="RIO97" s="1544">
        <f t="shared" si="193"/>
        <v>0</v>
      </c>
      <c r="RIP97" s="1544">
        <f t="shared" si="193"/>
        <v>0</v>
      </c>
      <c r="RIQ97" s="1544">
        <f t="shared" si="193"/>
        <v>0</v>
      </c>
      <c r="RIR97" s="1544">
        <f t="shared" ref="RIR97:RLC97" si="194">SUM(RIR23,RIR27,RIR33,RIR38,RIR41,RIR44,RIR47,RIR50,RIR56,RIR62,RIR64,RIR70,RIR76,RIR78,RIR82)*(1-$E$91)*0.095</f>
        <v>0</v>
      </c>
      <c r="RIS97" s="1544">
        <f t="shared" si="194"/>
        <v>0</v>
      </c>
      <c r="RIT97" s="1544">
        <f t="shared" si="194"/>
        <v>0</v>
      </c>
      <c r="RIU97" s="1544">
        <f t="shared" si="194"/>
        <v>0</v>
      </c>
      <c r="RIV97" s="1544">
        <f t="shared" si="194"/>
        <v>0</v>
      </c>
      <c r="RIW97" s="1544">
        <f t="shared" si="194"/>
        <v>0</v>
      </c>
      <c r="RIX97" s="1544">
        <f t="shared" si="194"/>
        <v>0</v>
      </c>
      <c r="RIY97" s="1544">
        <f t="shared" si="194"/>
        <v>0</v>
      </c>
      <c r="RIZ97" s="1544">
        <f t="shared" si="194"/>
        <v>0</v>
      </c>
      <c r="RJA97" s="1544">
        <f t="shared" si="194"/>
        <v>0</v>
      </c>
      <c r="RJB97" s="1544">
        <f t="shared" si="194"/>
        <v>0</v>
      </c>
      <c r="RJC97" s="1544">
        <f t="shared" si="194"/>
        <v>0</v>
      </c>
      <c r="RJD97" s="1544">
        <f t="shared" si="194"/>
        <v>0</v>
      </c>
      <c r="RJE97" s="1544">
        <f t="shared" si="194"/>
        <v>0</v>
      </c>
      <c r="RJF97" s="1544">
        <f t="shared" si="194"/>
        <v>0</v>
      </c>
      <c r="RJG97" s="1544">
        <f t="shared" si="194"/>
        <v>0</v>
      </c>
      <c r="RJH97" s="1544">
        <f t="shared" si="194"/>
        <v>0</v>
      </c>
      <c r="RJI97" s="1544">
        <f t="shared" si="194"/>
        <v>0</v>
      </c>
      <c r="RJJ97" s="1544">
        <f t="shared" si="194"/>
        <v>0</v>
      </c>
      <c r="RJK97" s="1544">
        <f t="shared" si="194"/>
        <v>0</v>
      </c>
      <c r="RJL97" s="1544">
        <f t="shared" si="194"/>
        <v>0</v>
      </c>
      <c r="RJM97" s="1544">
        <f t="shared" si="194"/>
        <v>0</v>
      </c>
      <c r="RJN97" s="1544">
        <f t="shared" si="194"/>
        <v>0</v>
      </c>
      <c r="RJO97" s="1544">
        <f t="shared" si="194"/>
        <v>0</v>
      </c>
      <c r="RJP97" s="1544">
        <f t="shared" si="194"/>
        <v>0</v>
      </c>
      <c r="RJQ97" s="1544">
        <f t="shared" si="194"/>
        <v>0</v>
      </c>
      <c r="RJR97" s="1544">
        <f t="shared" si="194"/>
        <v>0</v>
      </c>
      <c r="RJS97" s="1544">
        <f t="shared" si="194"/>
        <v>0</v>
      </c>
      <c r="RJT97" s="1544">
        <f t="shared" si="194"/>
        <v>0</v>
      </c>
      <c r="RJU97" s="1544">
        <f t="shared" si="194"/>
        <v>0</v>
      </c>
      <c r="RJV97" s="1544">
        <f t="shared" si="194"/>
        <v>0</v>
      </c>
      <c r="RJW97" s="1544">
        <f t="shared" si="194"/>
        <v>0</v>
      </c>
      <c r="RJX97" s="1544">
        <f t="shared" si="194"/>
        <v>0</v>
      </c>
      <c r="RJY97" s="1544">
        <f t="shared" si="194"/>
        <v>0</v>
      </c>
      <c r="RJZ97" s="1544">
        <f t="shared" si="194"/>
        <v>0</v>
      </c>
      <c r="RKA97" s="1544">
        <f t="shared" si="194"/>
        <v>0</v>
      </c>
      <c r="RKB97" s="1544">
        <f t="shared" si="194"/>
        <v>0</v>
      </c>
      <c r="RKC97" s="1544">
        <f t="shared" si="194"/>
        <v>0</v>
      </c>
      <c r="RKD97" s="1544">
        <f t="shared" si="194"/>
        <v>0</v>
      </c>
      <c r="RKE97" s="1544">
        <f t="shared" si="194"/>
        <v>0</v>
      </c>
      <c r="RKF97" s="1544">
        <f t="shared" si="194"/>
        <v>0</v>
      </c>
      <c r="RKG97" s="1544">
        <f t="shared" si="194"/>
        <v>0</v>
      </c>
      <c r="RKH97" s="1544">
        <f t="shared" si="194"/>
        <v>0</v>
      </c>
      <c r="RKI97" s="1544">
        <f t="shared" si="194"/>
        <v>0</v>
      </c>
      <c r="RKJ97" s="1544">
        <f t="shared" si="194"/>
        <v>0</v>
      </c>
      <c r="RKK97" s="1544">
        <f t="shared" si="194"/>
        <v>0</v>
      </c>
      <c r="RKL97" s="1544">
        <f t="shared" si="194"/>
        <v>0</v>
      </c>
      <c r="RKM97" s="1544">
        <f t="shared" si="194"/>
        <v>0</v>
      </c>
      <c r="RKN97" s="1544">
        <f t="shared" si="194"/>
        <v>0</v>
      </c>
      <c r="RKO97" s="1544">
        <f t="shared" si="194"/>
        <v>0</v>
      </c>
      <c r="RKP97" s="1544">
        <f t="shared" si="194"/>
        <v>0</v>
      </c>
      <c r="RKQ97" s="1544">
        <f t="shared" si="194"/>
        <v>0</v>
      </c>
      <c r="RKR97" s="1544">
        <f t="shared" si="194"/>
        <v>0</v>
      </c>
      <c r="RKS97" s="1544">
        <f t="shared" si="194"/>
        <v>0</v>
      </c>
      <c r="RKT97" s="1544">
        <f t="shared" si="194"/>
        <v>0</v>
      </c>
      <c r="RKU97" s="1544">
        <f t="shared" si="194"/>
        <v>0</v>
      </c>
      <c r="RKV97" s="1544">
        <f t="shared" si="194"/>
        <v>0</v>
      </c>
      <c r="RKW97" s="1544">
        <f t="shared" si="194"/>
        <v>0</v>
      </c>
      <c r="RKX97" s="1544">
        <f t="shared" si="194"/>
        <v>0</v>
      </c>
      <c r="RKY97" s="1544">
        <f t="shared" si="194"/>
        <v>0</v>
      </c>
      <c r="RKZ97" s="1544">
        <f t="shared" si="194"/>
        <v>0</v>
      </c>
      <c r="RLA97" s="1544">
        <f t="shared" si="194"/>
        <v>0</v>
      </c>
      <c r="RLB97" s="1544">
        <f t="shared" si="194"/>
        <v>0</v>
      </c>
      <c r="RLC97" s="1544">
        <f t="shared" si="194"/>
        <v>0</v>
      </c>
      <c r="RLD97" s="1544">
        <f t="shared" ref="RLD97:RNO97" si="195">SUM(RLD23,RLD27,RLD33,RLD38,RLD41,RLD44,RLD47,RLD50,RLD56,RLD62,RLD64,RLD70,RLD76,RLD78,RLD82)*(1-$E$91)*0.095</f>
        <v>0</v>
      </c>
      <c r="RLE97" s="1544">
        <f t="shared" si="195"/>
        <v>0</v>
      </c>
      <c r="RLF97" s="1544">
        <f t="shared" si="195"/>
        <v>0</v>
      </c>
      <c r="RLG97" s="1544">
        <f t="shared" si="195"/>
        <v>0</v>
      </c>
      <c r="RLH97" s="1544">
        <f t="shared" si="195"/>
        <v>0</v>
      </c>
      <c r="RLI97" s="1544">
        <f t="shared" si="195"/>
        <v>0</v>
      </c>
      <c r="RLJ97" s="1544">
        <f t="shared" si="195"/>
        <v>0</v>
      </c>
      <c r="RLK97" s="1544">
        <f t="shared" si="195"/>
        <v>0</v>
      </c>
      <c r="RLL97" s="1544">
        <f t="shared" si="195"/>
        <v>0</v>
      </c>
      <c r="RLM97" s="1544">
        <f t="shared" si="195"/>
        <v>0</v>
      </c>
      <c r="RLN97" s="1544">
        <f t="shared" si="195"/>
        <v>0</v>
      </c>
      <c r="RLO97" s="1544">
        <f t="shared" si="195"/>
        <v>0</v>
      </c>
      <c r="RLP97" s="1544">
        <f t="shared" si="195"/>
        <v>0</v>
      </c>
      <c r="RLQ97" s="1544">
        <f t="shared" si="195"/>
        <v>0</v>
      </c>
      <c r="RLR97" s="1544">
        <f t="shared" si="195"/>
        <v>0</v>
      </c>
      <c r="RLS97" s="1544">
        <f t="shared" si="195"/>
        <v>0</v>
      </c>
      <c r="RLT97" s="1544">
        <f t="shared" si="195"/>
        <v>0</v>
      </c>
      <c r="RLU97" s="1544">
        <f t="shared" si="195"/>
        <v>0</v>
      </c>
      <c r="RLV97" s="1544">
        <f t="shared" si="195"/>
        <v>0</v>
      </c>
      <c r="RLW97" s="1544">
        <f t="shared" si="195"/>
        <v>0</v>
      </c>
      <c r="RLX97" s="1544">
        <f t="shared" si="195"/>
        <v>0</v>
      </c>
      <c r="RLY97" s="1544">
        <f t="shared" si="195"/>
        <v>0</v>
      </c>
      <c r="RLZ97" s="1544">
        <f t="shared" si="195"/>
        <v>0</v>
      </c>
      <c r="RMA97" s="1544">
        <f t="shared" si="195"/>
        <v>0</v>
      </c>
      <c r="RMB97" s="1544">
        <f t="shared" si="195"/>
        <v>0</v>
      </c>
      <c r="RMC97" s="1544">
        <f t="shared" si="195"/>
        <v>0</v>
      </c>
      <c r="RMD97" s="1544">
        <f t="shared" si="195"/>
        <v>0</v>
      </c>
      <c r="RME97" s="1544">
        <f t="shared" si="195"/>
        <v>0</v>
      </c>
      <c r="RMF97" s="1544">
        <f t="shared" si="195"/>
        <v>0</v>
      </c>
      <c r="RMG97" s="1544">
        <f t="shared" si="195"/>
        <v>0</v>
      </c>
      <c r="RMH97" s="1544">
        <f t="shared" si="195"/>
        <v>0</v>
      </c>
      <c r="RMI97" s="1544">
        <f t="shared" si="195"/>
        <v>0</v>
      </c>
      <c r="RMJ97" s="1544">
        <f t="shared" si="195"/>
        <v>0</v>
      </c>
      <c r="RMK97" s="1544">
        <f t="shared" si="195"/>
        <v>0</v>
      </c>
      <c r="RML97" s="1544">
        <f t="shared" si="195"/>
        <v>0</v>
      </c>
      <c r="RMM97" s="1544">
        <f t="shared" si="195"/>
        <v>0</v>
      </c>
      <c r="RMN97" s="1544">
        <f t="shared" si="195"/>
        <v>0</v>
      </c>
      <c r="RMO97" s="1544">
        <f t="shared" si="195"/>
        <v>0</v>
      </c>
      <c r="RMP97" s="1544">
        <f t="shared" si="195"/>
        <v>0</v>
      </c>
      <c r="RMQ97" s="1544">
        <f t="shared" si="195"/>
        <v>0</v>
      </c>
      <c r="RMR97" s="1544">
        <f t="shared" si="195"/>
        <v>0</v>
      </c>
      <c r="RMS97" s="1544">
        <f t="shared" si="195"/>
        <v>0</v>
      </c>
      <c r="RMT97" s="1544">
        <f t="shared" si="195"/>
        <v>0</v>
      </c>
      <c r="RMU97" s="1544">
        <f t="shared" si="195"/>
        <v>0</v>
      </c>
      <c r="RMV97" s="1544">
        <f t="shared" si="195"/>
        <v>0</v>
      </c>
      <c r="RMW97" s="1544">
        <f t="shared" si="195"/>
        <v>0</v>
      </c>
      <c r="RMX97" s="1544">
        <f t="shared" si="195"/>
        <v>0</v>
      </c>
      <c r="RMY97" s="1544">
        <f t="shared" si="195"/>
        <v>0</v>
      </c>
      <c r="RMZ97" s="1544">
        <f t="shared" si="195"/>
        <v>0</v>
      </c>
      <c r="RNA97" s="1544">
        <f t="shared" si="195"/>
        <v>0</v>
      </c>
      <c r="RNB97" s="1544">
        <f t="shared" si="195"/>
        <v>0</v>
      </c>
      <c r="RNC97" s="1544">
        <f t="shared" si="195"/>
        <v>0</v>
      </c>
      <c r="RND97" s="1544">
        <f t="shared" si="195"/>
        <v>0</v>
      </c>
      <c r="RNE97" s="1544">
        <f t="shared" si="195"/>
        <v>0</v>
      </c>
      <c r="RNF97" s="1544">
        <f t="shared" si="195"/>
        <v>0</v>
      </c>
      <c r="RNG97" s="1544">
        <f t="shared" si="195"/>
        <v>0</v>
      </c>
      <c r="RNH97" s="1544">
        <f t="shared" si="195"/>
        <v>0</v>
      </c>
      <c r="RNI97" s="1544">
        <f t="shared" si="195"/>
        <v>0</v>
      </c>
      <c r="RNJ97" s="1544">
        <f t="shared" si="195"/>
        <v>0</v>
      </c>
      <c r="RNK97" s="1544">
        <f t="shared" si="195"/>
        <v>0</v>
      </c>
      <c r="RNL97" s="1544">
        <f t="shared" si="195"/>
        <v>0</v>
      </c>
      <c r="RNM97" s="1544">
        <f t="shared" si="195"/>
        <v>0</v>
      </c>
      <c r="RNN97" s="1544">
        <f t="shared" si="195"/>
        <v>0</v>
      </c>
      <c r="RNO97" s="1544">
        <f t="shared" si="195"/>
        <v>0</v>
      </c>
      <c r="RNP97" s="1544">
        <f t="shared" ref="RNP97:RQA97" si="196">SUM(RNP23,RNP27,RNP33,RNP38,RNP41,RNP44,RNP47,RNP50,RNP56,RNP62,RNP64,RNP70,RNP76,RNP78,RNP82)*(1-$E$91)*0.095</f>
        <v>0</v>
      </c>
      <c r="RNQ97" s="1544">
        <f t="shared" si="196"/>
        <v>0</v>
      </c>
      <c r="RNR97" s="1544">
        <f t="shared" si="196"/>
        <v>0</v>
      </c>
      <c r="RNS97" s="1544">
        <f t="shared" si="196"/>
        <v>0</v>
      </c>
      <c r="RNT97" s="1544">
        <f t="shared" si="196"/>
        <v>0</v>
      </c>
      <c r="RNU97" s="1544">
        <f t="shared" si="196"/>
        <v>0</v>
      </c>
      <c r="RNV97" s="1544">
        <f t="shared" si="196"/>
        <v>0</v>
      </c>
      <c r="RNW97" s="1544">
        <f t="shared" si="196"/>
        <v>0</v>
      </c>
      <c r="RNX97" s="1544">
        <f t="shared" si="196"/>
        <v>0</v>
      </c>
      <c r="RNY97" s="1544">
        <f t="shared" si="196"/>
        <v>0</v>
      </c>
      <c r="RNZ97" s="1544">
        <f t="shared" si="196"/>
        <v>0</v>
      </c>
      <c r="ROA97" s="1544">
        <f t="shared" si="196"/>
        <v>0</v>
      </c>
      <c r="ROB97" s="1544">
        <f t="shared" si="196"/>
        <v>0</v>
      </c>
      <c r="ROC97" s="1544">
        <f t="shared" si="196"/>
        <v>0</v>
      </c>
      <c r="ROD97" s="1544">
        <f t="shared" si="196"/>
        <v>0</v>
      </c>
      <c r="ROE97" s="1544">
        <f t="shared" si="196"/>
        <v>0</v>
      </c>
      <c r="ROF97" s="1544">
        <f t="shared" si="196"/>
        <v>0</v>
      </c>
      <c r="ROG97" s="1544">
        <f t="shared" si="196"/>
        <v>0</v>
      </c>
      <c r="ROH97" s="1544">
        <f t="shared" si="196"/>
        <v>0</v>
      </c>
      <c r="ROI97" s="1544">
        <f t="shared" si="196"/>
        <v>0</v>
      </c>
      <c r="ROJ97" s="1544">
        <f t="shared" si="196"/>
        <v>0</v>
      </c>
      <c r="ROK97" s="1544">
        <f t="shared" si="196"/>
        <v>0</v>
      </c>
      <c r="ROL97" s="1544">
        <f t="shared" si="196"/>
        <v>0</v>
      </c>
      <c r="ROM97" s="1544">
        <f t="shared" si="196"/>
        <v>0</v>
      </c>
      <c r="RON97" s="1544">
        <f t="shared" si="196"/>
        <v>0</v>
      </c>
      <c r="ROO97" s="1544">
        <f t="shared" si="196"/>
        <v>0</v>
      </c>
      <c r="ROP97" s="1544">
        <f t="shared" si="196"/>
        <v>0</v>
      </c>
      <c r="ROQ97" s="1544">
        <f t="shared" si="196"/>
        <v>0</v>
      </c>
      <c r="ROR97" s="1544">
        <f t="shared" si="196"/>
        <v>0</v>
      </c>
      <c r="ROS97" s="1544">
        <f t="shared" si="196"/>
        <v>0</v>
      </c>
      <c r="ROT97" s="1544">
        <f t="shared" si="196"/>
        <v>0</v>
      </c>
      <c r="ROU97" s="1544">
        <f t="shared" si="196"/>
        <v>0</v>
      </c>
      <c r="ROV97" s="1544">
        <f t="shared" si="196"/>
        <v>0</v>
      </c>
      <c r="ROW97" s="1544">
        <f t="shared" si="196"/>
        <v>0</v>
      </c>
      <c r="ROX97" s="1544">
        <f t="shared" si="196"/>
        <v>0</v>
      </c>
      <c r="ROY97" s="1544">
        <f t="shared" si="196"/>
        <v>0</v>
      </c>
      <c r="ROZ97" s="1544">
        <f t="shared" si="196"/>
        <v>0</v>
      </c>
      <c r="RPA97" s="1544">
        <f t="shared" si="196"/>
        <v>0</v>
      </c>
      <c r="RPB97" s="1544">
        <f t="shared" si="196"/>
        <v>0</v>
      </c>
      <c r="RPC97" s="1544">
        <f t="shared" si="196"/>
        <v>0</v>
      </c>
      <c r="RPD97" s="1544">
        <f t="shared" si="196"/>
        <v>0</v>
      </c>
      <c r="RPE97" s="1544">
        <f t="shared" si="196"/>
        <v>0</v>
      </c>
      <c r="RPF97" s="1544">
        <f t="shared" si="196"/>
        <v>0</v>
      </c>
      <c r="RPG97" s="1544">
        <f t="shared" si="196"/>
        <v>0</v>
      </c>
      <c r="RPH97" s="1544">
        <f t="shared" si="196"/>
        <v>0</v>
      </c>
      <c r="RPI97" s="1544">
        <f t="shared" si="196"/>
        <v>0</v>
      </c>
      <c r="RPJ97" s="1544">
        <f t="shared" si="196"/>
        <v>0</v>
      </c>
      <c r="RPK97" s="1544">
        <f t="shared" si="196"/>
        <v>0</v>
      </c>
      <c r="RPL97" s="1544">
        <f t="shared" si="196"/>
        <v>0</v>
      </c>
      <c r="RPM97" s="1544">
        <f t="shared" si="196"/>
        <v>0</v>
      </c>
      <c r="RPN97" s="1544">
        <f t="shared" si="196"/>
        <v>0</v>
      </c>
      <c r="RPO97" s="1544">
        <f t="shared" si="196"/>
        <v>0</v>
      </c>
      <c r="RPP97" s="1544">
        <f t="shared" si="196"/>
        <v>0</v>
      </c>
      <c r="RPQ97" s="1544">
        <f t="shared" si="196"/>
        <v>0</v>
      </c>
      <c r="RPR97" s="1544">
        <f t="shared" si="196"/>
        <v>0</v>
      </c>
      <c r="RPS97" s="1544">
        <f t="shared" si="196"/>
        <v>0</v>
      </c>
      <c r="RPT97" s="1544">
        <f t="shared" si="196"/>
        <v>0</v>
      </c>
      <c r="RPU97" s="1544">
        <f t="shared" si="196"/>
        <v>0</v>
      </c>
      <c r="RPV97" s="1544">
        <f t="shared" si="196"/>
        <v>0</v>
      </c>
      <c r="RPW97" s="1544">
        <f t="shared" si="196"/>
        <v>0</v>
      </c>
      <c r="RPX97" s="1544">
        <f t="shared" si="196"/>
        <v>0</v>
      </c>
      <c r="RPY97" s="1544">
        <f t="shared" si="196"/>
        <v>0</v>
      </c>
      <c r="RPZ97" s="1544">
        <f t="shared" si="196"/>
        <v>0</v>
      </c>
      <c r="RQA97" s="1544">
        <f t="shared" si="196"/>
        <v>0</v>
      </c>
      <c r="RQB97" s="1544">
        <f t="shared" ref="RQB97:RSM97" si="197">SUM(RQB23,RQB27,RQB33,RQB38,RQB41,RQB44,RQB47,RQB50,RQB56,RQB62,RQB64,RQB70,RQB76,RQB78,RQB82)*(1-$E$91)*0.095</f>
        <v>0</v>
      </c>
      <c r="RQC97" s="1544">
        <f t="shared" si="197"/>
        <v>0</v>
      </c>
      <c r="RQD97" s="1544">
        <f t="shared" si="197"/>
        <v>0</v>
      </c>
      <c r="RQE97" s="1544">
        <f t="shared" si="197"/>
        <v>0</v>
      </c>
      <c r="RQF97" s="1544">
        <f t="shared" si="197"/>
        <v>0</v>
      </c>
      <c r="RQG97" s="1544">
        <f t="shared" si="197"/>
        <v>0</v>
      </c>
      <c r="RQH97" s="1544">
        <f t="shared" si="197"/>
        <v>0</v>
      </c>
      <c r="RQI97" s="1544">
        <f t="shared" si="197"/>
        <v>0</v>
      </c>
      <c r="RQJ97" s="1544">
        <f t="shared" si="197"/>
        <v>0</v>
      </c>
      <c r="RQK97" s="1544">
        <f t="shared" si="197"/>
        <v>0</v>
      </c>
      <c r="RQL97" s="1544">
        <f t="shared" si="197"/>
        <v>0</v>
      </c>
      <c r="RQM97" s="1544">
        <f t="shared" si="197"/>
        <v>0</v>
      </c>
      <c r="RQN97" s="1544">
        <f t="shared" si="197"/>
        <v>0</v>
      </c>
      <c r="RQO97" s="1544">
        <f t="shared" si="197"/>
        <v>0</v>
      </c>
      <c r="RQP97" s="1544">
        <f t="shared" si="197"/>
        <v>0</v>
      </c>
      <c r="RQQ97" s="1544">
        <f t="shared" si="197"/>
        <v>0</v>
      </c>
      <c r="RQR97" s="1544">
        <f t="shared" si="197"/>
        <v>0</v>
      </c>
      <c r="RQS97" s="1544">
        <f t="shared" si="197"/>
        <v>0</v>
      </c>
      <c r="RQT97" s="1544">
        <f t="shared" si="197"/>
        <v>0</v>
      </c>
      <c r="RQU97" s="1544">
        <f t="shared" si="197"/>
        <v>0</v>
      </c>
      <c r="RQV97" s="1544">
        <f t="shared" si="197"/>
        <v>0</v>
      </c>
      <c r="RQW97" s="1544">
        <f t="shared" si="197"/>
        <v>0</v>
      </c>
      <c r="RQX97" s="1544">
        <f t="shared" si="197"/>
        <v>0</v>
      </c>
      <c r="RQY97" s="1544">
        <f t="shared" si="197"/>
        <v>0</v>
      </c>
      <c r="RQZ97" s="1544">
        <f t="shared" si="197"/>
        <v>0</v>
      </c>
      <c r="RRA97" s="1544">
        <f t="shared" si="197"/>
        <v>0</v>
      </c>
      <c r="RRB97" s="1544">
        <f t="shared" si="197"/>
        <v>0</v>
      </c>
      <c r="RRC97" s="1544">
        <f t="shared" si="197"/>
        <v>0</v>
      </c>
      <c r="RRD97" s="1544">
        <f t="shared" si="197"/>
        <v>0</v>
      </c>
      <c r="RRE97" s="1544">
        <f t="shared" si="197"/>
        <v>0</v>
      </c>
      <c r="RRF97" s="1544">
        <f t="shared" si="197"/>
        <v>0</v>
      </c>
      <c r="RRG97" s="1544">
        <f t="shared" si="197"/>
        <v>0</v>
      </c>
      <c r="RRH97" s="1544">
        <f t="shared" si="197"/>
        <v>0</v>
      </c>
      <c r="RRI97" s="1544">
        <f t="shared" si="197"/>
        <v>0</v>
      </c>
      <c r="RRJ97" s="1544">
        <f t="shared" si="197"/>
        <v>0</v>
      </c>
      <c r="RRK97" s="1544">
        <f t="shared" si="197"/>
        <v>0</v>
      </c>
      <c r="RRL97" s="1544">
        <f t="shared" si="197"/>
        <v>0</v>
      </c>
      <c r="RRM97" s="1544">
        <f t="shared" si="197"/>
        <v>0</v>
      </c>
      <c r="RRN97" s="1544">
        <f t="shared" si="197"/>
        <v>0</v>
      </c>
      <c r="RRO97" s="1544">
        <f t="shared" si="197"/>
        <v>0</v>
      </c>
      <c r="RRP97" s="1544">
        <f t="shared" si="197"/>
        <v>0</v>
      </c>
      <c r="RRQ97" s="1544">
        <f t="shared" si="197"/>
        <v>0</v>
      </c>
      <c r="RRR97" s="1544">
        <f t="shared" si="197"/>
        <v>0</v>
      </c>
      <c r="RRS97" s="1544">
        <f t="shared" si="197"/>
        <v>0</v>
      </c>
      <c r="RRT97" s="1544">
        <f t="shared" si="197"/>
        <v>0</v>
      </c>
      <c r="RRU97" s="1544">
        <f t="shared" si="197"/>
        <v>0</v>
      </c>
      <c r="RRV97" s="1544">
        <f t="shared" si="197"/>
        <v>0</v>
      </c>
      <c r="RRW97" s="1544">
        <f t="shared" si="197"/>
        <v>0</v>
      </c>
      <c r="RRX97" s="1544">
        <f t="shared" si="197"/>
        <v>0</v>
      </c>
      <c r="RRY97" s="1544">
        <f t="shared" si="197"/>
        <v>0</v>
      </c>
      <c r="RRZ97" s="1544">
        <f t="shared" si="197"/>
        <v>0</v>
      </c>
      <c r="RSA97" s="1544">
        <f t="shared" si="197"/>
        <v>0</v>
      </c>
      <c r="RSB97" s="1544">
        <f t="shared" si="197"/>
        <v>0</v>
      </c>
      <c r="RSC97" s="1544">
        <f t="shared" si="197"/>
        <v>0</v>
      </c>
      <c r="RSD97" s="1544">
        <f t="shared" si="197"/>
        <v>0</v>
      </c>
      <c r="RSE97" s="1544">
        <f t="shared" si="197"/>
        <v>0</v>
      </c>
      <c r="RSF97" s="1544">
        <f t="shared" si="197"/>
        <v>0</v>
      </c>
      <c r="RSG97" s="1544">
        <f t="shared" si="197"/>
        <v>0</v>
      </c>
      <c r="RSH97" s="1544">
        <f t="shared" si="197"/>
        <v>0</v>
      </c>
      <c r="RSI97" s="1544">
        <f t="shared" si="197"/>
        <v>0</v>
      </c>
      <c r="RSJ97" s="1544">
        <f t="shared" si="197"/>
        <v>0</v>
      </c>
      <c r="RSK97" s="1544">
        <f t="shared" si="197"/>
        <v>0</v>
      </c>
      <c r="RSL97" s="1544">
        <f t="shared" si="197"/>
        <v>0</v>
      </c>
      <c r="RSM97" s="1544">
        <f t="shared" si="197"/>
        <v>0</v>
      </c>
      <c r="RSN97" s="1544">
        <f t="shared" ref="RSN97:RUY97" si="198">SUM(RSN23,RSN27,RSN33,RSN38,RSN41,RSN44,RSN47,RSN50,RSN56,RSN62,RSN64,RSN70,RSN76,RSN78,RSN82)*(1-$E$91)*0.095</f>
        <v>0</v>
      </c>
      <c r="RSO97" s="1544">
        <f t="shared" si="198"/>
        <v>0</v>
      </c>
      <c r="RSP97" s="1544">
        <f t="shared" si="198"/>
        <v>0</v>
      </c>
      <c r="RSQ97" s="1544">
        <f t="shared" si="198"/>
        <v>0</v>
      </c>
      <c r="RSR97" s="1544">
        <f t="shared" si="198"/>
        <v>0</v>
      </c>
      <c r="RSS97" s="1544">
        <f t="shared" si="198"/>
        <v>0</v>
      </c>
      <c r="RST97" s="1544">
        <f t="shared" si="198"/>
        <v>0</v>
      </c>
      <c r="RSU97" s="1544">
        <f t="shared" si="198"/>
        <v>0</v>
      </c>
      <c r="RSV97" s="1544">
        <f t="shared" si="198"/>
        <v>0</v>
      </c>
      <c r="RSW97" s="1544">
        <f t="shared" si="198"/>
        <v>0</v>
      </c>
      <c r="RSX97" s="1544">
        <f t="shared" si="198"/>
        <v>0</v>
      </c>
      <c r="RSY97" s="1544">
        <f t="shared" si="198"/>
        <v>0</v>
      </c>
      <c r="RSZ97" s="1544">
        <f t="shared" si="198"/>
        <v>0</v>
      </c>
      <c r="RTA97" s="1544">
        <f t="shared" si="198"/>
        <v>0</v>
      </c>
      <c r="RTB97" s="1544">
        <f t="shared" si="198"/>
        <v>0</v>
      </c>
      <c r="RTC97" s="1544">
        <f t="shared" si="198"/>
        <v>0</v>
      </c>
      <c r="RTD97" s="1544">
        <f t="shared" si="198"/>
        <v>0</v>
      </c>
      <c r="RTE97" s="1544">
        <f t="shared" si="198"/>
        <v>0</v>
      </c>
      <c r="RTF97" s="1544">
        <f t="shared" si="198"/>
        <v>0</v>
      </c>
      <c r="RTG97" s="1544">
        <f t="shared" si="198"/>
        <v>0</v>
      </c>
      <c r="RTH97" s="1544">
        <f t="shared" si="198"/>
        <v>0</v>
      </c>
      <c r="RTI97" s="1544">
        <f t="shared" si="198"/>
        <v>0</v>
      </c>
      <c r="RTJ97" s="1544">
        <f t="shared" si="198"/>
        <v>0</v>
      </c>
      <c r="RTK97" s="1544">
        <f t="shared" si="198"/>
        <v>0</v>
      </c>
      <c r="RTL97" s="1544">
        <f t="shared" si="198"/>
        <v>0</v>
      </c>
      <c r="RTM97" s="1544">
        <f t="shared" si="198"/>
        <v>0</v>
      </c>
      <c r="RTN97" s="1544">
        <f t="shared" si="198"/>
        <v>0</v>
      </c>
      <c r="RTO97" s="1544">
        <f t="shared" si="198"/>
        <v>0</v>
      </c>
      <c r="RTP97" s="1544">
        <f t="shared" si="198"/>
        <v>0</v>
      </c>
      <c r="RTQ97" s="1544">
        <f t="shared" si="198"/>
        <v>0</v>
      </c>
      <c r="RTR97" s="1544">
        <f t="shared" si="198"/>
        <v>0</v>
      </c>
      <c r="RTS97" s="1544">
        <f t="shared" si="198"/>
        <v>0</v>
      </c>
      <c r="RTT97" s="1544">
        <f t="shared" si="198"/>
        <v>0</v>
      </c>
      <c r="RTU97" s="1544">
        <f t="shared" si="198"/>
        <v>0</v>
      </c>
      <c r="RTV97" s="1544">
        <f t="shared" si="198"/>
        <v>0</v>
      </c>
      <c r="RTW97" s="1544">
        <f t="shared" si="198"/>
        <v>0</v>
      </c>
      <c r="RTX97" s="1544">
        <f t="shared" si="198"/>
        <v>0</v>
      </c>
      <c r="RTY97" s="1544">
        <f t="shared" si="198"/>
        <v>0</v>
      </c>
      <c r="RTZ97" s="1544">
        <f t="shared" si="198"/>
        <v>0</v>
      </c>
      <c r="RUA97" s="1544">
        <f t="shared" si="198"/>
        <v>0</v>
      </c>
      <c r="RUB97" s="1544">
        <f t="shared" si="198"/>
        <v>0</v>
      </c>
      <c r="RUC97" s="1544">
        <f t="shared" si="198"/>
        <v>0</v>
      </c>
      <c r="RUD97" s="1544">
        <f t="shared" si="198"/>
        <v>0</v>
      </c>
      <c r="RUE97" s="1544">
        <f t="shared" si="198"/>
        <v>0</v>
      </c>
      <c r="RUF97" s="1544">
        <f t="shared" si="198"/>
        <v>0</v>
      </c>
      <c r="RUG97" s="1544">
        <f t="shared" si="198"/>
        <v>0</v>
      </c>
      <c r="RUH97" s="1544">
        <f t="shared" si="198"/>
        <v>0</v>
      </c>
      <c r="RUI97" s="1544">
        <f t="shared" si="198"/>
        <v>0</v>
      </c>
      <c r="RUJ97" s="1544">
        <f t="shared" si="198"/>
        <v>0</v>
      </c>
      <c r="RUK97" s="1544">
        <f t="shared" si="198"/>
        <v>0</v>
      </c>
      <c r="RUL97" s="1544">
        <f t="shared" si="198"/>
        <v>0</v>
      </c>
      <c r="RUM97" s="1544">
        <f t="shared" si="198"/>
        <v>0</v>
      </c>
      <c r="RUN97" s="1544">
        <f t="shared" si="198"/>
        <v>0</v>
      </c>
      <c r="RUO97" s="1544">
        <f t="shared" si="198"/>
        <v>0</v>
      </c>
      <c r="RUP97" s="1544">
        <f t="shared" si="198"/>
        <v>0</v>
      </c>
      <c r="RUQ97" s="1544">
        <f t="shared" si="198"/>
        <v>0</v>
      </c>
      <c r="RUR97" s="1544">
        <f t="shared" si="198"/>
        <v>0</v>
      </c>
      <c r="RUS97" s="1544">
        <f t="shared" si="198"/>
        <v>0</v>
      </c>
      <c r="RUT97" s="1544">
        <f t="shared" si="198"/>
        <v>0</v>
      </c>
      <c r="RUU97" s="1544">
        <f t="shared" si="198"/>
        <v>0</v>
      </c>
      <c r="RUV97" s="1544">
        <f t="shared" si="198"/>
        <v>0</v>
      </c>
      <c r="RUW97" s="1544">
        <f t="shared" si="198"/>
        <v>0</v>
      </c>
      <c r="RUX97" s="1544">
        <f t="shared" si="198"/>
        <v>0</v>
      </c>
      <c r="RUY97" s="1544">
        <f t="shared" si="198"/>
        <v>0</v>
      </c>
      <c r="RUZ97" s="1544">
        <f t="shared" ref="RUZ97:RXK97" si="199">SUM(RUZ23,RUZ27,RUZ33,RUZ38,RUZ41,RUZ44,RUZ47,RUZ50,RUZ56,RUZ62,RUZ64,RUZ70,RUZ76,RUZ78,RUZ82)*(1-$E$91)*0.095</f>
        <v>0</v>
      </c>
      <c r="RVA97" s="1544">
        <f t="shared" si="199"/>
        <v>0</v>
      </c>
      <c r="RVB97" s="1544">
        <f t="shared" si="199"/>
        <v>0</v>
      </c>
      <c r="RVC97" s="1544">
        <f t="shared" si="199"/>
        <v>0</v>
      </c>
      <c r="RVD97" s="1544">
        <f t="shared" si="199"/>
        <v>0</v>
      </c>
      <c r="RVE97" s="1544">
        <f t="shared" si="199"/>
        <v>0</v>
      </c>
      <c r="RVF97" s="1544">
        <f t="shared" si="199"/>
        <v>0</v>
      </c>
      <c r="RVG97" s="1544">
        <f t="shared" si="199"/>
        <v>0</v>
      </c>
      <c r="RVH97" s="1544">
        <f t="shared" si="199"/>
        <v>0</v>
      </c>
      <c r="RVI97" s="1544">
        <f t="shared" si="199"/>
        <v>0</v>
      </c>
      <c r="RVJ97" s="1544">
        <f t="shared" si="199"/>
        <v>0</v>
      </c>
      <c r="RVK97" s="1544">
        <f t="shared" si="199"/>
        <v>0</v>
      </c>
      <c r="RVL97" s="1544">
        <f t="shared" si="199"/>
        <v>0</v>
      </c>
      <c r="RVM97" s="1544">
        <f t="shared" si="199"/>
        <v>0</v>
      </c>
      <c r="RVN97" s="1544">
        <f t="shared" si="199"/>
        <v>0</v>
      </c>
      <c r="RVO97" s="1544">
        <f t="shared" si="199"/>
        <v>0</v>
      </c>
      <c r="RVP97" s="1544">
        <f t="shared" si="199"/>
        <v>0</v>
      </c>
      <c r="RVQ97" s="1544">
        <f t="shared" si="199"/>
        <v>0</v>
      </c>
      <c r="RVR97" s="1544">
        <f t="shared" si="199"/>
        <v>0</v>
      </c>
      <c r="RVS97" s="1544">
        <f t="shared" si="199"/>
        <v>0</v>
      </c>
      <c r="RVT97" s="1544">
        <f t="shared" si="199"/>
        <v>0</v>
      </c>
      <c r="RVU97" s="1544">
        <f t="shared" si="199"/>
        <v>0</v>
      </c>
      <c r="RVV97" s="1544">
        <f t="shared" si="199"/>
        <v>0</v>
      </c>
      <c r="RVW97" s="1544">
        <f t="shared" si="199"/>
        <v>0</v>
      </c>
      <c r="RVX97" s="1544">
        <f t="shared" si="199"/>
        <v>0</v>
      </c>
      <c r="RVY97" s="1544">
        <f t="shared" si="199"/>
        <v>0</v>
      </c>
      <c r="RVZ97" s="1544">
        <f t="shared" si="199"/>
        <v>0</v>
      </c>
      <c r="RWA97" s="1544">
        <f t="shared" si="199"/>
        <v>0</v>
      </c>
      <c r="RWB97" s="1544">
        <f t="shared" si="199"/>
        <v>0</v>
      </c>
      <c r="RWC97" s="1544">
        <f t="shared" si="199"/>
        <v>0</v>
      </c>
      <c r="RWD97" s="1544">
        <f t="shared" si="199"/>
        <v>0</v>
      </c>
      <c r="RWE97" s="1544">
        <f t="shared" si="199"/>
        <v>0</v>
      </c>
      <c r="RWF97" s="1544">
        <f t="shared" si="199"/>
        <v>0</v>
      </c>
      <c r="RWG97" s="1544">
        <f t="shared" si="199"/>
        <v>0</v>
      </c>
      <c r="RWH97" s="1544">
        <f t="shared" si="199"/>
        <v>0</v>
      </c>
      <c r="RWI97" s="1544">
        <f t="shared" si="199"/>
        <v>0</v>
      </c>
      <c r="RWJ97" s="1544">
        <f t="shared" si="199"/>
        <v>0</v>
      </c>
      <c r="RWK97" s="1544">
        <f t="shared" si="199"/>
        <v>0</v>
      </c>
      <c r="RWL97" s="1544">
        <f t="shared" si="199"/>
        <v>0</v>
      </c>
      <c r="RWM97" s="1544">
        <f t="shared" si="199"/>
        <v>0</v>
      </c>
      <c r="RWN97" s="1544">
        <f t="shared" si="199"/>
        <v>0</v>
      </c>
      <c r="RWO97" s="1544">
        <f t="shared" si="199"/>
        <v>0</v>
      </c>
      <c r="RWP97" s="1544">
        <f t="shared" si="199"/>
        <v>0</v>
      </c>
      <c r="RWQ97" s="1544">
        <f t="shared" si="199"/>
        <v>0</v>
      </c>
      <c r="RWR97" s="1544">
        <f t="shared" si="199"/>
        <v>0</v>
      </c>
      <c r="RWS97" s="1544">
        <f t="shared" si="199"/>
        <v>0</v>
      </c>
      <c r="RWT97" s="1544">
        <f t="shared" si="199"/>
        <v>0</v>
      </c>
      <c r="RWU97" s="1544">
        <f t="shared" si="199"/>
        <v>0</v>
      </c>
      <c r="RWV97" s="1544">
        <f t="shared" si="199"/>
        <v>0</v>
      </c>
      <c r="RWW97" s="1544">
        <f t="shared" si="199"/>
        <v>0</v>
      </c>
      <c r="RWX97" s="1544">
        <f t="shared" si="199"/>
        <v>0</v>
      </c>
      <c r="RWY97" s="1544">
        <f t="shared" si="199"/>
        <v>0</v>
      </c>
      <c r="RWZ97" s="1544">
        <f t="shared" si="199"/>
        <v>0</v>
      </c>
      <c r="RXA97" s="1544">
        <f t="shared" si="199"/>
        <v>0</v>
      </c>
      <c r="RXB97" s="1544">
        <f t="shared" si="199"/>
        <v>0</v>
      </c>
      <c r="RXC97" s="1544">
        <f t="shared" si="199"/>
        <v>0</v>
      </c>
      <c r="RXD97" s="1544">
        <f t="shared" si="199"/>
        <v>0</v>
      </c>
      <c r="RXE97" s="1544">
        <f t="shared" si="199"/>
        <v>0</v>
      </c>
      <c r="RXF97" s="1544">
        <f t="shared" si="199"/>
        <v>0</v>
      </c>
      <c r="RXG97" s="1544">
        <f t="shared" si="199"/>
        <v>0</v>
      </c>
      <c r="RXH97" s="1544">
        <f t="shared" si="199"/>
        <v>0</v>
      </c>
      <c r="RXI97" s="1544">
        <f t="shared" si="199"/>
        <v>0</v>
      </c>
      <c r="RXJ97" s="1544">
        <f t="shared" si="199"/>
        <v>0</v>
      </c>
      <c r="RXK97" s="1544">
        <f t="shared" si="199"/>
        <v>0</v>
      </c>
      <c r="RXL97" s="1544">
        <f t="shared" ref="RXL97:RZW97" si="200">SUM(RXL23,RXL27,RXL33,RXL38,RXL41,RXL44,RXL47,RXL50,RXL56,RXL62,RXL64,RXL70,RXL76,RXL78,RXL82)*(1-$E$91)*0.095</f>
        <v>0</v>
      </c>
      <c r="RXM97" s="1544">
        <f t="shared" si="200"/>
        <v>0</v>
      </c>
      <c r="RXN97" s="1544">
        <f t="shared" si="200"/>
        <v>0</v>
      </c>
      <c r="RXO97" s="1544">
        <f t="shared" si="200"/>
        <v>0</v>
      </c>
      <c r="RXP97" s="1544">
        <f t="shared" si="200"/>
        <v>0</v>
      </c>
      <c r="RXQ97" s="1544">
        <f t="shared" si="200"/>
        <v>0</v>
      </c>
      <c r="RXR97" s="1544">
        <f t="shared" si="200"/>
        <v>0</v>
      </c>
      <c r="RXS97" s="1544">
        <f t="shared" si="200"/>
        <v>0</v>
      </c>
      <c r="RXT97" s="1544">
        <f t="shared" si="200"/>
        <v>0</v>
      </c>
      <c r="RXU97" s="1544">
        <f t="shared" si="200"/>
        <v>0</v>
      </c>
      <c r="RXV97" s="1544">
        <f t="shared" si="200"/>
        <v>0</v>
      </c>
      <c r="RXW97" s="1544">
        <f t="shared" si="200"/>
        <v>0</v>
      </c>
      <c r="RXX97" s="1544">
        <f t="shared" si="200"/>
        <v>0</v>
      </c>
      <c r="RXY97" s="1544">
        <f t="shared" si="200"/>
        <v>0</v>
      </c>
      <c r="RXZ97" s="1544">
        <f t="shared" si="200"/>
        <v>0</v>
      </c>
      <c r="RYA97" s="1544">
        <f t="shared" si="200"/>
        <v>0</v>
      </c>
      <c r="RYB97" s="1544">
        <f t="shared" si="200"/>
        <v>0</v>
      </c>
      <c r="RYC97" s="1544">
        <f t="shared" si="200"/>
        <v>0</v>
      </c>
      <c r="RYD97" s="1544">
        <f t="shared" si="200"/>
        <v>0</v>
      </c>
      <c r="RYE97" s="1544">
        <f t="shared" si="200"/>
        <v>0</v>
      </c>
      <c r="RYF97" s="1544">
        <f t="shared" si="200"/>
        <v>0</v>
      </c>
      <c r="RYG97" s="1544">
        <f t="shared" si="200"/>
        <v>0</v>
      </c>
      <c r="RYH97" s="1544">
        <f t="shared" si="200"/>
        <v>0</v>
      </c>
      <c r="RYI97" s="1544">
        <f t="shared" si="200"/>
        <v>0</v>
      </c>
      <c r="RYJ97" s="1544">
        <f t="shared" si="200"/>
        <v>0</v>
      </c>
      <c r="RYK97" s="1544">
        <f t="shared" si="200"/>
        <v>0</v>
      </c>
      <c r="RYL97" s="1544">
        <f t="shared" si="200"/>
        <v>0</v>
      </c>
      <c r="RYM97" s="1544">
        <f t="shared" si="200"/>
        <v>0</v>
      </c>
      <c r="RYN97" s="1544">
        <f t="shared" si="200"/>
        <v>0</v>
      </c>
      <c r="RYO97" s="1544">
        <f t="shared" si="200"/>
        <v>0</v>
      </c>
      <c r="RYP97" s="1544">
        <f t="shared" si="200"/>
        <v>0</v>
      </c>
      <c r="RYQ97" s="1544">
        <f t="shared" si="200"/>
        <v>0</v>
      </c>
      <c r="RYR97" s="1544">
        <f t="shared" si="200"/>
        <v>0</v>
      </c>
      <c r="RYS97" s="1544">
        <f t="shared" si="200"/>
        <v>0</v>
      </c>
      <c r="RYT97" s="1544">
        <f t="shared" si="200"/>
        <v>0</v>
      </c>
      <c r="RYU97" s="1544">
        <f t="shared" si="200"/>
        <v>0</v>
      </c>
      <c r="RYV97" s="1544">
        <f t="shared" si="200"/>
        <v>0</v>
      </c>
      <c r="RYW97" s="1544">
        <f t="shared" si="200"/>
        <v>0</v>
      </c>
      <c r="RYX97" s="1544">
        <f t="shared" si="200"/>
        <v>0</v>
      </c>
      <c r="RYY97" s="1544">
        <f t="shared" si="200"/>
        <v>0</v>
      </c>
      <c r="RYZ97" s="1544">
        <f t="shared" si="200"/>
        <v>0</v>
      </c>
      <c r="RZA97" s="1544">
        <f t="shared" si="200"/>
        <v>0</v>
      </c>
      <c r="RZB97" s="1544">
        <f t="shared" si="200"/>
        <v>0</v>
      </c>
      <c r="RZC97" s="1544">
        <f t="shared" si="200"/>
        <v>0</v>
      </c>
      <c r="RZD97" s="1544">
        <f t="shared" si="200"/>
        <v>0</v>
      </c>
      <c r="RZE97" s="1544">
        <f t="shared" si="200"/>
        <v>0</v>
      </c>
      <c r="RZF97" s="1544">
        <f t="shared" si="200"/>
        <v>0</v>
      </c>
      <c r="RZG97" s="1544">
        <f t="shared" si="200"/>
        <v>0</v>
      </c>
      <c r="RZH97" s="1544">
        <f t="shared" si="200"/>
        <v>0</v>
      </c>
      <c r="RZI97" s="1544">
        <f t="shared" si="200"/>
        <v>0</v>
      </c>
      <c r="RZJ97" s="1544">
        <f t="shared" si="200"/>
        <v>0</v>
      </c>
      <c r="RZK97" s="1544">
        <f t="shared" si="200"/>
        <v>0</v>
      </c>
      <c r="RZL97" s="1544">
        <f t="shared" si="200"/>
        <v>0</v>
      </c>
      <c r="RZM97" s="1544">
        <f t="shared" si="200"/>
        <v>0</v>
      </c>
      <c r="RZN97" s="1544">
        <f t="shared" si="200"/>
        <v>0</v>
      </c>
      <c r="RZO97" s="1544">
        <f t="shared" si="200"/>
        <v>0</v>
      </c>
      <c r="RZP97" s="1544">
        <f t="shared" si="200"/>
        <v>0</v>
      </c>
      <c r="RZQ97" s="1544">
        <f t="shared" si="200"/>
        <v>0</v>
      </c>
      <c r="RZR97" s="1544">
        <f t="shared" si="200"/>
        <v>0</v>
      </c>
      <c r="RZS97" s="1544">
        <f t="shared" si="200"/>
        <v>0</v>
      </c>
      <c r="RZT97" s="1544">
        <f t="shared" si="200"/>
        <v>0</v>
      </c>
      <c r="RZU97" s="1544">
        <f t="shared" si="200"/>
        <v>0</v>
      </c>
      <c r="RZV97" s="1544">
        <f t="shared" si="200"/>
        <v>0</v>
      </c>
      <c r="RZW97" s="1544">
        <f t="shared" si="200"/>
        <v>0</v>
      </c>
      <c r="RZX97" s="1544">
        <f t="shared" ref="RZX97:SCI97" si="201">SUM(RZX23,RZX27,RZX33,RZX38,RZX41,RZX44,RZX47,RZX50,RZX56,RZX62,RZX64,RZX70,RZX76,RZX78,RZX82)*(1-$E$91)*0.095</f>
        <v>0</v>
      </c>
      <c r="RZY97" s="1544">
        <f t="shared" si="201"/>
        <v>0</v>
      </c>
      <c r="RZZ97" s="1544">
        <f t="shared" si="201"/>
        <v>0</v>
      </c>
      <c r="SAA97" s="1544">
        <f t="shared" si="201"/>
        <v>0</v>
      </c>
      <c r="SAB97" s="1544">
        <f t="shared" si="201"/>
        <v>0</v>
      </c>
      <c r="SAC97" s="1544">
        <f t="shared" si="201"/>
        <v>0</v>
      </c>
      <c r="SAD97" s="1544">
        <f t="shared" si="201"/>
        <v>0</v>
      </c>
      <c r="SAE97" s="1544">
        <f t="shared" si="201"/>
        <v>0</v>
      </c>
      <c r="SAF97" s="1544">
        <f t="shared" si="201"/>
        <v>0</v>
      </c>
      <c r="SAG97" s="1544">
        <f t="shared" si="201"/>
        <v>0</v>
      </c>
      <c r="SAH97" s="1544">
        <f t="shared" si="201"/>
        <v>0</v>
      </c>
      <c r="SAI97" s="1544">
        <f t="shared" si="201"/>
        <v>0</v>
      </c>
      <c r="SAJ97" s="1544">
        <f t="shared" si="201"/>
        <v>0</v>
      </c>
      <c r="SAK97" s="1544">
        <f t="shared" si="201"/>
        <v>0</v>
      </c>
      <c r="SAL97" s="1544">
        <f t="shared" si="201"/>
        <v>0</v>
      </c>
      <c r="SAM97" s="1544">
        <f t="shared" si="201"/>
        <v>0</v>
      </c>
      <c r="SAN97" s="1544">
        <f t="shared" si="201"/>
        <v>0</v>
      </c>
      <c r="SAO97" s="1544">
        <f t="shared" si="201"/>
        <v>0</v>
      </c>
      <c r="SAP97" s="1544">
        <f t="shared" si="201"/>
        <v>0</v>
      </c>
      <c r="SAQ97" s="1544">
        <f t="shared" si="201"/>
        <v>0</v>
      </c>
      <c r="SAR97" s="1544">
        <f t="shared" si="201"/>
        <v>0</v>
      </c>
      <c r="SAS97" s="1544">
        <f t="shared" si="201"/>
        <v>0</v>
      </c>
      <c r="SAT97" s="1544">
        <f t="shared" si="201"/>
        <v>0</v>
      </c>
      <c r="SAU97" s="1544">
        <f t="shared" si="201"/>
        <v>0</v>
      </c>
      <c r="SAV97" s="1544">
        <f t="shared" si="201"/>
        <v>0</v>
      </c>
      <c r="SAW97" s="1544">
        <f t="shared" si="201"/>
        <v>0</v>
      </c>
      <c r="SAX97" s="1544">
        <f t="shared" si="201"/>
        <v>0</v>
      </c>
      <c r="SAY97" s="1544">
        <f t="shared" si="201"/>
        <v>0</v>
      </c>
      <c r="SAZ97" s="1544">
        <f t="shared" si="201"/>
        <v>0</v>
      </c>
      <c r="SBA97" s="1544">
        <f t="shared" si="201"/>
        <v>0</v>
      </c>
      <c r="SBB97" s="1544">
        <f t="shared" si="201"/>
        <v>0</v>
      </c>
      <c r="SBC97" s="1544">
        <f t="shared" si="201"/>
        <v>0</v>
      </c>
      <c r="SBD97" s="1544">
        <f t="shared" si="201"/>
        <v>0</v>
      </c>
      <c r="SBE97" s="1544">
        <f t="shared" si="201"/>
        <v>0</v>
      </c>
      <c r="SBF97" s="1544">
        <f t="shared" si="201"/>
        <v>0</v>
      </c>
      <c r="SBG97" s="1544">
        <f t="shared" si="201"/>
        <v>0</v>
      </c>
      <c r="SBH97" s="1544">
        <f t="shared" si="201"/>
        <v>0</v>
      </c>
      <c r="SBI97" s="1544">
        <f t="shared" si="201"/>
        <v>0</v>
      </c>
      <c r="SBJ97" s="1544">
        <f t="shared" si="201"/>
        <v>0</v>
      </c>
      <c r="SBK97" s="1544">
        <f t="shared" si="201"/>
        <v>0</v>
      </c>
      <c r="SBL97" s="1544">
        <f t="shared" si="201"/>
        <v>0</v>
      </c>
      <c r="SBM97" s="1544">
        <f t="shared" si="201"/>
        <v>0</v>
      </c>
      <c r="SBN97" s="1544">
        <f t="shared" si="201"/>
        <v>0</v>
      </c>
      <c r="SBO97" s="1544">
        <f t="shared" si="201"/>
        <v>0</v>
      </c>
      <c r="SBP97" s="1544">
        <f t="shared" si="201"/>
        <v>0</v>
      </c>
      <c r="SBQ97" s="1544">
        <f t="shared" si="201"/>
        <v>0</v>
      </c>
      <c r="SBR97" s="1544">
        <f t="shared" si="201"/>
        <v>0</v>
      </c>
      <c r="SBS97" s="1544">
        <f t="shared" si="201"/>
        <v>0</v>
      </c>
      <c r="SBT97" s="1544">
        <f t="shared" si="201"/>
        <v>0</v>
      </c>
      <c r="SBU97" s="1544">
        <f t="shared" si="201"/>
        <v>0</v>
      </c>
      <c r="SBV97" s="1544">
        <f t="shared" si="201"/>
        <v>0</v>
      </c>
      <c r="SBW97" s="1544">
        <f t="shared" si="201"/>
        <v>0</v>
      </c>
      <c r="SBX97" s="1544">
        <f t="shared" si="201"/>
        <v>0</v>
      </c>
      <c r="SBY97" s="1544">
        <f t="shared" si="201"/>
        <v>0</v>
      </c>
      <c r="SBZ97" s="1544">
        <f t="shared" si="201"/>
        <v>0</v>
      </c>
      <c r="SCA97" s="1544">
        <f t="shared" si="201"/>
        <v>0</v>
      </c>
      <c r="SCB97" s="1544">
        <f t="shared" si="201"/>
        <v>0</v>
      </c>
      <c r="SCC97" s="1544">
        <f t="shared" si="201"/>
        <v>0</v>
      </c>
      <c r="SCD97" s="1544">
        <f t="shared" si="201"/>
        <v>0</v>
      </c>
      <c r="SCE97" s="1544">
        <f t="shared" si="201"/>
        <v>0</v>
      </c>
      <c r="SCF97" s="1544">
        <f t="shared" si="201"/>
        <v>0</v>
      </c>
      <c r="SCG97" s="1544">
        <f t="shared" si="201"/>
        <v>0</v>
      </c>
      <c r="SCH97" s="1544">
        <f t="shared" si="201"/>
        <v>0</v>
      </c>
      <c r="SCI97" s="1544">
        <f t="shared" si="201"/>
        <v>0</v>
      </c>
      <c r="SCJ97" s="1544">
        <f t="shared" ref="SCJ97:SEU97" si="202">SUM(SCJ23,SCJ27,SCJ33,SCJ38,SCJ41,SCJ44,SCJ47,SCJ50,SCJ56,SCJ62,SCJ64,SCJ70,SCJ76,SCJ78,SCJ82)*(1-$E$91)*0.095</f>
        <v>0</v>
      </c>
      <c r="SCK97" s="1544">
        <f t="shared" si="202"/>
        <v>0</v>
      </c>
      <c r="SCL97" s="1544">
        <f t="shared" si="202"/>
        <v>0</v>
      </c>
      <c r="SCM97" s="1544">
        <f t="shared" si="202"/>
        <v>0</v>
      </c>
      <c r="SCN97" s="1544">
        <f t="shared" si="202"/>
        <v>0</v>
      </c>
      <c r="SCO97" s="1544">
        <f t="shared" si="202"/>
        <v>0</v>
      </c>
      <c r="SCP97" s="1544">
        <f t="shared" si="202"/>
        <v>0</v>
      </c>
      <c r="SCQ97" s="1544">
        <f t="shared" si="202"/>
        <v>0</v>
      </c>
      <c r="SCR97" s="1544">
        <f t="shared" si="202"/>
        <v>0</v>
      </c>
      <c r="SCS97" s="1544">
        <f t="shared" si="202"/>
        <v>0</v>
      </c>
      <c r="SCT97" s="1544">
        <f t="shared" si="202"/>
        <v>0</v>
      </c>
      <c r="SCU97" s="1544">
        <f t="shared" si="202"/>
        <v>0</v>
      </c>
      <c r="SCV97" s="1544">
        <f t="shared" si="202"/>
        <v>0</v>
      </c>
      <c r="SCW97" s="1544">
        <f t="shared" si="202"/>
        <v>0</v>
      </c>
      <c r="SCX97" s="1544">
        <f t="shared" si="202"/>
        <v>0</v>
      </c>
      <c r="SCY97" s="1544">
        <f t="shared" si="202"/>
        <v>0</v>
      </c>
      <c r="SCZ97" s="1544">
        <f t="shared" si="202"/>
        <v>0</v>
      </c>
      <c r="SDA97" s="1544">
        <f t="shared" si="202"/>
        <v>0</v>
      </c>
      <c r="SDB97" s="1544">
        <f t="shared" si="202"/>
        <v>0</v>
      </c>
      <c r="SDC97" s="1544">
        <f t="shared" si="202"/>
        <v>0</v>
      </c>
      <c r="SDD97" s="1544">
        <f t="shared" si="202"/>
        <v>0</v>
      </c>
      <c r="SDE97" s="1544">
        <f t="shared" si="202"/>
        <v>0</v>
      </c>
      <c r="SDF97" s="1544">
        <f t="shared" si="202"/>
        <v>0</v>
      </c>
      <c r="SDG97" s="1544">
        <f t="shared" si="202"/>
        <v>0</v>
      </c>
      <c r="SDH97" s="1544">
        <f t="shared" si="202"/>
        <v>0</v>
      </c>
      <c r="SDI97" s="1544">
        <f t="shared" si="202"/>
        <v>0</v>
      </c>
      <c r="SDJ97" s="1544">
        <f t="shared" si="202"/>
        <v>0</v>
      </c>
      <c r="SDK97" s="1544">
        <f t="shared" si="202"/>
        <v>0</v>
      </c>
      <c r="SDL97" s="1544">
        <f t="shared" si="202"/>
        <v>0</v>
      </c>
      <c r="SDM97" s="1544">
        <f t="shared" si="202"/>
        <v>0</v>
      </c>
      <c r="SDN97" s="1544">
        <f t="shared" si="202"/>
        <v>0</v>
      </c>
      <c r="SDO97" s="1544">
        <f t="shared" si="202"/>
        <v>0</v>
      </c>
      <c r="SDP97" s="1544">
        <f t="shared" si="202"/>
        <v>0</v>
      </c>
      <c r="SDQ97" s="1544">
        <f t="shared" si="202"/>
        <v>0</v>
      </c>
      <c r="SDR97" s="1544">
        <f t="shared" si="202"/>
        <v>0</v>
      </c>
      <c r="SDS97" s="1544">
        <f t="shared" si="202"/>
        <v>0</v>
      </c>
      <c r="SDT97" s="1544">
        <f t="shared" si="202"/>
        <v>0</v>
      </c>
      <c r="SDU97" s="1544">
        <f t="shared" si="202"/>
        <v>0</v>
      </c>
      <c r="SDV97" s="1544">
        <f t="shared" si="202"/>
        <v>0</v>
      </c>
      <c r="SDW97" s="1544">
        <f t="shared" si="202"/>
        <v>0</v>
      </c>
      <c r="SDX97" s="1544">
        <f t="shared" si="202"/>
        <v>0</v>
      </c>
      <c r="SDY97" s="1544">
        <f t="shared" si="202"/>
        <v>0</v>
      </c>
      <c r="SDZ97" s="1544">
        <f t="shared" si="202"/>
        <v>0</v>
      </c>
      <c r="SEA97" s="1544">
        <f t="shared" si="202"/>
        <v>0</v>
      </c>
      <c r="SEB97" s="1544">
        <f t="shared" si="202"/>
        <v>0</v>
      </c>
      <c r="SEC97" s="1544">
        <f t="shared" si="202"/>
        <v>0</v>
      </c>
      <c r="SED97" s="1544">
        <f t="shared" si="202"/>
        <v>0</v>
      </c>
      <c r="SEE97" s="1544">
        <f t="shared" si="202"/>
        <v>0</v>
      </c>
      <c r="SEF97" s="1544">
        <f t="shared" si="202"/>
        <v>0</v>
      </c>
      <c r="SEG97" s="1544">
        <f t="shared" si="202"/>
        <v>0</v>
      </c>
      <c r="SEH97" s="1544">
        <f t="shared" si="202"/>
        <v>0</v>
      </c>
      <c r="SEI97" s="1544">
        <f t="shared" si="202"/>
        <v>0</v>
      </c>
      <c r="SEJ97" s="1544">
        <f t="shared" si="202"/>
        <v>0</v>
      </c>
      <c r="SEK97" s="1544">
        <f t="shared" si="202"/>
        <v>0</v>
      </c>
      <c r="SEL97" s="1544">
        <f t="shared" si="202"/>
        <v>0</v>
      </c>
      <c r="SEM97" s="1544">
        <f t="shared" si="202"/>
        <v>0</v>
      </c>
      <c r="SEN97" s="1544">
        <f t="shared" si="202"/>
        <v>0</v>
      </c>
      <c r="SEO97" s="1544">
        <f t="shared" si="202"/>
        <v>0</v>
      </c>
      <c r="SEP97" s="1544">
        <f t="shared" si="202"/>
        <v>0</v>
      </c>
      <c r="SEQ97" s="1544">
        <f t="shared" si="202"/>
        <v>0</v>
      </c>
      <c r="SER97" s="1544">
        <f t="shared" si="202"/>
        <v>0</v>
      </c>
      <c r="SES97" s="1544">
        <f t="shared" si="202"/>
        <v>0</v>
      </c>
      <c r="SET97" s="1544">
        <f t="shared" si="202"/>
        <v>0</v>
      </c>
      <c r="SEU97" s="1544">
        <f t="shared" si="202"/>
        <v>0</v>
      </c>
      <c r="SEV97" s="1544">
        <f t="shared" ref="SEV97:SHG97" si="203">SUM(SEV23,SEV27,SEV33,SEV38,SEV41,SEV44,SEV47,SEV50,SEV56,SEV62,SEV64,SEV70,SEV76,SEV78,SEV82)*(1-$E$91)*0.095</f>
        <v>0</v>
      </c>
      <c r="SEW97" s="1544">
        <f t="shared" si="203"/>
        <v>0</v>
      </c>
      <c r="SEX97" s="1544">
        <f t="shared" si="203"/>
        <v>0</v>
      </c>
      <c r="SEY97" s="1544">
        <f t="shared" si="203"/>
        <v>0</v>
      </c>
      <c r="SEZ97" s="1544">
        <f t="shared" si="203"/>
        <v>0</v>
      </c>
      <c r="SFA97" s="1544">
        <f t="shared" si="203"/>
        <v>0</v>
      </c>
      <c r="SFB97" s="1544">
        <f t="shared" si="203"/>
        <v>0</v>
      </c>
      <c r="SFC97" s="1544">
        <f t="shared" si="203"/>
        <v>0</v>
      </c>
      <c r="SFD97" s="1544">
        <f t="shared" si="203"/>
        <v>0</v>
      </c>
      <c r="SFE97" s="1544">
        <f t="shared" si="203"/>
        <v>0</v>
      </c>
      <c r="SFF97" s="1544">
        <f t="shared" si="203"/>
        <v>0</v>
      </c>
      <c r="SFG97" s="1544">
        <f t="shared" si="203"/>
        <v>0</v>
      </c>
      <c r="SFH97" s="1544">
        <f t="shared" si="203"/>
        <v>0</v>
      </c>
      <c r="SFI97" s="1544">
        <f t="shared" si="203"/>
        <v>0</v>
      </c>
      <c r="SFJ97" s="1544">
        <f t="shared" si="203"/>
        <v>0</v>
      </c>
      <c r="SFK97" s="1544">
        <f t="shared" si="203"/>
        <v>0</v>
      </c>
      <c r="SFL97" s="1544">
        <f t="shared" si="203"/>
        <v>0</v>
      </c>
      <c r="SFM97" s="1544">
        <f t="shared" si="203"/>
        <v>0</v>
      </c>
      <c r="SFN97" s="1544">
        <f t="shared" si="203"/>
        <v>0</v>
      </c>
      <c r="SFO97" s="1544">
        <f t="shared" si="203"/>
        <v>0</v>
      </c>
      <c r="SFP97" s="1544">
        <f t="shared" si="203"/>
        <v>0</v>
      </c>
      <c r="SFQ97" s="1544">
        <f t="shared" si="203"/>
        <v>0</v>
      </c>
      <c r="SFR97" s="1544">
        <f t="shared" si="203"/>
        <v>0</v>
      </c>
      <c r="SFS97" s="1544">
        <f t="shared" si="203"/>
        <v>0</v>
      </c>
      <c r="SFT97" s="1544">
        <f t="shared" si="203"/>
        <v>0</v>
      </c>
      <c r="SFU97" s="1544">
        <f t="shared" si="203"/>
        <v>0</v>
      </c>
      <c r="SFV97" s="1544">
        <f t="shared" si="203"/>
        <v>0</v>
      </c>
      <c r="SFW97" s="1544">
        <f t="shared" si="203"/>
        <v>0</v>
      </c>
      <c r="SFX97" s="1544">
        <f t="shared" si="203"/>
        <v>0</v>
      </c>
      <c r="SFY97" s="1544">
        <f t="shared" si="203"/>
        <v>0</v>
      </c>
      <c r="SFZ97" s="1544">
        <f t="shared" si="203"/>
        <v>0</v>
      </c>
      <c r="SGA97" s="1544">
        <f t="shared" si="203"/>
        <v>0</v>
      </c>
      <c r="SGB97" s="1544">
        <f t="shared" si="203"/>
        <v>0</v>
      </c>
      <c r="SGC97" s="1544">
        <f t="shared" si="203"/>
        <v>0</v>
      </c>
      <c r="SGD97" s="1544">
        <f t="shared" si="203"/>
        <v>0</v>
      </c>
      <c r="SGE97" s="1544">
        <f t="shared" si="203"/>
        <v>0</v>
      </c>
      <c r="SGF97" s="1544">
        <f t="shared" si="203"/>
        <v>0</v>
      </c>
      <c r="SGG97" s="1544">
        <f t="shared" si="203"/>
        <v>0</v>
      </c>
      <c r="SGH97" s="1544">
        <f t="shared" si="203"/>
        <v>0</v>
      </c>
      <c r="SGI97" s="1544">
        <f t="shared" si="203"/>
        <v>0</v>
      </c>
      <c r="SGJ97" s="1544">
        <f t="shared" si="203"/>
        <v>0</v>
      </c>
      <c r="SGK97" s="1544">
        <f t="shared" si="203"/>
        <v>0</v>
      </c>
      <c r="SGL97" s="1544">
        <f t="shared" si="203"/>
        <v>0</v>
      </c>
      <c r="SGM97" s="1544">
        <f t="shared" si="203"/>
        <v>0</v>
      </c>
      <c r="SGN97" s="1544">
        <f t="shared" si="203"/>
        <v>0</v>
      </c>
      <c r="SGO97" s="1544">
        <f t="shared" si="203"/>
        <v>0</v>
      </c>
      <c r="SGP97" s="1544">
        <f t="shared" si="203"/>
        <v>0</v>
      </c>
      <c r="SGQ97" s="1544">
        <f t="shared" si="203"/>
        <v>0</v>
      </c>
      <c r="SGR97" s="1544">
        <f t="shared" si="203"/>
        <v>0</v>
      </c>
      <c r="SGS97" s="1544">
        <f t="shared" si="203"/>
        <v>0</v>
      </c>
      <c r="SGT97" s="1544">
        <f t="shared" si="203"/>
        <v>0</v>
      </c>
      <c r="SGU97" s="1544">
        <f t="shared" si="203"/>
        <v>0</v>
      </c>
      <c r="SGV97" s="1544">
        <f t="shared" si="203"/>
        <v>0</v>
      </c>
      <c r="SGW97" s="1544">
        <f t="shared" si="203"/>
        <v>0</v>
      </c>
      <c r="SGX97" s="1544">
        <f t="shared" si="203"/>
        <v>0</v>
      </c>
      <c r="SGY97" s="1544">
        <f t="shared" si="203"/>
        <v>0</v>
      </c>
      <c r="SGZ97" s="1544">
        <f t="shared" si="203"/>
        <v>0</v>
      </c>
      <c r="SHA97" s="1544">
        <f t="shared" si="203"/>
        <v>0</v>
      </c>
      <c r="SHB97" s="1544">
        <f t="shared" si="203"/>
        <v>0</v>
      </c>
      <c r="SHC97" s="1544">
        <f t="shared" si="203"/>
        <v>0</v>
      </c>
      <c r="SHD97" s="1544">
        <f t="shared" si="203"/>
        <v>0</v>
      </c>
      <c r="SHE97" s="1544">
        <f t="shared" si="203"/>
        <v>0</v>
      </c>
      <c r="SHF97" s="1544">
        <f t="shared" si="203"/>
        <v>0</v>
      </c>
      <c r="SHG97" s="1544">
        <f t="shared" si="203"/>
        <v>0</v>
      </c>
      <c r="SHH97" s="1544">
        <f t="shared" ref="SHH97:SJS97" si="204">SUM(SHH23,SHH27,SHH33,SHH38,SHH41,SHH44,SHH47,SHH50,SHH56,SHH62,SHH64,SHH70,SHH76,SHH78,SHH82)*(1-$E$91)*0.095</f>
        <v>0</v>
      </c>
      <c r="SHI97" s="1544">
        <f t="shared" si="204"/>
        <v>0</v>
      </c>
      <c r="SHJ97" s="1544">
        <f t="shared" si="204"/>
        <v>0</v>
      </c>
      <c r="SHK97" s="1544">
        <f t="shared" si="204"/>
        <v>0</v>
      </c>
      <c r="SHL97" s="1544">
        <f t="shared" si="204"/>
        <v>0</v>
      </c>
      <c r="SHM97" s="1544">
        <f t="shared" si="204"/>
        <v>0</v>
      </c>
      <c r="SHN97" s="1544">
        <f t="shared" si="204"/>
        <v>0</v>
      </c>
      <c r="SHO97" s="1544">
        <f t="shared" si="204"/>
        <v>0</v>
      </c>
      <c r="SHP97" s="1544">
        <f t="shared" si="204"/>
        <v>0</v>
      </c>
      <c r="SHQ97" s="1544">
        <f t="shared" si="204"/>
        <v>0</v>
      </c>
      <c r="SHR97" s="1544">
        <f t="shared" si="204"/>
        <v>0</v>
      </c>
      <c r="SHS97" s="1544">
        <f t="shared" si="204"/>
        <v>0</v>
      </c>
      <c r="SHT97" s="1544">
        <f t="shared" si="204"/>
        <v>0</v>
      </c>
      <c r="SHU97" s="1544">
        <f t="shared" si="204"/>
        <v>0</v>
      </c>
      <c r="SHV97" s="1544">
        <f t="shared" si="204"/>
        <v>0</v>
      </c>
      <c r="SHW97" s="1544">
        <f t="shared" si="204"/>
        <v>0</v>
      </c>
      <c r="SHX97" s="1544">
        <f t="shared" si="204"/>
        <v>0</v>
      </c>
      <c r="SHY97" s="1544">
        <f t="shared" si="204"/>
        <v>0</v>
      </c>
      <c r="SHZ97" s="1544">
        <f t="shared" si="204"/>
        <v>0</v>
      </c>
      <c r="SIA97" s="1544">
        <f t="shared" si="204"/>
        <v>0</v>
      </c>
      <c r="SIB97" s="1544">
        <f t="shared" si="204"/>
        <v>0</v>
      </c>
      <c r="SIC97" s="1544">
        <f t="shared" si="204"/>
        <v>0</v>
      </c>
      <c r="SID97" s="1544">
        <f t="shared" si="204"/>
        <v>0</v>
      </c>
      <c r="SIE97" s="1544">
        <f t="shared" si="204"/>
        <v>0</v>
      </c>
      <c r="SIF97" s="1544">
        <f t="shared" si="204"/>
        <v>0</v>
      </c>
      <c r="SIG97" s="1544">
        <f t="shared" si="204"/>
        <v>0</v>
      </c>
      <c r="SIH97" s="1544">
        <f t="shared" si="204"/>
        <v>0</v>
      </c>
      <c r="SII97" s="1544">
        <f t="shared" si="204"/>
        <v>0</v>
      </c>
      <c r="SIJ97" s="1544">
        <f t="shared" si="204"/>
        <v>0</v>
      </c>
      <c r="SIK97" s="1544">
        <f t="shared" si="204"/>
        <v>0</v>
      </c>
      <c r="SIL97" s="1544">
        <f t="shared" si="204"/>
        <v>0</v>
      </c>
      <c r="SIM97" s="1544">
        <f t="shared" si="204"/>
        <v>0</v>
      </c>
      <c r="SIN97" s="1544">
        <f t="shared" si="204"/>
        <v>0</v>
      </c>
      <c r="SIO97" s="1544">
        <f t="shared" si="204"/>
        <v>0</v>
      </c>
      <c r="SIP97" s="1544">
        <f t="shared" si="204"/>
        <v>0</v>
      </c>
      <c r="SIQ97" s="1544">
        <f t="shared" si="204"/>
        <v>0</v>
      </c>
      <c r="SIR97" s="1544">
        <f t="shared" si="204"/>
        <v>0</v>
      </c>
      <c r="SIS97" s="1544">
        <f t="shared" si="204"/>
        <v>0</v>
      </c>
      <c r="SIT97" s="1544">
        <f t="shared" si="204"/>
        <v>0</v>
      </c>
      <c r="SIU97" s="1544">
        <f t="shared" si="204"/>
        <v>0</v>
      </c>
      <c r="SIV97" s="1544">
        <f t="shared" si="204"/>
        <v>0</v>
      </c>
      <c r="SIW97" s="1544">
        <f t="shared" si="204"/>
        <v>0</v>
      </c>
      <c r="SIX97" s="1544">
        <f t="shared" si="204"/>
        <v>0</v>
      </c>
      <c r="SIY97" s="1544">
        <f t="shared" si="204"/>
        <v>0</v>
      </c>
      <c r="SIZ97" s="1544">
        <f t="shared" si="204"/>
        <v>0</v>
      </c>
      <c r="SJA97" s="1544">
        <f t="shared" si="204"/>
        <v>0</v>
      </c>
      <c r="SJB97" s="1544">
        <f t="shared" si="204"/>
        <v>0</v>
      </c>
      <c r="SJC97" s="1544">
        <f t="shared" si="204"/>
        <v>0</v>
      </c>
      <c r="SJD97" s="1544">
        <f t="shared" si="204"/>
        <v>0</v>
      </c>
      <c r="SJE97" s="1544">
        <f t="shared" si="204"/>
        <v>0</v>
      </c>
      <c r="SJF97" s="1544">
        <f t="shared" si="204"/>
        <v>0</v>
      </c>
      <c r="SJG97" s="1544">
        <f t="shared" si="204"/>
        <v>0</v>
      </c>
      <c r="SJH97" s="1544">
        <f t="shared" si="204"/>
        <v>0</v>
      </c>
      <c r="SJI97" s="1544">
        <f t="shared" si="204"/>
        <v>0</v>
      </c>
      <c r="SJJ97" s="1544">
        <f t="shared" si="204"/>
        <v>0</v>
      </c>
      <c r="SJK97" s="1544">
        <f t="shared" si="204"/>
        <v>0</v>
      </c>
      <c r="SJL97" s="1544">
        <f t="shared" si="204"/>
        <v>0</v>
      </c>
      <c r="SJM97" s="1544">
        <f t="shared" si="204"/>
        <v>0</v>
      </c>
      <c r="SJN97" s="1544">
        <f t="shared" si="204"/>
        <v>0</v>
      </c>
      <c r="SJO97" s="1544">
        <f t="shared" si="204"/>
        <v>0</v>
      </c>
      <c r="SJP97" s="1544">
        <f t="shared" si="204"/>
        <v>0</v>
      </c>
      <c r="SJQ97" s="1544">
        <f t="shared" si="204"/>
        <v>0</v>
      </c>
      <c r="SJR97" s="1544">
        <f t="shared" si="204"/>
        <v>0</v>
      </c>
      <c r="SJS97" s="1544">
        <f t="shared" si="204"/>
        <v>0</v>
      </c>
      <c r="SJT97" s="1544">
        <f t="shared" ref="SJT97:SME97" si="205">SUM(SJT23,SJT27,SJT33,SJT38,SJT41,SJT44,SJT47,SJT50,SJT56,SJT62,SJT64,SJT70,SJT76,SJT78,SJT82)*(1-$E$91)*0.095</f>
        <v>0</v>
      </c>
      <c r="SJU97" s="1544">
        <f t="shared" si="205"/>
        <v>0</v>
      </c>
      <c r="SJV97" s="1544">
        <f t="shared" si="205"/>
        <v>0</v>
      </c>
      <c r="SJW97" s="1544">
        <f t="shared" si="205"/>
        <v>0</v>
      </c>
      <c r="SJX97" s="1544">
        <f t="shared" si="205"/>
        <v>0</v>
      </c>
      <c r="SJY97" s="1544">
        <f t="shared" si="205"/>
        <v>0</v>
      </c>
      <c r="SJZ97" s="1544">
        <f t="shared" si="205"/>
        <v>0</v>
      </c>
      <c r="SKA97" s="1544">
        <f t="shared" si="205"/>
        <v>0</v>
      </c>
      <c r="SKB97" s="1544">
        <f t="shared" si="205"/>
        <v>0</v>
      </c>
      <c r="SKC97" s="1544">
        <f t="shared" si="205"/>
        <v>0</v>
      </c>
      <c r="SKD97" s="1544">
        <f t="shared" si="205"/>
        <v>0</v>
      </c>
      <c r="SKE97" s="1544">
        <f t="shared" si="205"/>
        <v>0</v>
      </c>
      <c r="SKF97" s="1544">
        <f t="shared" si="205"/>
        <v>0</v>
      </c>
      <c r="SKG97" s="1544">
        <f t="shared" si="205"/>
        <v>0</v>
      </c>
      <c r="SKH97" s="1544">
        <f t="shared" si="205"/>
        <v>0</v>
      </c>
      <c r="SKI97" s="1544">
        <f t="shared" si="205"/>
        <v>0</v>
      </c>
      <c r="SKJ97" s="1544">
        <f t="shared" si="205"/>
        <v>0</v>
      </c>
      <c r="SKK97" s="1544">
        <f t="shared" si="205"/>
        <v>0</v>
      </c>
      <c r="SKL97" s="1544">
        <f t="shared" si="205"/>
        <v>0</v>
      </c>
      <c r="SKM97" s="1544">
        <f t="shared" si="205"/>
        <v>0</v>
      </c>
      <c r="SKN97" s="1544">
        <f t="shared" si="205"/>
        <v>0</v>
      </c>
      <c r="SKO97" s="1544">
        <f t="shared" si="205"/>
        <v>0</v>
      </c>
      <c r="SKP97" s="1544">
        <f t="shared" si="205"/>
        <v>0</v>
      </c>
      <c r="SKQ97" s="1544">
        <f t="shared" si="205"/>
        <v>0</v>
      </c>
      <c r="SKR97" s="1544">
        <f t="shared" si="205"/>
        <v>0</v>
      </c>
      <c r="SKS97" s="1544">
        <f t="shared" si="205"/>
        <v>0</v>
      </c>
      <c r="SKT97" s="1544">
        <f t="shared" si="205"/>
        <v>0</v>
      </c>
      <c r="SKU97" s="1544">
        <f t="shared" si="205"/>
        <v>0</v>
      </c>
      <c r="SKV97" s="1544">
        <f t="shared" si="205"/>
        <v>0</v>
      </c>
      <c r="SKW97" s="1544">
        <f t="shared" si="205"/>
        <v>0</v>
      </c>
      <c r="SKX97" s="1544">
        <f t="shared" si="205"/>
        <v>0</v>
      </c>
      <c r="SKY97" s="1544">
        <f t="shared" si="205"/>
        <v>0</v>
      </c>
      <c r="SKZ97" s="1544">
        <f t="shared" si="205"/>
        <v>0</v>
      </c>
      <c r="SLA97" s="1544">
        <f t="shared" si="205"/>
        <v>0</v>
      </c>
      <c r="SLB97" s="1544">
        <f t="shared" si="205"/>
        <v>0</v>
      </c>
      <c r="SLC97" s="1544">
        <f t="shared" si="205"/>
        <v>0</v>
      </c>
      <c r="SLD97" s="1544">
        <f t="shared" si="205"/>
        <v>0</v>
      </c>
      <c r="SLE97" s="1544">
        <f t="shared" si="205"/>
        <v>0</v>
      </c>
      <c r="SLF97" s="1544">
        <f t="shared" si="205"/>
        <v>0</v>
      </c>
      <c r="SLG97" s="1544">
        <f t="shared" si="205"/>
        <v>0</v>
      </c>
      <c r="SLH97" s="1544">
        <f t="shared" si="205"/>
        <v>0</v>
      </c>
      <c r="SLI97" s="1544">
        <f t="shared" si="205"/>
        <v>0</v>
      </c>
      <c r="SLJ97" s="1544">
        <f t="shared" si="205"/>
        <v>0</v>
      </c>
      <c r="SLK97" s="1544">
        <f t="shared" si="205"/>
        <v>0</v>
      </c>
      <c r="SLL97" s="1544">
        <f t="shared" si="205"/>
        <v>0</v>
      </c>
      <c r="SLM97" s="1544">
        <f t="shared" si="205"/>
        <v>0</v>
      </c>
      <c r="SLN97" s="1544">
        <f t="shared" si="205"/>
        <v>0</v>
      </c>
      <c r="SLO97" s="1544">
        <f t="shared" si="205"/>
        <v>0</v>
      </c>
      <c r="SLP97" s="1544">
        <f t="shared" si="205"/>
        <v>0</v>
      </c>
      <c r="SLQ97" s="1544">
        <f t="shared" si="205"/>
        <v>0</v>
      </c>
      <c r="SLR97" s="1544">
        <f t="shared" si="205"/>
        <v>0</v>
      </c>
      <c r="SLS97" s="1544">
        <f t="shared" si="205"/>
        <v>0</v>
      </c>
      <c r="SLT97" s="1544">
        <f t="shared" si="205"/>
        <v>0</v>
      </c>
      <c r="SLU97" s="1544">
        <f t="shared" si="205"/>
        <v>0</v>
      </c>
      <c r="SLV97" s="1544">
        <f t="shared" si="205"/>
        <v>0</v>
      </c>
      <c r="SLW97" s="1544">
        <f t="shared" si="205"/>
        <v>0</v>
      </c>
      <c r="SLX97" s="1544">
        <f t="shared" si="205"/>
        <v>0</v>
      </c>
      <c r="SLY97" s="1544">
        <f t="shared" si="205"/>
        <v>0</v>
      </c>
      <c r="SLZ97" s="1544">
        <f t="shared" si="205"/>
        <v>0</v>
      </c>
      <c r="SMA97" s="1544">
        <f t="shared" si="205"/>
        <v>0</v>
      </c>
      <c r="SMB97" s="1544">
        <f t="shared" si="205"/>
        <v>0</v>
      </c>
      <c r="SMC97" s="1544">
        <f t="shared" si="205"/>
        <v>0</v>
      </c>
      <c r="SMD97" s="1544">
        <f t="shared" si="205"/>
        <v>0</v>
      </c>
      <c r="SME97" s="1544">
        <f t="shared" si="205"/>
        <v>0</v>
      </c>
      <c r="SMF97" s="1544">
        <f t="shared" ref="SMF97:SOQ97" si="206">SUM(SMF23,SMF27,SMF33,SMF38,SMF41,SMF44,SMF47,SMF50,SMF56,SMF62,SMF64,SMF70,SMF76,SMF78,SMF82)*(1-$E$91)*0.095</f>
        <v>0</v>
      </c>
      <c r="SMG97" s="1544">
        <f t="shared" si="206"/>
        <v>0</v>
      </c>
      <c r="SMH97" s="1544">
        <f t="shared" si="206"/>
        <v>0</v>
      </c>
      <c r="SMI97" s="1544">
        <f t="shared" si="206"/>
        <v>0</v>
      </c>
      <c r="SMJ97" s="1544">
        <f t="shared" si="206"/>
        <v>0</v>
      </c>
      <c r="SMK97" s="1544">
        <f t="shared" si="206"/>
        <v>0</v>
      </c>
      <c r="SML97" s="1544">
        <f t="shared" si="206"/>
        <v>0</v>
      </c>
      <c r="SMM97" s="1544">
        <f t="shared" si="206"/>
        <v>0</v>
      </c>
      <c r="SMN97" s="1544">
        <f t="shared" si="206"/>
        <v>0</v>
      </c>
      <c r="SMO97" s="1544">
        <f t="shared" si="206"/>
        <v>0</v>
      </c>
      <c r="SMP97" s="1544">
        <f t="shared" si="206"/>
        <v>0</v>
      </c>
      <c r="SMQ97" s="1544">
        <f t="shared" si="206"/>
        <v>0</v>
      </c>
      <c r="SMR97" s="1544">
        <f t="shared" si="206"/>
        <v>0</v>
      </c>
      <c r="SMS97" s="1544">
        <f t="shared" si="206"/>
        <v>0</v>
      </c>
      <c r="SMT97" s="1544">
        <f t="shared" si="206"/>
        <v>0</v>
      </c>
      <c r="SMU97" s="1544">
        <f t="shared" si="206"/>
        <v>0</v>
      </c>
      <c r="SMV97" s="1544">
        <f t="shared" si="206"/>
        <v>0</v>
      </c>
      <c r="SMW97" s="1544">
        <f t="shared" si="206"/>
        <v>0</v>
      </c>
      <c r="SMX97" s="1544">
        <f t="shared" si="206"/>
        <v>0</v>
      </c>
      <c r="SMY97" s="1544">
        <f t="shared" si="206"/>
        <v>0</v>
      </c>
      <c r="SMZ97" s="1544">
        <f t="shared" si="206"/>
        <v>0</v>
      </c>
      <c r="SNA97" s="1544">
        <f t="shared" si="206"/>
        <v>0</v>
      </c>
      <c r="SNB97" s="1544">
        <f t="shared" si="206"/>
        <v>0</v>
      </c>
      <c r="SNC97" s="1544">
        <f t="shared" si="206"/>
        <v>0</v>
      </c>
      <c r="SND97" s="1544">
        <f t="shared" si="206"/>
        <v>0</v>
      </c>
      <c r="SNE97" s="1544">
        <f t="shared" si="206"/>
        <v>0</v>
      </c>
      <c r="SNF97" s="1544">
        <f t="shared" si="206"/>
        <v>0</v>
      </c>
      <c r="SNG97" s="1544">
        <f t="shared" si="206"/>
        <v>0</v>
      </c>
      <c r="SNH97" s="1544">
        <f t="shared" si="206"/>
        <v>0</v>
      </c>
      <c r="SNI97" s="1544">
        <f t="shared" si="206"/>
        <v>0</v>
      </c>
      <c r="SNJ97" s="1544">
        <f t="shared" si="206"/>
        <v>0</v>
      </c>
      <c r="SNK97" s="1544">
        <f t="shared" si="206"/>
        <v>0</v>
      </c>
      <c r="SNL97" s="1544">
        <f t="shared" si="206"/>
        <v>0</v>
      </c>
      <c r="SNM97" s="1544">
        <f t="shared" si="206"/>
        <v>0</v>
      </c>
      <c r="SNN97" s="1544">
        <f t="shared" si="206"/>
        <v>0</v>
      </c>
      <c r="SNO97" s="1544">
        <f t="shared" si="206"/>
        <v>0</v>
      </c>
      <c r="SNP97" s="1544">
        <f t="shared" si="206"/>
        <v>0</v>
      </c>
      <c r="SNQ97" s="1544">
        <f t="shared" si="206"/>
        <v>0</v>
      </c>
      <c r="SNR97" s="1544">
        <f t="shared" si="206"/>
        <v>0</v>
      </c>
      <c r="SNS97" s="1544">
        <f t="shared" si="206"/>
        <v>0</v>
      </c>
      <c r="SNT97" s="1544">
        <f t="shared" si="206"/>
        <v>0</v>
      </c>
      <c r="SNU97" s="1544">
        <f t="shared" si="206"/>
        <v>0</v>
      </c>
      <c r="SNV97" s="1544">
        <f t="shared" si="206"/>
        <v>0</v>
      </c>
      <c r="SNW97" s="1544">
        <f t="shared" si="206"/>
        <v>0</v>
      </c>
      <c r="SNX97" s="1544">
        <f t="shared" si="206"/>
        <v>0</v>
      </c>
      <c r="SNY97" s="1544">
        <f t="shared" si="206"/>
        <v>0</v>
      </c>
      <c r="SNZ97" s="1544">
        <f t="shared" si="206"/>
        <v>0</v>
      </c>
      <c r="SOA97" s="1544">
        <f t="shared" si="206"/>
        <v>0</v>
      </c>
      <c r="SOB97" s="1544">
        <f t="shared" si="206"/>
        <v>0</v>
      </c>
      <c r="SOC97" s="1544">
        <f t="shared" si="206"/>
        <v>0</v>
      </c>
      <c r="SOD97" s="1544">
        <f t="shared" si="206"/>
        <v>0</v>
      </c>
      <c r="SOE97" s="1544">
        <f t="shared" si="206"/>
        <v>0</v>
      </c>
      <c r="SOF97" s="1544">
        <f t="shared" si="206"/>
        <v>0</v>
      </c>
      <c r="SOG97" s="1544">
        <f t="shared" si="206"/>
        <v>0</v>
      </c>
      <c r="SOH97" s="1544">
        <f t="shared" si="206"/>
        <v>0</v>
      </c>
      <c r="SOI97" s="1544">
        <f t="shared" si="206"/>
        <v>0</v>
      </c>
      <c r="SOJ97" s="1544">
        <f t="shared" si="206"/>
        <v>0</v>
      </c>
      <c r="SOK97" s="1544">
        <f t="shared" si="206"/>
        <v>0</v>
      </c>
      <c r="SOL97" s="1544">
        <f t="shared" si="206"/>
        <v>0</v>
      </c>
      <c r="SOM97" s="1544">
        <f t="shared" si="206"/>
        <v>0</v>
      </c>
      <c r="SON97" s="1544">
        <f t="shared" si="206"/>
        <v>0</v>
      </c>
      <c r="SOO97" s="1544">
        <f t="shared" si="206"/>
        <v>0</v>
      </c>
      <c r="SOP97" s="1544">
        <f t="shared" si="206"/>
        <v>0</v>
      </c>
      <c r="SOQ97" s="1544">
        <f t="shared" si="206"/>
        <v>0</v>
      </c>
      <c r="SOR97" s="1544">
        <f t="shared" ref="SOR97:SRC97" si="207">SUM(SOR23,SOR27,SOR33,SOR38,SOR41,SOR44,SOR47,SOR50,SOR56,SOR62,SOR64,SOR70,SOR76,SOR78,SOR82)*(1-$E$91)*0.095</f>
        <v>0</v>
      </c>
      <c r="SOS97" s="1544">
        <f t="shared" si="207"/>
        <v>0</v>
      </c>
      <c r="SOT97" s="1544">
        <f t="shared" si="207"/>
        <v>0</v>
      </c>
      <c r="SOU97" s="1544">
        <f t="shared" si="207"/>
        <v>0</v>
      </c>
      <c r="SOV97" s="1544">
        <f t="shared" si="207"/>
        <v>0</v>
      </c>
      <c r="SOW97" s="1544">
        <f t="shared" si="207"/>
        <v>0</v>
      </c>
      <c r="SOX97" s="1544">
        <f t="shared" si="207"/>
        <v>0</v>
      </c>
      <c r="SOY97" s="1544">
        <f t="shared" si="207"/>
        <v>0</v>
      </c>
      <c r="SOZ97" s="1544">
        <f t="shared" si="207"/>
        <v>0</v>
      </c>
      <c r="SPA97" s="1544">
        <f t="shared" si="207"/>
        <v>0</v>
      </c>
      <c r="SPB97" s="1544">
        <f t="shared" si="207"/>
        <v>0</v>
      </c>
      <c r="SPC97" s="1544">
        <f t="shared" si="207"/>
        <v>0</v>
      </c>
      <c r="SPD97" s="1544">
        <f t="shared" si="207"/>
        <v>0</v>
      </c>
      <c r="SPE97" s="1544">
        <f t="shared" si="207"/>
        <v>0</v>
      </c>
      <c r="SPF97" s="1544">
        <f t="shared" si="207"/>
        <v>0</v>
      </c>
      <c r="SPG97" s="1544">
        <f t="shared" si="207"/>
        <v>0</v>
      </c>
      <c r="SPH97" s="1544">
        <f t="shared" si="207"/>
        <v>0</v>
      </c>
      <c r="SPI97" s="1544">
        <f t="shared" si="207"/>
        <v>0</v>
      </c>
      <c r="SPJ97" s="1544">
        <f t="shared" si="207"/>
        <v>0</v>
      </c>
      <c r="SPK97" s="1544">
        <f t="shared" si="207"/>
        <v>0</v>
      </c>
      <c r="SPL97" s="1544">
        <f t="shared" si="207"/>
        <v>0</v>
      </c>
      <c r="SPM97" s="1544">
        <f t="shared" si="207"/>
        <v>0</v>
      </c>
      <c r="SPN97" s="1544">
        <f t="shared" si="207"/>
        <v>0</v>
      </c>
      <c r="SPO97" s="1544">
        <f t="shared" si="207"/>
        <v>0</v>
      </c>
      <c r="SPP97" s="1544">
        <f t="shared" si="207"/>
        <v>0</v>
      </c>
      <c r="SPQ97" s="1544">
        <f t="shared" si="207"/>
        <v>0</v>
      </c>
      <c r="SPR97" s="1544">
        <f t="shared" si="207"/>
        <v>0</v>
      </c>
      <c r="SPS97" s="1544">
        <f t="shared" si="207"/>
        <v>0</v>
      </c>
      <c r="SPT97" s="1544">
        <f t="shared" si="207"/>
        <v>0</v>
      </c>
      <c r="SPU97" s="1544">
        <f t="shared" si="207"/>
        <v>0</v>
      </c>
      <c r="SPV97" s="1544">
        <f t="shared" si="207"/>
        <v>0</v>
      </c>
      <c r="SPW97" s="1544">
        <f t="shared" si="207"/>
        <v>0</v>
      </c>
      <c r="SPX97" s="1544">
        <f t="shared" si="207"/>
        <v>0</v>
      </c>
      <c r="SPY97" s="1544">
        <f t="shared" si="207"/>
        <v>0</v>
      </c>
      <c r="SPZ97" s="1544">
        <f t="shared" si="207"/>
        <v>0</v>
      </c>
      <c r="SQA97" s="1544">
        <f t="shared" si="207"/>
        <v>0</v>
      </c>
      <c r="SQB97" s="1544">
        <f t="shared" si="207"/>
        <v>0</v>
      </c>
      <c r="SQC97" s="1544">
        <f t="shared" si="207"/>
        <v>0</v>
      </c>
      <c r="SQD97" s="1544">
        <f t="shared" si="207"/>
        <v>0</v>
      </c>
      <c r="SQE97" s="1544">
        <f t="shared" si="207"/>
        <v>0</v>
      </c>
      <c r="SQF97" s="1544">
        <f t="shared" si="207"/>
        <v>0</v>
      </c>
      <c r="SQG97" s="1544">
        <f t="shared" si="207"/>
        <v>0</v>
      </c>
      <c r="SQH97" s="1544">
        <f t="shared" si="207"/>
        <v>0</v>
      </c>
      <c r="SQI97" s="1544">
        <f t="shared" si="207"/>
        <v>0</v>
      </c>
      <c r="SQJ97" s="1544">
        <f t="shared" si="207"/>
        <v>0</v>
      </c>
      <c r="SQK97" s="1544">
        <f t="shared" si="207"/>
        <v>0</v>
      </c>
      <c r="SQL97" s="1544">
        <f t="shared" si="207"/>
        <v>0</v>
      </c>
      <c r="SQM97" s="1544">
        <f t="shared" si="207"/>
        <v>0</v>
      </c>
      <c r="SQN97" s="1544">
        <f t="shared" si="207"/>
        <v>0</v>
      </c>
      <c r="SQO97" s="1544">
        <f t="shared" si="207"/>
        <v>0</v>
      </c>
      <c r="SQP97" s="1544">
        <f t="shared" si="207"/>
        <v>0</v>
      </c>
      <c r="SQQ97" s="1544">
        <f t="shared" si="207"/>
        <v>0</v>
      </c>
      <c r="SQR97" s="1544">
        <f t="shared" si="207"/>
        <v>0</v>
      </c>
      <c r="SQS97" s="1544">
        <f t="shared" si="207"/>
        <v>0</v>
      </c>
      <c r="SQT97" s="1544">
        <f t="shared" si="207"/>
        <v>0</v>
      </c>
      <c r="SQU97" s="1544">
        <f t="shared" si="207"/>
        <v>0</v>
      </c>
      <c r="SQV97" s="1544">
        <f t="shared" si="207"/>
        <v>0</v>
      </c>
      <c r="SQW97" s="1544">
        <f t="shared" si="207"/>
        <v>0</v>
      </c>
      <c r="SQX97" s="1544">
        <f t="shared" si="207"/>
        <v>0</v>
      </c>
      <c r="SQY97" s="1544">
        <f t="shared" si="207"/>
        <v>0</v>
      </c>
      <c r="SQZ97" s="1544">
        <f t="shared" si="207"/>
        <v>0</v>
      </c>
      <c r="SRA97" s="1544">
        <f t="shared" si="207"/>
        <v>0</v>
      </c>
      <c r="SRB97" s="1544">
        <f t="shared" si="207"/>
        <v>0</v>
      </c>
      <c r="SRC97" s="1544">
        <f t="shared" si="207"/>
        <v>0</v>
      </c>
      <c r="SRD97" s="1544">
        <f t="shared" ref="SRD97:STO97" si="208">SUM(SRD23,SRD27,SRD33,SRD38,SRD41,SRD44,SRD47,SRD50,SRD56,SRD62,SRD64,SRD70,SRD76,SRD78,SRD82)*(1-$E$91)*0.095</f>
        <v>0</v>
      </c>
      <c r="SRE97" s="1544">
        <f t="shared" si="208"/>
        <v>0</v>
      </c>
      <c r="SRF97" s="1544">
        <f t="shared" si="208"/>
        <v>0</v>
      </c>
      <c r="SRG97" s="1544">
        <f t="shared" si="208"/>
        <v>0</v>
      </c>
      <c r="SRH97" s="1544">
        <f t="shared" si="208"/>
        <v>0</v>
      </c>
      <c r="SRI97" s="1544">
        <f t="shared" si="208"/>
        <v>0</v>
      </c>
      <c r="SRJ97" s="1544">
        <f t="shared" si="208"/>
        <v>0</v>
      </c>
      <c r="SRK97" s="1544">
        <f t="shared" si="208"/>
        <v>0</v>
      </c>
      <c r="SRL97" s="1544">
        <f t="shared" si="208"/>
        <v>0</v>
      </c>
      <c r="SRM97" s="1544">
        <f t="shared" si="208"/>
        <v>0</v>
      </c>
      <c r="SRN97" s="1544">
        <f t="shared" si="208"/>
        <v>0</v>
      </c>
      <c r="SRO97" s="1544">
        <f t="shared" si="208"/>
        <v>0</v>
      </c>
      <c r="SRP97" s="1544">
        <f t="shared" si="208"/>
        <v>0</v>
      </c>
      <c r="SRQ97" s="1544">
        <f t="shared" si="208"/>
        <v>0</v>
      </c>
      <c r="SRR97" s="1544">
        <f t="shared" si="208"/>
        <v>0</v>
      </c>
      <c r="SRS97" s="1544">
        <f t="shared" si="208"/>
        <v>0</v>
      </c>
      <c r="SRT97" s="1544">
        <f t="shared" si="208"/>
        <v>0</v>
      </c>
      <c r="SRU97" s="1544">
        <f t="shared" si="208"/>
        <v>0</v>
      </c>
      <c r="SRV97" s="1544">
        <f t="shared" si="208"/>
        <v>0</v>
      </c>
      <c r="SRW97" s="1544">
        <f t="shared" si="208"/>
        <v>0</v>
      </c>
      <c r="SRX97" s="1544">
        <f t="shared" si="208"/>
        <v>0</v>
      </c>
      <c r="SRY97" s="1544">
        <f t="shared" si="208"/>
        <v>0</v>
      </c>
      <c r="SRZ97" s="1544">
        <f t="shared" si="208"/>
        <v>0</v>
      </c>
      <c r="SSA97" s="1544">
        <f t="shared" si="208"/>
        <v>0</v>
      </c>
      <c r="SSB97" s="1544">
        <f t="shared" si="208"/>
        <v>0</v>
      </c>
      <c r="SSC97" s="1544">
        <f t="shared" si="208"/>
        <v>0</v>
      </c>
      <c r="SSD97" s="1544">
        <f t="shared" si="208"/>
        <v>0</v>
      </c>
      <c r="SSE97" s="1544">
        <f t="shared" si="208"/>
        <v>0</v>
      </c>
      <c r="SSF97" s="1544">
        <f t="shared" si="208"/>
        <v>0</v>
      </c>
      <c r="SSG97" s="1544">
        <f t="shared" si="208"/>
        <v>0</v>
      </c>
      <c r="SSH97" s="1544">
        <f t="shared" si="208"/>
        <v>0</v>
      </c>
      <c r="SSI97" s="1544">
        <f t="shared" si="208"/>
        <v>0</v>
      </c>
      <c r="SSJ97" s="1544">
        <f t="shared" si="208"/>
        <v>0</v>
      </c>
      <c r="SSK97" s="1544">
        <f t="shared" si="208"/>
        <v>0</v>
      </c>
      <c r="SSL97" s="1544">
        <f t="shared" si="208"/>
        <v>0</v>
      </c>
      <c r="SSM97" s="1544">
        <f t="shared" si="208"/>
        <v>0</v>
      </c>
      <c r="SSN97" s="1544">
        <f t="shared" si="208"/>
        <v>0</v>
      </c>
      <c r="SSO97" s="1544">
        <f t="shared" si="208"/>
        <v>0</v>
      </c>
      <c r="SSP97" s="1544">
        <f t="shared" si="208"/>
        <v>0</v>
      </c>
      <c r="SSQ97" s="1544">
        <f t="shared" si="208"/>
        <v>0</v>
      </c>
      <c r="SSR97" s="1544">
        <f t="shared" si="208"/>
        <v>0</v>
      </c>
      <c r="SSS97" s="1544">
        <f t="shared" si="208"/>
        <v>0</v>
      </c>
      <c r="SST97" s="1544">
        <f t="shared" si="208"/>
        <v>0</v>
      </c>
      <c r="SSU97" s="1544">
        <f t="shared" si="208"/>
        <v>0</v>
      </c>
      <c r="SSV97" s="1544">
        <f t="shared" si="208"/>
        <v>0</v>
      </c>
      <c r="SSW97" s="1544">
        <f t="shared" si="208"/>
        <v>0</v>
      </c>
      <c r="SSX97" s="1544">
        <f t="shared" si="208"/>
        <v>0</v>
      </c>
      <c r="SSY97" s="1544">
        <f t="shared" si="208"/>
        <v>0</v>
      </c>
      <c r="SSZ97" s="1544">
        <f t="shared" si="208"/>
        <v>0</v>
      </c>
      <c r="STA97" s="1544">
        <f t="shared" si="208"/>
        <v>0</v>
      </c>
      <c r="STB97" s="1544">
        <f t="shared" si="208"/>
        <v>0</v>
      </c>
      <c r="STC97" s="1544">
        <f t="shared" si="208"/>
        <v>0</v>
      </c>
      <c r="STD97" s="1544">
        <f t="shared" si="208"/>
        <v>0</v>
      </c>
      <c r="STE97" s="1544">
        <f t="shared" si="208"/>
        <v>0</v>
      </c>
      <c r="STF97" s="1544">
        <f t="shared" si="208"/>
        <v>0</v>
      </c>
      <c r="STG97" s="1544">
        <f t="shared" si="208"/>
        <v>0</v>
      </c>
      <c r="STH97" s="1544">
        <f t="shared" si="208"/>
        <v>0</v>
      </c>
      <c r="STI97" s="1544">
        <f t="shared" si="208"/>
        <v>0</v>
      </c>
      <c r="STJ97" s="1544">
        <f t="shared" si="208"/>
        <v>0</v>
      </c>
      <c r="STK97" s="1544">
        <f t="shared" si="208"/>
        <v>0</v>
      </c>
      <c r="STL97" s="1544">
        <f t="shared" si="208"/>
        <v>0</v>
      </c>
      <c r="STM97" s="1544">
        <f t="shared" si="208"/>
        <v>0</v>
      </c>
      <c r="STN97" s="1544">
        <f t="shared" si="208"/>
        <v>0</v>
      </c>
      <c r="STO97" s="1544">
        <f t="shared" si="208"/>
        <v>0</v>
      </c>
      <c r="STP97" s="1544">
        <f t="shared" ref="STP97:SWA97" si="209">SUM(STP23,STP27,STP33,STP38,STP41,STP44,STP47,STP50,STP56,STP62,STP64,STP70,STP76,STP78,STP82)*(1-$E$91)*0.095</f>
        <v>0</v>
      </c>
      <c r="STQ97" s="1544">
        <f t="shared" si="209"/>
        <v>0</v>
      </c>
      <c r="STR97" s="1544">
        <f t="shared" si="209"/>
        <v>0</v>
      </c>
      <c r="STS97" s="1544">
        <f t="shared" si="209"/>
        <v>0</v>
      </c>
      <c r="STT97" s="1544">
        <f t="shared" si="209"/>
        <v>0</v>
      </c>
      <c r="STU97" s="1544">
        <f t="shared" si="209"/>
        <v>0</v>
      </c>
      <c r="STV97" s="1544">
        <f t="shared" si="209"/>
        <v>0</v>
      </c>
      <c r="STW97" s="1544">
        <f t="shared" si="209"/>
        <v>0</v>
      </c>
      <c r="STX97" s="1544">
        <f t="shared" si="209"/>
        <v>0</v>
      </c>
      <c r="STY97" s="1544">
        <f t="shared" si="209"/>
        <v>0</v>
      </c>
      <c r="STZ97" s="1544">
        <f t="shared" si="209"/>
        <v>0</v>
      </c>
      <c r="SUA97" s="1544">
        <f t="shared" si="209"/>
        <v>0</v>
      </c>
      <c r="SUB97" s="1544">
        <f t="shared" si="209"/>
        <v>0</v>
      </c>
      <c r="SUC97" s="1544">
        <f t="shared" si="209"/>
        <v>0</v>
      </c>
      <c r="SUD97" s="1544">
        <f t="shared" si="209"/>
        <v>0</v>
      </c>
      <c r="SUE97" s="1544">
        <f t="shared" si="209"/>
        <v>0</v>
      </c>
      <c r="SUF97" s="1544">
        <f t="shared" si="209"/>
        <v>0</v>
      </c>
      <c r="SUG97" s="1544">
        <f t="shared" si="209"/>
        <v>0</v>
      </c>
      <c r="SUH97" s="1544">
        <f t="shared" si="209"/>
        <v>0</v>
      </c>
      <c r="SUI97" s="1544">
        <f t="shared" si="209"/>
        <v>0</v>
      </c>
      <c r="SUJ97" s="1544">
        <f t="shared" si="209"/>
        <v>0</v>
      </c>
      <c r="SUK97" s="1544">
        <f t="shared" si="209"/>
        <v>0</v>
      </c>
      <c r="SUL97" s="1544">
        <f t="shared" si="209"/>
        <v>0</v>
      </c>
      <c r="SUM97" s="1544">
        <f t="shared" si="209"/>
        <v>0</v>
      </c>
      <c r="SUN97" s="1544">
        <f t="shared" si="209"/>
        <v>0</v>
      </c>
      <c r="SUO97" s="1544">
        <f t="shared" si="209"/>
        <v>0</v>
      </c>
      <c r="SUP97" s="1544">
        <f t="shared" si="209"/>
        <v>0</v>
      </c>
      <c r="SUQ97" s="1544">
        <f t="shared" si="209"/>
        <v>0</v>
      </c>
      <c r="SUR97" s="1544">
        <f t="shared" si="209"/>
        <v>0</v>
      </c>
      <c r="SUS97" s="1544">
        <f t="shared" si="209"/>
        <v>0</v>
      </c>
      <c r="SUT97" s="1544">
        <f t="shared" si="209"/>
        <v>0</v>
      </c>
      <c r="SUU97" s="1544">
        <f t="shared" si="209"/>
        <v>0</v>
      </c>
      <c r="SUV97" s="1544">
        <f t="shared" si="209"/>
        <v>0</v>
      </c>
      <c r="SUW97" s="1544">
        <f t="shared" si="209"/>
        <v>0</v>
      </c>
      <c r="SUX97" s="1544">
        <f t="shared" si="209"/>
        <v>0</v>
      </c>
      <c r="SUY97" s="1544">
        <f t="shared" si="209"/>
        <v>0</v>
      </c>
      <c r="SUZ97" s="1544">
        <f t="shared" si="209"/>
        <v>0</v>
      </c>
      <c r="SVA97" s="1544">
        <f t="shared" si="209"/>
        <v>0</v>
      </c>
      <c r="SVB97" s="1544">
        <f t="shared" si="209"/>
        <v>0</v>
      </c>
      <c r="SVC97" s="1544">
        <f t="shared" si="209"/>
        <v>0</v>
      </c>
      <c r="SVD97" s="1544">
        <f t="shared" si="209"/>
        <v>0</v>
      </c>
      <c r="SVE97" s="1544">
        <f t="shared" si="209"/>
        <v>0</v>
      </c>
      <c r="SVF97" s="1544">
        <f t="shared" si="209"/>
        <v>0</v>
      </c>
      <c r="SVG97" s="1544">
        <f t="shared" si="209"/>
        <v>0</v>
      </c>
      <c r="SVH97" s="1544">
        <f t="shared" si="209"/>
        <v>0</v>
      </c>
      <c r="SVI97" s="1544">
        <f t="shared" si="209"/>
        <v>0</v>
      </c>
      <c r="SVJ97" s="1544">
        <f t="shared" si="209"/>
        <v>0</v>
      </c>
      <c r="SVK97" s="1544">
        <f t="shared" si="209"/>
        <v>0</v>
      </c>
      <c r="SVL97" s="1544">
        <f t="shared" si="209"/>
        <v>0</v>
      </c>
      <c r="SVM97" s="1544">
        <f t="shared" si="209"/>
        <v>0</v>
      </c>
      <c r="SVN97" s="1544">
        <f t="shared" si="209"/>
        <v>0</v>
      </c>
      <c r="SVO97" s="1544">
        <f t="shared" si="209"/>
        <v>0</v>
      </c>
      <c r="SVP97" s="1544">
        <f t="shared" si="209"/>
        <v>0</v>
      </c>
      <c r="SVQ97" s="1544">
        <f t="shared" si="209"/>
        <v>0</v>
      </c>
      <c r="SVR97" s="1544">
        <f t="shared" si="209"/>
        <v>0</v>
      </c>
      <c r="SVS97" s="1544">
        <f t="shared" si="209"/>
        <v>0</v>
      </c>
      <c r="SVT97" s="1544">
        <f t="shared" si="209"/>
        <v>0</v>
      </c>
      <c r="SVU97" s="1544">
        <f t="shared" si="209"/>
        <v>0</v>
      </c>
      <c r="SVV97" s="1544">
        <f t="shared" si="209"/>
        <v>0</v>
      </c>
      <c r="SVW97" s="1544">
        <f t="shared" si="209"/>
        <v>0</v>
      </c>
      <c r="SVX97" s="1544">
        <f t="shared" si="209"/>
        <v>0</v>
      </c>
      <c r="SVY97" s="1544">
        <f t="shared" si="209"/>
        <v>0</v>
      </c>
      <c r="SVZ97" s="1544">
        <f t="shared" si="209"/>
        <v>0</v>
      </c>
      <c r="SWA97" s="1544">
        <f t="shared" si="209"/>
        <v>0</v>
      </c>
      <c r="SWB97" s="1544">
        <f t="shared" ref="SWB97:SYM97" si="210">SUM(SWB23,SWB27,SWB33,SWB38,SWB41,SWB44,SWB47,SWB50,SWB56,SWB62,SWB64,SWB70,SWB76,SWB78,SWB82)*(1-$E$91)*0.095</f>
        <v>0</v>
      </c>
      <c r="SWC97" s="1544">
        <f t="shared" si="210"/>
        <v>0</v>
      </c>
      <c r="SWD97" s="1544">
        <f t="shared" si="210"/>
        <v>0</v>
      </c>
      <c r="SWE97" s="1544">
        <f t="shared" si="210"/>
        <v>0</v>
      </c>
      <c r="SWF97" s="1544">
        <f t="shared" si="210"/>
        <v>0</v>
      </c>
      <c r="SWG97" s="1544">
        <f t="shared" si="210"/>
        <v>0</v>
      </c>
      <c r="SWH97" s="1544">
        <f t="shared" si="210"/>
        <v>0</v>
      </c>
      <c r="SWI97" s="1544">
        <f t="shared" si="210"/>
        <v>0</v>
      </c>
      <c r="SWJ97" s="1544">
        <f t="shared" si="210"/>
        <v>0</v>
      </c>
      <c r="SWK97" s="1544">
        <f t="shared" si="210"/>
        <v>0</v>
      </c>
      <c r="SWL97" s="1544">
        <f t="shared" si="210"/>
        <v>0</v>
      </c>
      <c r="SWM97" s="1544">
        <f t="shared" si="210"/>
        <v>0</v>
      </c>
      <c r="SWN97" s="1544">
        <f t="shared" si="210"/>
        <v>0</v>
      </c>
      <c r="SWO97" s="1544">
        <f t="shared" si="210"/>
        <v>0</v>
      </c>
      <c r="SWP97" s="1544">
        <f t="shared" si="210"/>
        <v>0</v>
      </c>
      <c r="SWQ97" s="1544">
        <f t="shared" si="210"/>
        <v>0</v>
      </c>
      <c r="SWR97" s="1544">
        <f t="shared" si="210"/>
        <v>0</v>
      </c>
      <c r="SWS97" s="1544">
        <f t="shared" si="210"/>
        <v>0</v>
      </c>
      <c r="SWT97" s="1544">
        <f t="shared" si="210"/>
        <v>0</v>
      </c>
      <c r="SWU97" s="1544">
        <f t="shared" si="210"/>
        <v>0</v>
      </c>
      <c r="SWV97" s="1544">
        <f t="shared" si="210"/>
        <v>0</v>
      </c>
      <c r="SWW97" s="1544">
        <f t="shared" si="210"/>
        <v>0</v>
      </c>
      <c r="SWX97" s="1544">
        <f t="shared" si="210"/>
        <v>0</v>
      </c>
      <c r="SWY97" s="1544">
        <f t="shared" si="210"/>
        <v>0</v>
      </c>
      <c r="SWZ97" s="1544">
        <f t="shared" si="210"/>
        <v>0</v>
      </c>
      <c r="SXA97" s="1544">
        <f t="shared" si="210"/>
        <v>0</v>
      </c>
      <c r="SXB97" s="1544">
        <f t="shared" si="210"/>
        <v>0</v>
      </c>
      <c r="SXC97" s="1544">
        <f t="shared" si="210"/>
        <v>0</v>
      </c>
      <c r="SXD97" s="1544">
        <f t="shared" si="210"/>
        <v>0</v>
      </c>
      <c r="SXE97" s="1544">
        <f t="shared" si="210"/>
        <v>0</v>
      </c>
      <c r="SXF97" s="1544">
        <f t="shared" si="210"/>
        <v>0</v>
      </c>
      <c r="SXG97" s="1544">
        <f t="shared" si="210"/>
        <v>0</v>
      </c>
      <c r="SXH97" s="1544">
        <f t="shared" si="210"/>
        <v>0</v>
      </c>
      <c r="SXI97" s="1544">
        <f t="shared" si="210"/>
        <v>0</v>
      </c>
      <c r="SXJ97" s="1544">
        <f t="shared" si="210"/>
        <v>0</v>
      </c>
      <c r="SXK97" s="1544">
        <f t="shared" si="210"/>
        <v>0</v>
      </c>
      <c r="SXL97" s="1544">
        <f t="shared" si="210"/>
        <v>0</v>
      </c>
      <c r="SXM97" s="1544">
        <f t="shared" si="210"/>
        <v>0</v>
      </c>
      <c r="SXN97" s="1544">
        <f t="shared" si="210"/>
        <v>0</v>
      </c>
      <c r="SXO97" s="1544">
        <f t="shared" si="210"/>
        <v>0</v>
      </c>
      <c r="SXP97" s="1544">
        <f t="shared" si="210"/>
        <v>0</v>
      </c>
      <c r="SXQ97" s="1544">
        <f t="shared" si="210"/>
        <v>0</v>
      </c>
      <c r="SXR97" s="1544">
        <f t="shared" si="210"/>
        <v>0</v>
      </c>
      <c r="SXS97" s="1544">
        <f t="shared" si="210"/>
        <v>0</v>
      </c>
      <c r="SXT97" s="1544">
        <f t="shared" si="210"/>
        <v>0</v>
      </c>
      <c r="SXU97" s="1544">
        <f t="shared" si="210"/>
        <v>0</v>
      </c>
      <c r="SXV97" s="1544">
        <f t="shared" si="210"/>
        <v>0</v>
      </c>
      <c r="SXW97" s="1544">
        <f t="shared" si="210"/>
        <v>0</v>
      </c>
      <c r="SXX97" s="1544">
        <f t="shared" si="210"/>
        <v>0</v>
      </c>
      <c r="SXY97" s="1544">
        <f t="shared" si="210"/>
        <v>0</v>
      </c>
      <c r="SXZ97" s="1544">
        <f t="shared" si="210"/>
        <v>0</v>
      </c>
      <c r="SYA97" s="1544">
        <f t="shared" si="210"/>
        <v>0</v>
      </c>
      <c r="SYB97" s="1544">
        <f t="shared" si="210"/>
        <v>0</v>
      </c>
      <c r="SYC97" s="1544">
        <f t="shared" si="210"/>
        <v>0</v>
      </c>
      <c r="SYD97" s="1544">
        <f t="shared" si="210"/>
        <v>0</v>
      </c>
      <c r="SYE97" s="1544">
        <f t="shared" si="210"/>
        <v>0</v>
      </c>
      <c r="SYF97" s="1544">
        <f t="shared" si="210"/>
        <v>0</v>
      </c>
      <c r="SYG97" s="1544">
        <f t="shared" si="210"/>
        <v>0</v>
      </c>
      <c r="SYH97" s="1544">
        <f t="shared" si="210"/>
        <v>0</v>
      </c>
      <c r="SYI97" s="1544">
        <f t="shared" si="210"/>
        <v>0</v>
      </c>
      <c r="SYJ97" s="1544">
        <f t="shared" si="210"/>
        <v>0</v>
      </c>
      <c r="SYK97" s="1544">
        <f t="shared" si="210"/>
        <v>0</v>
      </c>
      <c r="SYL97" s="1544">
        <f t="shared" si="210"/>
        <v>0</v>
      </c>
      <c r="SYM97" s="1544">
        <f t="shared" si="210"/>
        <v>0</v>
      </c>
      <c r="SYN97" s="1544">
        <f t="shared" ref="SYN97:TAY97" si="211">SUM(SYN23,SYN27,SYN33,SYN38,SYN41,SYN44,SYN47,SYN50,SYN56,SYN62,SYN64,SYN70,SYN76,SYN78,SYN82)*(1-$E$91)*0.095</f>
        <v>0</v>
      </c>
      <c r="SYO97" s="1544">
        <f t="shared" si="211"/>
        <v>0</v>
      </c>
      <c r="SYP97" s="1544">
        <f t="shared" si="211"/>
        <v>0</v>
      </c>
      <c r="SYQ97" s="1544">
        <f t="shared" si="211"/>
        <v>0</v>
      </c>
      <c r="SYR97" s="1544">
        <f t="shared" si="211"/>
        <v>0</v>
      </c>
      <c r="SYS97" s="1544">
        <f t="shared" si="211"/>
        <v>0</v>
      </c>
      <c r="SYT97" s="1544">
        <f t="shared" si="211"/>
        <v>0</v>
      </c>
      <c r="SYU97" s="1544">
        <f t="shared" si="211"/>
        <v>0</v>
      </c>
      <c r="SYV97" s="1544">
        <f t="shared" si="211"/>
        <v>0</v>
      </c>
      <c r="SYW97" s="1544">
        <f t="shared" si="211"/>
        <v>0</v>
      </c>
      <c r="SYX97" s="1544">
        <f t="shared" si="211"/>
        <v>0</v>
      </c>
      <c r="SYY97" s="1544">
        <f t="shared" si="211"/>
        <v>0</v>
      </c>
      <c r="SYZ97" s="1544">
        <f t="shared" si="211"/>
        <v>0</v>
      </c>
      <c r="SZA97" s="1544">
        <f t="shared" si="211"/>
        <v>0</v>
      </c>
      <c r="SZB97" s="1544">
        <f t="shared" si="211"/>
        <v>0</v>
      </c>
      <c r="SZC97" s="1544">
        <f t="shared" si="211"/>
        <v>0</v>
      </c>
      <c r="SZD97" s="1544">
        <f t="shared" si="211"/>
        <v>0</v>
      </c>
      <c r="SZE97" s="1544">
        <f t="shared" si="211"/>
        <v>0</v>
      </c>
      <c r="SZF97" s="1544">
        <f t="shared" si="211"/>
        <v>0</v>
      </c>
      <c r="SZG97" s="1544">
        <f t="shared" si="211"/>
        <v>0</v>
      </c>
      <c r="SZH97" s="1544">
        <f t="shared" si="211"/>
        <v>0</v>
      </c>
      <c r="SZI97" s="1544">
        <f t="shared" si="211"/>
        <v>0</v>
      </c>
      <c r="SZJ97" s="1544">
        <f t="shared" si="211"/>
        <v>0</v>
      </c>
      <c r="SZK97" s="1544">
        <f t="shared" si="211"/>
        <v>0</v>
      </c>
      <c r="SZL97" s="1544">
        <f t="shared" si="211"/>
        <v>0</v>
      </c>
      <c r="SZM97" s="1544">
        <f t="shared" si="211"/>
        <v>0</v>
      </c>
      <c r="SZN97" s="1544">
        <f t="shared" si="211"/>
        <v>0</v>
      </c>
      <c r="SZO97" s="1544">
        <f t="shared" si="211"/>
        <v>0</v>
      </c>
      <c r="SZP97" s="1544">
        <f t="shared" si="211"/>
        <v>0</v>
      </c>
      <c r="SZQ97" s="1544">
        <f t="shared" si="211"/>
        <v>0</v>
      </c>
      <c r="SZR97" s="1544">
        <f t="shared" si="211"/>
        <v>0</v>
      </c>
      <c r="SZS97" s="1544">
        <f t="shared" si="211"/>
        <v>0</v>
      </c>
      <c r="SZT97" s="1544">
        <f t="shared" si="211"/>
        <v>0</v>
      </c>
      <c r="SZU97" s="1544">
        <f t="shared" si="211"/>
        <v>0</v>
      </c>
      <c r="SZV97" s="1544">
        <f t="shared" si="211"/>
        <v>0</v>
      </c>
      <c r="SZW97" s="1544">
        <f t="shared" si="211"/>
        <v>0</v>
      </c>
      <c r="SZX97" s="1544">
        <f t="shared" si="211"/>
        <v>0</v>
      </c>
      <c r="SZY97" s="1544">
        <f t="shared" si="211"/>
        <v>0</v>
      </c>
      <c r="SZZ97" s="1544">
        <f t="shared" si="211"/>
        <v>0</v>
      </c>
      <c r="TAA97" s="1544">
        <f t="shared" si="211"/>
        <v>0</v>
      </c>
      <c r="TAB97" s="1544">
        <f t="shared" si="211"/>
        <v>0</v>
      </c>
      <c r="TAC97" s="1544">
        <f t="shared" si="211"/>
        <v>0</v>
      </c>
      <c r="TAD97" s="1544">
        <f t="shared" si="211"/>
        <v>0</v>
      </c>
      <c r="TAE97" s="1544">
        <f t="shared" si="211"/>
        <v>0</v>
      </c>
      <c r="TAF97" s="1544">
        <f t="shared" si="211"/>
        <v>0</v>
      </c>
      <c r="TAG97" s="1544">
        <f t="shared" si="211"/>
        <v>0</v>
      </c>
      <c r="TAH97" s="1544">
        <f t="shared" si="211"/>
        <v>0</v>
      </c>
      <c r="TAI97" s="1544">
        <f t="shared" si="211"/>
        <v>0</v>
      </c>
      <c r="TAJ97" s="1544">
        <f t="shared" si="211"/>
        <v>0</v>
      </c>
      <c r="TAK97" s="1544">
        <f t="shared" si="211"/>
        <v>0</v>
      </c>
      <c r="TAL97" s="1544">
        <f t="shared" si="211"/>
        <v>0</v>
      </c>
      <c r="TAM97" s="1544">
        <f t="shared" si="211"/>
        <v>0</v>
      </c>
      <c r="TAN97" s="1544">
        <f t="shared" si="211"/>
        <v>0</v>
      </c>
      <c r="TAO97" s="1544">
        <f t="shared" si="211"/>
        <v>0</v>
      </c>
      <c r="TAP97" s="1544">
        <f t="shared" si="211"/>
        <v>0</v>
      </c>
      <c r="TAQ97" s="1544">
        <f t="shared" si="211"/>
        <v>0</v>
      </c>
      <c r="TAR97" s="1544">
        <f t="shared" si="211"/>
        <v>0</v>
      </c>
      <c r="TAS97" s="1544">
        <f t="shared" si="211"/>
        <v>0</v>
      </c>
      <c r="TAT97" s="1544">
        <f t="shared" si="211"/>
        <v>0</v>
      </c>
      <c r="TAU97" s="1544">
        <f t="shared" si="211"/>
        <v>0</v>
      </c>
      <c r="TAV97" s="1544">
        <f t="shared" si="211"/>
        <v>0</v>
      </c>
      <c r="TAW97" s="1544">
        <f t="shared" si="211"/>
        <v>0</v>
      </c>
      <c r="TAX97" s="1544">
        <f t="shared" si="211"/>
        <v>0</v>
      </c>
      <c r="TAY97" s="1544">
        <f t="shared" si="211"/>
        <v>0</v>
      </c>
      <c r="TAZ97" s="1544">
        <f t="shared" ref="TAZ97:TDK97" si="212">SUM(TAZ23,TAZ27,TAZ33,TAZ38,TAZ41,TAZ44,TAZ47,TAZ50,TAZ56,TAZ62,TAZ64,TAZ70,TAZ76,TAZ78,TAZ82)*(1-$E$91)*0.095</f>
        <v>0</v>
      </c>
      <c r="TBA97" s="1544">
        <f t="shared" si="212"/>
        <v>0</v>
      </c>
      <c r="TBB97" s="1544">
        <f t="shared" si="212"/>
        <v>0</v>
      </c>
      <c r="TBC97" s="1544">
        <f t="shared" si="212"/>
        <v>0</v>
      </c>
      <c r="TBD97" s="1544">
        <f t="shared" si="212"/>
        <v>0</v>
      </c>
      <c r="TBE97" s="1544">
        <f t="shared" si="212"/>
        <v>0</v>
      </c>
      <c r="TBF97" s="1544">
        <f t="shared" si="212"/>
        <v>0</v>
      </c>
      <c r="TBG97" s="1544">
        <f t="shared" si="212"/>
        <v>0</v>
      </c>
      <c r="TBH97" s="1544">
        <f t="shared" si="212"/>
        <v>0</v>
      </c>
      <c r="TBI97" s="1544">
        <f t="shared" si="212"/>
        <v>0</v>
      </c>
      <c r="TBJ97" s="1544">
        <f t="shared" si="212"/>
        <v>0</v>
      </c>
      <c r="TBK97" s="1544">
        <f t="shared" si="212"/>
        <v>0</v>
      </c>
      <c r="TBL97" s="1544">
        <f t="shared" si="212"/>
        <v>0</v>
      </c>
      <c r="TBM97" s="1544">
        <f t="shared" si="212"/>
        <v>0</v>
      </c>
      <c r="TBN97" s="1544">
        <f t="shared" si="212"/>
        <v>0</v>
      </c>
      <c r="TBO97" s="1544">
        <f t="shared" si="212"/>
        <v>0</v>
      </c>
      <c r="TBP97" s="1544">
        <f t="shared" si="212"/>
        <v>0</v>
      </c>
      <c r="TBQ97" s="1544">
        <f t="shared" si="212"/>
        <v>0</v>
      </c>
      <c r="TBR97" s="1544">
        <f t="shared" si="212"/>
        <v>0</v>
      </c>
      <c r="TBS97" s="1544">
        <f t="shared" si="212"/>
        <v>0</v>
      </c>
      <c r="TBT97" s="1544">
        <f t="shared" si="212"/>
        <v>0</v>
      </c>
      <c r="TBU97" s="1544">
        <f t="shared" si="212"/>
        <v>0</v>
      </c>
      <c r="TBV97" s="1544">
        <f t="shared" si="212"/>
        <v>0</v>
      </c>
      <c r="TBW97" s="1544">
        <f t="shared" si="212"/>
        <v>0</v>
      </c>
      <c r="TBX97" s="1544">
        <f t="shared" si="212"/>
        <v>0</v>
      </c>
      <c r="TBY97" s="1544">
        <f t="shared" si="212"/>
        <v>0</v>
      </c>
      <c r="TBZ97" s="1544">
        <f t="shared" si="212"/>
        <v>0</v>
      </c>
      <c r="TCA97" s="1544">
        <f t="shared" si="212"/>
        <v>0</v>
      </c>
      <c r="TCB97" s="1544">
        <f t="shared" si="212"/>
        <v>0</v>
      </c>
      <c r="TCC97" s="1544">
        <f t="shared" si="212"/>
        <v>0</v>
      </c>
      <c r="TCD97" s="1544">
        <f t="shared" si="212"/>
        <v>0</v>
      </c>
      <c r="TCE97" s="1544">
        <f t="shared" si="212"/>
        <v>0</v>
      </c>
      <c r="TCF97" s="1544">
        <f t="shared" si="212"/>
        <v>0</v>
      </c>
      <c r="TCG97" s="1544">
        <f t="shared" si="212"/>
        <v>0</v>
      </c>
      <c r="TCH97" s="1544">
        <f t="shared" si="212"/>
        <v>0</v>
      </c>
      <c r="TCI97" s="1544">
        <f t="shared" si="212"/>
        <v>0</v>
      </c>
      <c r="TCJ97" s="1544">
        <f t="shared" si="212"/>
        <v>0</v>
      </c>
      <c r="TCK97" s="1544">
        <f t="shared" si="212"/>
        <v>0</v>
      </c>
      <c r="TCL97" s="1544">
        <f t="shared" si="212"/>
        <v>0</v>
      </c>
      <c r="TCM97" s="1544">
        <f t="shared" si="212"/>
        <v>0</v>
      </c>
      <c r="TCN97" s="1544">
        <f t="shared" si="212"/>
        <v>0</v>
      </c>
      <c r="TCO97" s="1544">
        <f t="shared" si="212"/>
        <v>0</v>
      </c>
      <c r="TCP97" s="1544">
        <f t="shared" si="212"/>
        <v>0</v>
      </c>
      <c r="TCQ97" s="1544">
        <f t="shared" si="212"/>
        <v>0</v>
      </c>
      <c r="TCR97" s="1544">
        <f t="shared" si="212"/>
        <v>0</v>
      </c>
      <c r="TCS97" s="1544">
        <f t="shared" si="212"/>
        <v>0</v>
      </c>
      <c r="TCT97" s="1544">
        <f t="shared" si="212"/>
        <v>0</v>
      </c>
      <c r="TCU97" s="1544">
        <f t="shared" si="212"/>
        <v>0</v>
      </c>
      <c r="TCV97" s="1544">
        <f t="shared" si="212"/>
        <v>0</v>
      </c>
      <c r="TCW97" s="1544">
        <f t="shared" si="212"/>
        <v>0</v>
      </c>
      <c r="TCX97" s="1544">
        <f t="shared" si="212"/>
        <v>0</v>
      </c>
      <c r="TCY97" s="1544">
        <f t="shared" si="212"/>
        <v>0</v>
      </c>
      <c r="TCZ97" s="1544">
        <f t="shared" si="212"/>
        <v>0</v>
      </c>
      <c r="TDA97" s="1544">
        <f t="shared" si="212"/>
        <v>0</v>
      </c>
      <c r="TDB97" s="1544">
        <f t="shared" si="212"/>
        <v>0</v>
      </c>
      <c r="TDC97" s="1544">
        <f t="shared" si="212"/>
        <v>0</v>
      </c>
      <c r="TDD97" s="1544">
        <f t="shared" si="212"/>
        <v>0</v>
      </c>
      <c r="TDE97" s="1544">
        <f t="shared" si="212"/>
        <v>0</v>
      </c>
      <c r="TDF97" s="1544">
        <f t="shared" si="212"/>
        <v>0</v>
      </c>
      <c r="TDG97" s="1544">
        <f t="shared" si="212"/>
        <v>0</v>
      </c>
      <c r="TDH97" s="1544">
        <f t="shared" si="212"/>
        <v>0</v>
      </c>
      <c r="TDI97" s="1544">
        <f t="shared" si="212"/>
        <v>0</v>
      </c>
      <c r="TDJ97" s="1544">
        <f t="shared" si="212"/>
        <v>0</v>
      </c>
      <c r="TDK97" s="1544">
        <f t="shared" si="212"/>
        <v>0</v>
      </c>
      <c r="TDL97" s="1544">
        <f t="shared" ref="TDL97:TFW97" si="213">SUM(TDL23,TDL27,TDL33,TDL38,TDL41,TDL44,TDL47,TDL50,TDL56,TDL62,TDL64,TDL70,TDL76,TDL78,TDL82)*(1-$E$91)*0.095</f>
        <v>0</v>
      </c>
      <c r="TDM97" s="1544">
        <f t="shared" si="213"/>
        <v>0</v>
      </c>
      <c r="TDN97" s="1544">
        <f t="shared" si="213"/>
        <v>0</v>
      </c>
      <c r="TDO97" s="1544">
        <f t="shared" si="213"/>
        <v>0</v>
      </c>
      <c r="TDP97" s="1544">
        <f t="shared" si="213"/>
        <v>0</v>
      </c>
      <c r="TDQ97" s="1544">
        <f t="shared" si="213"/>
        <v>0</v>
      </c>
      <c r="TDR97" s="1544">
        <f t="shared" si="213"/>
        <v>0</v>
      </c>
      <c r="TDS97" s="1544">
        <f t="shared" si="213"/>
        <v>0</v>
      </c>
      <c r="TDT97" s="1544">
        <f t="shared" si="213"/>
        <v>0</v>
      </c>
      <c r="TDU97" s="1544">
        <f t="shared" si="213"/>
        <v>0</v>
      </c>
      <c r="TDV97" s="1544">
        <f t="shared" si="213"/>
        <v>0</v>
      </c>
      <c r="TDW97" s="1544">
        <f t="shared" si="213"/>
        <v>0</v>
      </c>
      <c r="TDX97" s="1544">
        <f t="shared" si="213"/>
        <v>0</v>
      </c>
      <c r="TDY97" s="1544">
        <f t="shared" si="213"/>
        <v>0</v>
      </c>
      <c r="TDZ97" s="1544">
        <f t="shared" si="213"/>
        <v>0</v>
      </c>
      <c r="TEA97" s="1544">
        <f t="shared" si="213"/>
        <v>0</v>
      </c>
      <c r="TEB97" s="1544">
        <f t="shared" si="213"/>
        <v>0</v>
      </c>
      <c r="TEC97" s="1544">
        <f t="shared" si="213"/>
        <v>0</v>
      </c>
      <c r="TED97" s="1544">
        <f t="shared" si="213"/>
        <v>0</v>
      </c>
      <c r="TEE97" s="1544">
        <f t="shared" si="213"/>
        <v>0</v>
      </c>
      <c r="TEF97" s="1544">
        <f t="shared" si="213"/>
        <v>0</v>
      </c>
      <c r="TEG97" s="1544">
        <f t="shared" si="213"/>
        <v>0</v>
      </c>
      <c r="TEH97" s="1544">
        <f t="shared" si="213"/>
        <v>0</v>
      </c>
      <c r="TEI97" s="1544">
        <f t="shared" si="213"/>
        <v>0</v>
      </c>
      <c r="TEJ97" s="1544">
        <f t="shared" si="213"/>
        <v>0</v>
      </c>
      <c r="TEK97" s="1544">
        <f t="shared" si="213"/>
        <v>0</v>
      </c>
      <c r="TEL97" s="1544">
        <f t="shared" si="213"/>
        <v>0</v>
      </c>
      <c r="TEM97" s="1544">
        <f t="shared" si="213"/>
        <v>0</v>
      </c>
      <c r="TEN97" s="1544">
        <f t="shared" si="213"/>
        <v>0</v>
      </c>
      <c r="TEO97" s="1544">
        <f t="shared" si="213"/>
        <v>0</v>
      </c>
      <c r="TEP97" s="1544">
        <f t="shared" si="213"/>
        <v>0</v>
      </c>
      <c r="TEQ97" s="1544">
        <f t="shared" si="213"/>
        <v>0</v>
      </c>
      <c r="TER97" s="1544">
        <f t="shared" si="213"/>
        <v>0</v>
      </c>
      <c r="TES97" s="1544">
        <f t="shared" si="213"/>
        <v>0</v>
      </c>
      <c r="TET97" s="1544">
        <f t="shared" si="213"/>
        <v>0</v>
      </c>
      <c r="TEU97" s="1544">
        <f t="shared" si="213"/>
        <v>0</v>
      </c>
      <c r="TEV97" s="1544">
        <f t="shared" si="213"/>
        <v>0</v>
      </c>
      <c r="TEW97" s="1544">
        <f t="shared" si="213"/>
        <v>0</v>
      </c>
      <c r="TEX97" s="1544">
        <f t="shared" si="213"/>
        <v>0</v>
      </c>
      <c r="TEY97" s="1544">
        <f t="shared" si="213"/>
        <v>0</v>
      </c>
      <c r="TEZ97" s="1544">
        <f t="shared" si="213"/>
        <v>0</v>
      </c>
      <c r="TFA97" s="1544">
        <f t="shared" si="213"/>
        <v>0</v>
      </c>
      <c r="TFB97" s="1544">
        <f t="shared" si="213"/>
        <v>0</v>
      </c>
      <c r="TFC97" s="1544">
        <f t="shared" si="213"/>
        <v>0</v>
      </c>
      <c r="TFD97" s="1544">
        <f t="shared" si="213"/>
        <v>0</v>
      </c>
      <c r="TFE97" s="1544">
        <f t="shared" si="213"/>
        <v>0</v>
      </c>
      <c r="TFF97" s="1544">
        <f t="shared" si="213"/>
        <v>0</v>
      </c>
      <c r="TFG97" s="1544">
        <f t="shared" si="213"/>
        <v>0</v>
      </c>
      <c r="TFH97" s="1544">
        <f t="shared" si="213"/>
        <v>0</v>
      </c>
      <c r="TFI97" s="1544">
        <f t="shared" si="213"/>
        <v>0</v>
      </c>
      <c r="TFJ97" s="1544">
        <f t="shared" si="213"/>
        <v>0</v>
      </c>
      <c r="TFK97" s="1544">
        <f t="shared" si="213"/>
        <v>0</v>
      </c>
      <c r="TFL97" s="1544">
        <f t="shared" si="213"/>
        <v>0</v>
      </c>
      <c r="TFM97" s="1544">
        <f t="shared" si="213"/>
        <v>0</v>
      </c>
      <c r="TFN97" s="1544">
        <f t="shared" si="213"/>
        <v>0</v>
      </c>
      <c r="TFO97" s="1544">
        <f t="shared" si="213"/>
        <v>0</v>
      </c>
      <c r="TFP97" s="1544">
        <f t="shared" si="213"/>
        <v>0</v>
      </c>
      <c r="TFQ97" s="1544">
        <f t="shared" si="213"/>
        <v>0</v>
      </c>
      <c r="TFR97" s="1544">
        <f t="shared" si="213"/>
        <v>0</v>
      </c>
      <c r="TFS97" s="1544">
        <f t="shared" si="213"/>
        <v>0</v>
      </c>
      <c r="TFT97" s="1544">
        <f t="shared" si="213"/>
        <v>0</v>
      </c>
      <c r="TFU97" s="1544">
        <f t="shared" si="213"/>
        <v>0</v>
      </c>
      <c r="TFV97" s="1544">
        <f t="shared" si="213"/>
        <v>0</v>
      </c>
      <c r="TFW97" s="1544">
        <f t="shared" si="213"/>
        <v>0</v>
      </c>
      <c r="TFX97" s="1544">
        <f t="shared" ref="TFX97:TII97" si="214">SUM(TFX23,TFX27,TFX33,TFX38,TFX41,TFX44,TFX47,TFX50,TFX56,TFX62,TFX64,TFX70,TFX76,TFX78,TFX82)*(1-$E$91)*0.095</f>
        <v>0</v>
      </c>
      <c r="TFY97" s="1544">
        <f t="shared" si="214"/>
        <v>0</v>
      </c>
      <c r="TFZ97" s="1544">
        <f t="shared" si="214"/>
        <v>0</v>
      </c>
      <c r="TGA97" s="1544">
        <f t="shared" si="214"/>
        <v>0</v>
      </c>
      <c r="TGB97" s="1544">
        <f t="shared" si="214"/>
        <v>0</v>
      </c>
      <c r="TGC97" s="1544">
        <f t="shared" si="214"/>
        <v>0</v>
      </c>
      <c r="TGD97" s="1544">
        <f t="shared" si="214"/>
        <v>0</v>
      </c>
      <c r="TGE97" s="1544">
        <f t="shared" si="214"/>
        <v>0</v>
      </c>
      <c r="TGF97" s="1544">
        <f t="shared" si="214"/>
        <v>0</v>
      </c>
      <c r="TGG97" s="1544">
        <f t="shared" si="214"/>
        <v>0</v>
      </c>
      <c r="TGH97" s="1544">
        <f t="shared" si="214"/>
        <v>0</v>
      </c>
      <c r="TGI97" s="1544">
        <f t="shared" si="214"/>
        <v>0</v>
      </c>
      <c r="TGJ97" s="1544">
        <f t="shared" si="214"/>
        <v>0</v>
      </c>
      <c r="TGK97" s="1544">
        <f t="shared" si="214"/>
        <v>0</v>
      </c>
      <c r="TGL97" s="1544">
        <f t="shared" si="214"/>
        <v>0</v>
      </c>
      <c r="TGM97" s="1544">
        <f t="shared" si="214"/>
        <v>0</v>
      </c>
      <c r="TGN97" s="1544">
        <f t="shared" si="214"/>
        <v>0</v>
      </c>
      <c r="TGO97" s="1544">
        <f t="shared" si="214"/>
        <v>0</v>
      </c>
      <c r="TGP97" s="1544">
        <f t="shared" si="214"/>
        <v>0</v>
      </c>
      <c r="TGQ97" s="1544">
        <f t="shared" si="214"/>
        <v>0</v>
      </c>
      <c r="TGR97" s="1544">
        <f t="shared" si="214"/>
        <v>0</v>
      </c>
      <c r="TGS97" s="1544">
        <f t="shared" si="214"/>
        <v>0</v>
      </c>
      <c r="TGT97" s="1544">
        <f t="shared" si="214"/>
        <v>0</v>
      </c>
      <c r="TGU97" s="1544">
        <f t="shared" si="214"/>
        <v>0</v>
      </c>
      <c r="TGV97" s="1544">
        <f t="shared" si="214"/>
        <v>0</v>
      </c>
      <c r="TGW97" s="1544">
        <f t="shared" si="214"/>
        <v>0</v>
      </c>
      <c r="TGX97" s="1544">
        <f t="shared" si="214"/>
        <v>0</v>
      </c>
      <c r="TGY97" s="1544">
        <f t="shared" si="214"/>
        <v>0</v>
      </c>
      <c r="TGZ97" s="1544">
        <f t="shared" si="214"/>
        <v>0</v>
      </c>
      <c r="THA97" s="1544">
        <f t="shared" si="214"/>
        <v>0</v>
      </c>
      <c r="THB97" s="1544">
        <f t="shared" si="214"/>
        <v>0</v>
      </c>
      <c r="THC97" s="1544">
        <f t="shared" si="214"/>
        <v>0</v>
      </c>
      <c r="THD97" s="1544">
        <f t="shared" si="214"/>
        <v>0</v>
      </c>
      <c r="THE97" s="1544">
        <f t="shared" si="214"/>
        <v>0</v>
      </c>
      <c r="THF97" s="1544">
        <f t="shared" si="214"/>
        <v>0</v>
      </c>
      <c r="THG97" s="1544">
        <f t="shared" si="214"/>
        <v>0</v>
      </c>
      <c r="THH97" s="1544">
        <f t="shared" si="214"/>
        <v>0</v>
      </c>
      <c r="THI97" s="1544">
        <f t="shared" si="214"/>
        <v>0</v>
      </c>
      <c r="THJ97" s="1544">
        <f t="shared" si="214"/>
        <v>0</v>
      </c>
      <c r="THK97" s="1544">
        <f t="shared" si="214"/>
        <v>0</v>
      </c>
      <c r="THL97" s="1544">
        <f t="shared" si="214"/>
        <v>0</v>
      </c>
      <c r="THM97" s="1544">
        <f t="shared" si="214"/>
        <v>0</v>
      </c>
      <c r="THN97" s="1544">
        <f t="shared" si="214"/>
        <v>0</v>
      </c>
      <c r="THO97" s="1544">
        <f t="shared" si="214"/>
        <v>0</v>
      </c>
      <c r="THP97" s="1544">
        <f t="shared" si="214"/>
        <v>0</v>
      </c>
      <c r="THQ97" s="1544">
        <f t="shared" si="214"/>
        <v>0</v>
      </c>
      <c r="THR97" s="1544">
        <f t="shared" si="214"/>
        <v>0</v>
      </c>
      <c r="THS97" s="1544">
        <f t="shared" si="214"/>
        <v>0</v>
      </c>
      <c r="THT97" s="1544">
        <f t="shared" si="214"/>
        <v>0</v>
      </c>
      <c r="THU97" s="1544">
        <f t="shared" si="214"/>
        <v>0</v>
      </c>
      <c r="THV97" s="1544">
        <f t="shared" si="214"/>
        <v>0</v>
      </c>
      <c r="THW97" s="1544">
        <f t="shared" si="214"/>
        <v>0</v>
      </c>
      <c r="THX97" s="1544">
        <f t="shared" si="214"/>
        <v>0</v>
      </c>
      <c r="THY97" s="1544">
        <f t="shared" si="214"/>
        <v>0</v>
      </c>
      <c r="THZ97" s="1544">
        <f t="shared" si="214"/>
        <v>0</v>
      </c>
      <c r="TIA97" s="1544">
        <f t="shared" si="214"/>
        <v>0</v>
      </c>
      <c r="TIB97" s="1544">
        <f t="shared" si="214"/>
        <v>0</v>
      </c>
      <c r="TIC97" s="1544">
        <f t="shared" si="214"/>
        <v>0</v>
      </c>
      <c r="TID97" s="1544">
        <f t="shared" si="214"/>
        <v>0</v>
      </c>
      <c r="TIE97" s="1544">
        <f t="shared" si="214"/>
        <v>0</v>
      </c>
      <c r="TIF97" s="1544">
        <f t="shared" si="214"/>
        <v>0</v>
      </c>
      <c r="TIG97" s="1544">
        <f t="shared" si="214"/>
        <v>0</v>
      </c>
      <c r="TIH97" s="1544">
        <f t="shared" si="214"/>
        <v>0</v>
      </c>
      <c r="TII97" s="1544">
        <f t="shared" si="214"/>
        <v>0</v>
      </c>
      <c r="TIJ97" s="1544">
        <f t="shared" ref="TIJ97:TKU97" si="215">SUM(TIJ23,TIJ27,TIJ33,TIJ38,TIJ41,TIJ44,TIJ47,TIJ50,TIJ56,TIJ62,TIJ64,TIJ70,TIJ76,TIJ78,TIJ82)*(1-$E$91)*0.095</f>
        <v>0</v>
      </c>
      <c r="TIK97" s="1544">
        <f t="shared" si="215"/>
        <v>0</v>
      </c>
      <c r="TIL97" s="1544">
        <f t="shared" si="215"/>
        <v>0</v>
      </c>
      <c r="TIM97" s="1544">
        <f t="shared" si="215"/>
        <v>0</v>
      </c>
      <c r="TIN97" s="1544">
        <f t="shared" si="215"/>
        <v>0</v>
      </c>
      <c r="TIO97" s="1544">
        <f t="shared" si="215"/>
        <v>0</v>
      </c>
      <c r="TIP97" s="1544">
        <f t="shared" si="215"/>
        <v>0</v>
      </c>
      <c r="TIQ97" s="1544">
        <f t="shared" si="215"/>
        <v>0</v>
      </c>
      <c r="TIR97" s="1544">
        <f t="shared" si="215"/>
        <v>0</v>
      </c>
      <c r="TIS97" s="1544">
        <f t="shared" si="215"/>
        <v>0</v>
      </c>
      <c r="TIT97" s="1544">
        <f t="shared" si="215"/>
        <v>0</v>
      </c>
      <c r="TIU97" s="1544">
        <f t="shared" si="215"/>
        <v>0</v>
      </c>
      <c r="TIV97" s="1544">
        <f t="shared" si="215"/>
        <v>0</v>
      </c>
      <c r="TIW97" s="1544">
        <f t="shared" si="215"/>
        <v>0</v>
      </c>
      <c r="TIX97" s="1544">
        <f t="shared" si="215"/>
        <v>0</v>
      </c>
      <c r="TIY97" s="1544">
        <f t="shared" si="215"/>
        <v>0</v>
      </c>
      <c r="TIZ97" s="1544">
        <f t="shared" si="215"/>
        <v>0</v>
      </c>
      <c r="TJA97" s="1544">
        <f t="shared" si="215"/>
        <v>0</v>
      </c>
      <c r="TJB97" s="1544">
        <f t="shared" si="215"/>
        <v>0</v>
      </c>
      <c r="TJC97" s="1544">
        <f t="shared" si="215"/>
        <v>0</v>
      </c>
      <c r="TJD97" s="1544">
        <f t="shared" si="215"/>
        <v>0</v>
      </c>
      <c r="TJE97" s="1544">
        <f t="shared" si="215"/>
        <v>0</v>
      </c>
      <c r="TJF97" s="1544">
        <f t="shared" si="215"/>
        <v>0</v>
      </c>
      <c r="TJG97" s="1544">
        <f t="shared" si="215"/>
        <v>0</v>
      </c>
      <c r="TJH97" s="1544">
        <f t="shared" si="215"/>
        <v>0</v>
      </c>
      <c r="TJI97" s="1544">
        <f t="shared" si="215"/>
        <v>0</v>
      </c>
      <c r="TJJ97" s="1544">
        <f t="shared" si="215"/>
        <v>0</v>
      </c>
      <c r="TJK97" s="1544">
        <f t="shared" si="215"/>
        <v>0</v>
      </c>
      <c r="TJL97" s="1544">
        <f t="shared" si="215"/>
        <v>0</v>
      </c>
      <c r="TJM97" s="1544">
        <f t="shared" si="215"/>
        <v>0</v>
      </c>
      <c r="TJN97" s="1544">
        <f t="shared" si="215"/>
        <v>0</v>
      </c>
      <c r="TJO97" s="1544">
        <f t="shared" si="215"/>
        <v>0</v>
      </c>
      <c r="TJP97" s="1544">
        <f t="shared" si="215"/>
        <v>0</v>
      </c>
      <c r="TJQ97" s="1544">
        <f t="shared" si="215"/>
        <v>0</v>
      </c>
      <c r="TJR97" s="1544">
        <f t="shared" si="215"/>
        <v>0</v>
      </c>
      <c r="TJS97" s="1544">
        <f t="shared" si="215"/>
        <v>0</v>
      </c>
      <c r="TJT97" s="1544">
        <f t="shared" si="215"/>
        <v>0</v>
      </c>
      <c r="TJU97" s="1544">
        <f t="shared" si="215"/>
        <v>0</v>
      </c>
      <c r="TJV97" s="1544">
        <f t="shared" si="215"/>
        <v>0</v>
      </c>
      <c r="TJW97" s="1544">
        <f t="shared" si="215"/>
        <v>0</v>
      </c>
      <c r="TJX97" s="1544">
        <f t="shared" si="215"/>
        <v>0</v>
      </c>
      <c r="TJY97" s="1544">
        <f t="shared" si="215"/>
        <v>0</v>
      </c>
      <c r="TJZ97" s="1544">
        <f t="shared" si="215"/>
        <v>0</v>
      </c>
      <c r="TKA97" s="1544">
        <f t="shared" si="215"/>
        <v>0</v>
      </c>
      <c r="TKB97" s="1544">
        <f t="shared" si="215"/>
        <v>0</v>
      </c>
      <c r="TKC97" s="1544">
        <f t="shared" si="215"/>
        <v>0</v>
      </c>
      <c r="TKD97" s="1544">
        <f t="shared" si="215"/>
        <v>0</v>
      </c>
      <c r="TKE97" s="1544">
        <f t="shared" si="215"/>
        <v>0</v>
      </c>
      <c r="TKF97" s="1544">
        <f t="shared" si="215"/>
        <v>0</v>
      </c>
      <c r="TKG97" s="1544">
        <f t="shared" si="215"/>
        <v>0</v>
      </c>
      <c r="TKH97" s="1544">
        <f t="shared" si="215"/>
        <v>0</v>
      </c>
      <c r="TKI97" s="1544">
        <f t="shared" si="215"/>
        <v>0</v>
      </c>
      <c r="TKJ97" s="1544">
        <f t="shared" si="215"/>
        <v>0</v>
      </c>
      <c r="TKK97" s="1544">
        <f t="shared" si="215"/>
        <v>0</v>
      </c>
      <c r="TKL97" s="1544">
        <f t="shared" si="215"/>
        <v>0</v>
      </c>
      <c r="TKM97" s="1544">
        <f t="shared" si="215"/>
        <v>0</v>
      </c>
      <c r="TKN97" s="1544">
        <f t="shared" si="215"/>
        <v>0</v>
      </c>
      <c r="TKO97" s="1544">
        <f t="shared" si="215"/>
        <v>0</v>
      </c>
      <c r="TKP97" s="1544">
        <f t="shared" si="215"/>
        <v>0</v>
      </c>
      <c r="TKQ97" s="1544">
        <f t="shared" si="215"/>
        <v>0</v>
      </c>
      <c r="TKR97" s="1544">
        <f t="shared" si="215"/>
        <v>0</v>
      </c>
      <c r="TKS97" s="1544">
        <f t="shared" si="215"/>
        <v>0</v>
      </c>
      <c r="TKT97" s="1544">
        <f t="shared" si="215"/>
        <v>0</v>
      </c>
      <c r="TKU97" s="1544">
        <f t="shared" si="215"/>
        <v>0</v>
      </c>
      <c r="TKV97" s="1544">
        <f t="shared" ref="TKV97:TNG97" si="216">SUM(TKV23,TKV27,TKV33,TKV38,TKV41,TKV44,TKV47,TKV50,TKV56,TKV62,TKV64,TKV70,TKV76,TKV78,TKV82)*(1-$E$91)*0.095</f>
        <v>0</v>
      </c>
      <c r="TKW97" s="1544">
        <f t="shared" si="216"/>
        <v>0</v>
      </c>
      <c r="TKX97" s="1544">
        <f t="shared" si="216"/>
        <v>0</v>
      </c>
      <c r="TKY97" s="1544">
        <f t="shared" si="216"/>
        <v>0</v>
      </c>
      <c r="TKZ97" s="1544">
        <f t="shared" si="216"/>
        <v>0</v>
      </c>
      <c r="TLA97" s="1544">
        <f t="shared" si="216"/>
        <v>0</v>
      </c>
      <c r="TLB97" s="1544">
        <f t="shared" si="216"/>
        <v>0</v>
      </c>
      <c r="TLC97" s="1544">
        <f t="shared" si="216"/>
        <v>0</v>
      </c>
      <c r="TLD97" s="1544">
        <f t="shared" si="216"/>
        <v>0</v>
      </c>
      <c r="TLE97" s="1544">
        <f t="shared" si="216"/>
        <v>0</v>
      </c>
      <c r="TLF97" s="1544">
        <f t="shared" si="216"/>
        <v>0</v>
      </c>
      <c r="TLG97" s="1544">
        <f t="shared" si="216"/>
        <v>0</v>
      </c>
      <c r="TLH97" s="1544">
        <f t="shared" si="216"/>
        <v>0</v>
      </c>
      <c r="TLI97" s="1544">
        <f t="shared" si="216"/>
        <v>0</v>
      </c>
      <c r="TLJ97" s="1544">
        <f t="shared" si="216"/>
        <v>0</v>
      </c>
      <c r="TLK97" s="1544">
        <f t="shared" si="216"/>
        <v>0</v>
      </c>
      <c r="TLL97" s="1544">
        <f t="shared" si="216"/>
        <v>0</v>
      </c>
      <c r="TLM97" s="1544">
        <f t="shared" si="216"/>
        <v>0</v>
      </c>
      <c r="TLN97" s="1544">
        <f t="shared" si="216"/>
        <v>0</v>
      </c>
      <c r="TLO97" s="1544">
        <f t="shared" si="216"/>
        <v>0</v>
      </c>
      <c r="TLP97" s="1544">
        <f t="shared" si="216"/>
        <v>0</v>
      </c>
      <c r="TLQ97" s="1544">
        <f t="shared" si="216"/>
        <v>0</v>
      </c>
      <c r="TLR97" s="1544">
        <f t="shared" si="216"/>
        <v>0</v>
      </c>
      <c r="TLS97" s="1544">
        <f t="shared" si="216"/>
        <v>0</v>
      </c>
      <c r="TLT97" s="1544">
        <f t="shared" si="216"/>
        <v>0</v>
      </c>
      <c r="TLU97" s="1544">
        <f t="shared" si="216"/>
        <v>0</v>
      </c>
      <c r="TLV97" s="1544">
        <f t="shared" si="216"/>
        <v>0</v>
      </c>
      <c r="TLW97" s="1544">
        <f t="shared" si="216"/>
        <v>0</v>
      </c>
      <c r="TLX97" s="1544">
        <f t="shared" si="216"/>
        <v>0</v>
      </c>
      <c r="TLY97" s="1544">
        <f t="shared" si="216"/>
        <v>0</v>
      </c>
      <c r="TLZ97" s="1544">
        <f t="shared" si="216"/>
        <v>0</v>
      </c>
      <c r="TMA97" s="1544">
        <f t="shared" si="216"/>
        <v>0</v>
      </c>
      <c r="TMB97" s="1544">
        <f t="shared" si="216"/>
        <v>0</v>
      </c>
      <c r="TMC97" s="1544">
        <f t="shared" si="216"/>
        <v>0</v>
      </c>
      <c r="TMD97" s="1544">
        <f t="shared" si="216"/>
        <v>0</v>
      </c>
      <c r="TME97" s="1544">
        <f t="shared" si="216"/>
        <v>0</v>
      </c>
      <c r="TMF97" s="1544">
        <f t="shared" si="216"/>
        <v>0</v>
      </c>
      <c r="TMG97" s="1544">
        <f t="shared" si="216"/>
        <v>0</v>
      </c>
      <c r="TMH97" s="1544">
        <f t="shared" si="216"/>
        <v>0</v>
      </c>
      <c r="TMI97" s="1544">
        <f t="shared" si="216"/>
        <v>0</v>
      </c>
      <c r="TMJ97" s="1544">
        <f t="shared" si="216"/>
        <v>0</v>
      </c>
      <c r="TMK97" s="1544">
        <f t="shared" si="216"/>
        <v>0</v>
      </c>
      <c r="TML97" s="1544">
        <f t="shared" si="216"/>
        <v>0</v>
      </c>
      <c r="TMM97" s="1544">
        <f t="shared" si="216"/>
        <v>0</v>
      </c>
      <c r="TMN97" s="1544">
        <f t="shared" si="216"/>
        <v>0</v>
      </c>
      <c r="TMO97" s="1544">
        <f t="shared" si="216"/>
        <v>0</v>
      </c>
      <c r="TMP97" s="1544">
        <f t="shared" si="216"/>
        <v>0</v>
      </c>
      <c r="TMQ97" s="1544">
        <f t="shared" si="216"/>
        <v>0</v>
      </c>
      <c r="TMR97" s="1544">
        <f t="shared" si="216"/>
        <v>0</v>
      </c>
      <c r="TMS97" s="1544">
        <f t="shared" si="216"/>
        <v>0</v>
      </c>
      <c r="TMT97" s="1544">
        <f t="shared" si="216"/>
        <v>0</v>
      </c>
      <c r="TMU97" s="1544">
        <f t="shared" si="216"/>
        <v>0</v>
      </c>
      <c r="TMV97" s="1544">
        <f t="shared" si="216"/>
        <v>0</v>
      </c>
      <c r="TMW97" s="1544">
        <f t="shared" si="216"/>
        <v>0</v>
      </c>
      <c r="TMX97" s="1544">
        <f t="shared" si="216"/>
        <v>0</v>
      </c>
      <c r="TMY97" s="1544">
        <f t="shared" si="216"/>
        <v>0</v>
      </c>
      <c r="TMZ97" s="1544">
        <f t="shared" si="216"/>
        <v>0</v>
      </c>
      <c r="TNA97" s="1544">
        <f t="shared" si="216"/>
        <v>0</v>
      </c>
      <c r="TNB97" s="1544">
        <f t="shared" si="216"/>
        <v>0</v>
      </c>
      <c r="TNC97" s="1544">
        <f t="shared" si="216"/>
        <v>0</v>
      </c>
      <c r="TND97" s="1544">
        <f t="shared" si="216"/>
        <v>0</v>
      </c>
      <c r="TNE97" s="1544">
        <f t="shared" si="216"/>
        <v>0</v>
      </c>
      <c r="TNF97" s="1544">
        <f t="shared" si="216"/>
        <v>0</v>
      </c>
      <c r="TNG97" s="1544">
        <f t="shared" si="216"/>
        <v>0</v>
      </c>
      <c r="TNH97" s="1544">
        <f t="shared" ref="TNH97:TPS97" si="217">SUM(TNH23,TNH27,TNH33,TNH38,TNH41,TNH44,TNH47,TNH50,TNH56,TNH62,TNH64,TNH70,TNH76,TNH78,TNH82)*(1-$E$91)*0.095</f>
        <v>0</v>
      </c>
      <c r="TNI97" s="1544">
        <f t="shared" si="217"/>
        <v>0</v>
      </c>
      <c r="TNJ97" s="1544">
        <f t="shared" si="217"/>
        <v>0</v>
      </c>
      <c r="TNK97" s="1544">
        <f t="shared" si="217"/>
        <v>0</v>
      </c>
      <c r="TNL97" s="1544">
        <f t="shared" si="217"/>
        <v>0</v>
      </c>
      <c r="TNM97" s="1544">
        <f t="shared" si="217"/>
        <v>0</v>
      </c>
      <c r="TNN97" s="1544">
        <f t="shared" si="217"/>
        <v>0</v>
      </c>
      <c r="TNO97" s="1544">
        <f t="shared" si="217"/>
        <v>0</v>
      </c>
      <c r="TNP97" s="1544">
        <f t="shared" si="217"/>
        <v>0</v>
      </c>
      <c r="TNQ97" s="1544">
        <f t="shared" si="217"/>
        <v>0</v>
      </c>
      <c r="TNR97" s="1544">
        <f t="shared" si="217"/>
        <v>0</v>
      </c>
      <c r="TNS97" s="1544">
        <f t="shared" si="217"/>
        <v>0</v>
      </c>
      <c r="TNT97" s="1544">
        <f t="shared" si="217"/>
        <v>0</v>
      </c>
      <c r="TNU97" s="1544">
        <f t="shared" si="217"/>
        <v>0</v>
      </c>
      <c r="TNV97" s="1544">
        <f t="shared" si="217"/>
        <v>0</v>
      </c>
      <c r="TNW97" s="1544">
        <f t="shared" si="217"/>
        <v>0</v>
      </c>
      <c r="TNX97" s="1544">
        <f t="shared" si="217"/>
        <v>0</v>
      </c>
      <c r="TNY97" s="1544">
        <f t="shared" si="217"/>
        <v>0</v>
      </c>
      <c r="TNZ97" s="1544">
        <f t="shared" si="217"/>
        <v>0</v>
      </c>
      <c r="TOA97" s="1544">
        <f t="shared" si="217"/>
        <v>0</v>
      </c>
      <c r="TOB97" s="1544">
        <f t="shared" si="217"/>
        <v>0</v>
      </c>
      <c r="TOC97" s="1544">
        <f t="shared" si="217"/>
        <v>0</v>
      </c>
      <c r="TOD97" s="1544">
        <f t="shared" si="217"/>
        <v>0</v>
      </c>
      <c r="TOE97" s="1544">
        <f t="shared" si="217"/>
        <v>0</v>
      </c>
      <c r="TOF97" s="1544">
        <f t="shared" si="217"/>
        <v>0</v>
      </c>
      <c r="TOG97" s="1544">
        <f t="shared" si="217"/>
        <v>0</v>
      </c>
      <c r="TOH97" s="1544">
        <f t="shared" si="217"/>
        <v>0</v>
      </c>
      <c r="TOI97" s="1544">
        <f t="shared" si="217"/>
        <v>0</v>
      </c>
      <c r="TOJ97" s="1544">
        <f t="shared" si="217"/>
        <v>0</v>
      </c>
      <c r="TOK97" s="1544">
        <f t="shared" si="217"/>
        <v>0</v>
      </c>
      <c r="TOL97" s="1544">
        <f t="shared" si="217"/>
        <v>0</v>
      </c>
      <c r="TOM97" s="1544">
        <f t="shared" si="217"/>
        <v>0</v>
      </c>
      <c r="TON97" s="1544">
        <f t="shared" si="217"/>
        <v>0</v>
      </c>
      <c r="TOO97" s="1544">
        <f t="shared" si="217"/>
        <v>0</v>
      </c>
      <c r="TOP97" s="1544">
        <f t="shared" si="217"/>
        <v>0</v>
      </c>
      <c r="TOQ97" s="1544">
        <f t="shared" si="217"/>
        <v>0</v>
      </c>
      <c r="TOR97" s="1544">
        <f t="shared" si="217"/>
        <v>0</v>
      </c>
      <c r="TOS97" s="1544">
        <f t="shared" si="217"/>
        <v>0</v>
      </c>
      <c r="TOT97" s="1544">
        <f t="shared" si="217"/>
        <v>0</v>
      </c>
      <c r="TOU97" s="1544">
        <f t="shared" si="217"/>
        <v>0</v>
      </c>
      <c r="TOV97" s="1544">
        <f t="shared" si="217"/>
        <v>0</v>
      </c>
      <c r="TOW97" s="1544">
        <f t="shared" si="217"/>
        <v>0</v>
      </c>
      <c r="TOX97" s="1544">
        <f t="shared" si="217"/>
        <v>0</v>
      </c>
      <c r="TOY97" s="1544">
        <f t="shared" si="217"/>
        <v>0</v>
      </c>
      <c r="TOZ97" s="1544">
        <f t="shared" si="217"/>
        <v>0</v>
      </c>
      <c r="TPA97" s="1544">
        <f t="shared" si="217"/>
        <v>0</v>
      </c>
      <c r="TPB97" s="1544">
        <f t="shared" si="217"/>
        <v>0</v>
      </c>
      <c r="TPC97" s="1544">
        <f t="shared" si="217"/>
        <v>0</v>
      </c>
      <c r="TPD97" s="1544">
        <f t="shared" si="217"/>
        <v>0</v>
      </c>
      <c r="TPE97" s="1544">
        <f t="shared" si="217"/>
        <v>0</v>
      </c>
      <c r="TPF97" s="1544">
        <f t="shared" si="217"/>
        <v>0</v>
      </c>
      <c r="TPG97" s="1544">
        <f t="shared" si="217"/>
        <v>0</v>
      </c>
      <c r="TPH97" s="1544">
        <f t="shared" si="217"/>
        <v>0</v>
      </c>
      <c r="TPI97" s="1544">
        <f t="shared" si="217"/>
        <v>0</v>
      </c>
      <c r="TPJ97" s="1544">
        <f t="shared" si="217"/>
        <v>0</v>
      </c>
      <c r="TPK97" s="1544">
        <f t="shared" si="217"/>
        <v>0</v>
      </c>
      <c r="TPL97" s="1544">
        <f t="shared" si="217"/>
        <v>0</v>
      </c>
      <c r="TPM97" s="1544">
        <f t="shared" si="217"/>
        <v>0</v>
      </c>
      <c r="TPN97" s="1544">
        <f t="shared" si="217"/>
        <v>0</v>
      </c>
      <c r="TPO97" s="1544">
        <f t="shared" si="217"/>
        <v>0</v>
      </c>
      <c r="TPP97" s="1544">
        <f t="shared" si="217"/>
        <v>0</v>
      </c>
      <c r="TPQ97" s="1544">
        <f t="shared" si="217"/>
        <v>0</v>
      </c>
      <c r="TPR97" s="1544">
        <f t="shared" si="217"/>
        <v>0</v>
      </c>
      <c r="TPS97" s="1544">
        <f t="shared" si="217"/>
        <v>0</v>
      </c>
      <c r="TPT97" s="1544">
        <f t="shared" ref="TPT97:TSE97" si="218">SUM(TPT23,TPT27,TPT33,TPT38,TPT41,TPT44,TPT47,TPT50,TPT56,TPT62,TPT64,TPT70,TPT76,TPT78,TPT82)*(1-$E$91)*0.095</f>
        <v>0</v>
      </c>
      <c r="TPU97" s="1544">
        <f t="shared" si="218"/>
        <v>0</v>
      </c>
      <c r="TPV97" s="1544">
        <f t="shared" si="218"/>
        <v>0</v>
      </c>
      <c r="TPW97" s="1544">
        <f t="shared" si="218"/>
        <v>0</v>
      </c>
      <c r="TPX97" s="1544">
        <f t="shared" si="218"/>
        <v>0</v>
      </c>
      <c r="TPY97" s="1544">
        <f t="shared" si="218"/>
        <v>0</v>
      </c>
      <c r="TPZ97" s="1544">
        <f t="shared" si="218"/>
        <v>0</v>
      </c>
      <c r="TQA97" s="1544">
        <f t="shared" si="218"/>
        <v>0</v>
      </c>
      <c r="TQB97" s="1544">
        <f t="shared" si="218"/>
        <v>0</v>
      </c>
      <c r="TQC97" s="1544">
        <f t="shared" si="218"/>
        <v>0</v>
      </c>
      <c r="TQD97" s="1544">
        <f t="shared" si="218"/>
        <v>0</v>
      </c>
      <c r="TQE97" s="1544">
        <f t="shared" si="218"/>
        <v>0</v>
      </c>
      <c r="TQF97" s="1544">
        <f t="shared" si="218"/>
        <v>0</v>
      </c>
      <c r="TQG97" s="1544">
        <f t="shared" si="218"/>
        <v>0</v>
      </c>
      <c r="TQH97" s="1544">
        <f t="shared" si="218"/>
        <v>0</v>
      </c>
      <c r="TQI97" s="1544">
        <f t="shared" si="218"/>
        <v>0</v>
      </c>
      <c r="TQJ97" s="1544">
        <f t="shared" si="218"/>
        <v>0</v>
      </c>
      <c r="TQK97" s="1544">
        <f t="shared" si="218"/>
        <v>0</v>
      </c>
      <c r="TQL97" s="1544">
        <f t="shared" si="218"/>
        <v>0</v>
      </c>
      <c r="TQM97" s="1544">
        <f t="shared" si="218"/>
        <v>0</v>
      </c>
      <c r="TQN97" s="1544">
        <f t="shared" si="218"/>
        <v>0</v>
      </c>
      <c r="TQO97" s="1544">
        <f t="shared" si="218"/>
        <v>0</v>
      </c>
      <c r="TQP97" s="1544">
        <f t="shared" si="218"/>
        <v>0</v>
      </c>
      <c r="TQQ97" s="1544">
        <f t="shared" si="218"/>
        <v>0</v>
      </c>
      <c r="TQR97" s="1544">
        <f t="shared" si="218"/>
        <v>0</v>
      </c>
      <c r="TQS97" s="1544">
        <f t="shared" si="218"/>
        <v>0</v>
      </c>
      <c r="TQT97" s="1544">
        <f t="shared" si="218"/>
        <v>0</v>
      </c>
      <c r="TQU97" s="1544">
        <f t="shared" si="218"/>
        <v>0</v>
      </c>
      <c r="TQV97" s="1544">
        <f t="shared" si="218"/>
        <v>0</v>
      </c>
      <c r="TQW97" s="1544">
        <f t="shared" si="218"/>
        <v>0</v>
      </c>
      <c r="TQX97" s="1544">
        <f t="shared" si="218"/>
        <v>0</v>
      </c>
      <c r="TQY97" s="1544">
        <f t="shared" si="218"/>
        <v>0</v>
      </c>
      <c r="TQZ97" s="1544">
        <f t="shared" si="218"/>
        <v>0</v>
      </c>
      <c r="TRA97" s="1544">
        <f t="shared" si="218"/>
        <v>0</v>
      </c>
      <c r="TRB97" s="1544">
        <f t="shared" si="218"/>
        <v>0</v>
      </c>
      <c r="TRC97" s="1544">
        <f t="shared" si="218"/>
        <v>0</v>
      </c>
      <c r="TRD97" s="1544">
        <f t="shared" si="218"/>
        <v>0</v>
      </c>
      <c r="TRE97" s="1544">
        <f t="shared" si="218"/>
        <v>0</v>
      </c>
      <c r="TRF97" s="1544">
        <f t="shared" si="218"/>
        <v>0</v>
      </c>
      <c r="TRG97" s="1544">
        <f t="shared" si="218"/>
        <v>0</v>
      </c>
      <c r="TRH97" s="1544">
        <f t="shared" si="218"/>
        <v>0</v>
      </c>
      <c r="TRI97" s="1544">
        <f t="shared" si="218"/>
        <v>0</v>
      </c>
      <c r="TRJ97" s="1544">
        <f t="shared" si="218"/>
        <v>0</v>
      </c>
      <c r="TRK97" s="1544">
        <f t="shared" si="218"/>
        <v>0</v>
      </c>
      <c r="TRL97" s="1544">
        <f t="shared" si="218"/>
        <v>0</v>
      </c>
      <c r="TRM97" s="1544">
        <f t="shared" si="218"/>
        <v>0</v>
      </c>
      <c r="TRN97" s="1544">
        <f t="shared" si="218"/>
        <v>0</v>
      </c>
      <c r="TRO97" s="1544">
        <f t="shared" si="218"/>
        <v>0</v>
      </c>
      <c r="TRP97" s="1544">
        <f t="shared" si="218"/>
        <v>0</v>
      </c>
      <c r="TRQ97" s="1544">
        <f t="shared" si="218"/>
        <v>0</v>
      </c>
      <c r="TRR97" s="1544">
        <f t="shared" si="218"/>
        <v>0</v>
      </c>
      <c r="TRS97" s="1544">
        <f t="shared" si="218"/>
        <v>0</v>
      </c>
      <c r="TRT97" s="1544">
        <f t="shared" si="218"/>
        <v>0</v>
      </c>
      <c r="TRU97" s="1544">
        <f t="shared" si="218"/>
        <v>0</v>
      </c>
      <c r="TRV97" s="1544">
        <f t="shared" si="218"/>
        <v>0</v>
      </c>
      <c r="TRW97" s="1544">
        <f t="shared" si="218"/>
        <v>0</v>
      </c>
      <c r="TRX97" s="1544">
        <f t="shared" si="218"/>
        <v>0</v>
      </c>
      <c r="TRY97" s="1544">
        <f t="shared" si="218"/>
        <v>0</v>
      </c>
      <c r="TRZ97" s="1544">
        <f t="shared" si="218"/>
        <v>0</v>
      </c>
      <c r="TSA97" s="1544">
        <f t="shared" si="218"/>
        <v>0</v>
      </c>
      <c r="TSB97" s="1544">
        <f t="shared" si="218"/>
        <v>0</v>
      </c>
      <c r="TSC97" s="1544">
        <f t="shared" si="218"/>
        <v>0</v>
      </c>
      <c r="TSD97" s="1544">
        <f t="shared" si="218"/>
        <v>0</v>
      </c>
      <c r="TSE97" s="1544">
        <f t="shared" si="218"/>
        <v>0</v>
      </c>
      <c r="TSF97" s="1544">
        <f t="shared" ref="TSF97:TUQ97" si="219">SUM(TSF23,TSF27,TSF33,TSF38,TSF41,TSF44,TSF47,TSF50,TSF56,TSF62,TSF64,TSF70,TSF76,TSF78,TSF82)*(1-$E$91)*0.095</f>
        <v>0</v>
      </c>
      <c r="TSG97" s="1544">
        <f t="shared" si="219"/>
        <v>0</v>
      </c>
      <c r="TSH97" s="1544">
        <f t="shared" si="219"/>
        <v>0</v>
      </c>
      <c r="TSI97" s="1544">
        <f t="shared" si="219"/>
        <v>0</v>
      </c>
      <c r="TSJ97" s="1544">
        <f t="shared" si="219"/>
        <v>0</v>
      </c>
      <c r="TSK97" s="1544">
        <f t="shared" si="219"/>
        <v>0</v>
      </c>
      <c r="TSL97" s="1544">
        <f t="shared" si="219"/>
        <v>0</v>
      </c>
      <c r="TSM97" s="1544">
        <f t="shared" si="219"/>
        <v>0</v>
      </c>
      <c r="TSN97" s="1544">
        <f t="shared" si="219"/>
        <v>0</v>
      </c>
      <c r="TSO97" s="1544">
        <f t="shared" si="219"/>
        <v>0</v>
      </c>
      <c r="TSP97" s="1544">
        <f t="shared" si="219"/>
        <v>0</v>
      </c>
      <c r="TSQ97" s="1544">
        <f t="shared" si="219"/>
        <v>0</v>
      </c>
      <c r="TSR97" s="1544">
        <f t="shared" si="219"/>
        <v>0</v>
      </c>
      <c r="TSS97" s="1544">
        <f t="shared" si="219"/>
        <v>0</v>
      </c>
      <c r="TST97" s="1544">
        <f t="shared" si="219"/>
        <v>0</v>
      </c>
      <c r="TSU97" s="1544">
        <f t="shared" si="219"/>
        <v>0</v>
      </c>
      <c r="TSV97" s="1544">
        <f t="shared" si="219"/>
        <v>0</v>
      </c>
      <c r="TSW97" s="1544">
        <f t="shared" si="219"/>
        <v>0</v>
      </c>
      <c r="TSX97" s="1544">
        <f t="shared" si="219"/>
        <v>0</v>
      </c>
      <c r="TSY97" s="1544">
        <f t="shared" si="219"/>
        <v>0</v>
      </c>
      <c r="TSZ97" s="1544">
        <f t="shared" si="219"/>
        <v>0</v>
      </c>
      <c r="TTA97" s="1544">
        <f t="shared" si="219"/>
        <v>0</v>
      </c>
      <c r="TTB97" s="1544">
        <f t="shared" si="219"/>
        <v>0</v>
      </c>
      <c r="TTC97" s="1544">
        <f t="shared" si="219"/>
        <v>0</v>
      </c>
      <c r="TTD97" s="1544">
        <f t="shared" si="219"/>
        <v>0</v>
      </c>
      <c r="TTE97" s="1544">
        <f t="shared" si="219"/>
        <v>0</v>
      </c>
      <c r="TTF97" s="1544">
        <f t="shared" si="219"/>
        <v>0</v>
      </c>
      <c r="TTG97" s="1544">
        <f t="shared" si="219"/>
        <v>0</v>
      </c>
      <c r="TTH97" s="1544">
        <f t="shared" si="219"/>
        <v>0</v>
      </c>
      <c r="TTI97" s="1544">
        <f t="shared" si="219"/>
        <v>0</v>
      </c>
      <c r="TTJ97" s="1544">
        <f t="shared" si="219"/>
        <v>0</v>
      </c>
      <c r="TTK97" s="1544">
        <f t="shared" si="219"/>
        <v>0</v>
      </c>
      <c r="TTL97" s="1544">
        <f t="shared" si="219"/>
        <v>0</v>
      </c>
      <c r="TTM97" s="1544">
        <f t="shared" si="219"/>
        <v>0</v>
      </c>
      <c r="TTN97" s="1544">
        <f t="shared" si="219"/>
        <v>0</v>
      </c>
      <c r="TTO97" s="1544">
        <f t="shared" si="219"/>
        <v>0</v>
      </c>
      <c r="TTP97" s="1544">
        <f t="shared" si="219"/>
        <v>0</v>
      </c>
      <c r="TTQ97" s="1544">
        <f t="shared" si="219"/>
        <v>0</v>
      </c>
      <c r="TTR97" s="1544">
        <f t="shared" si="219"/>
        <v>0</v>
      </c>
      <c r="TTS97" s="1544">
        <f t="shared" si="219"/>
        <v>0</v>
      </c>
      <c r="TTT97" s="1544">
        <f t="shared" si="219"/>
        <v>0</v>
      </c>
      <c r="TTU97" s="1544">
        <f t="shared" si="219"/>
        <v>0</v>
      </c>
      <c r="TTV97" s="1544">
        <f t="shared" si="219"/>
        <v>0</v>
      </c>
      <c r="TTW97" s="1544">
        <f t="shared" si="219"/>
        <v>0</v>
      </c>
      <c r="TTX97" s="1544">
        <f t="shared" si="219"/>
        <v>0</v>
      </c>
      <c r="TTY97" s="1544">
        <f t="shared" si="219"/>
        <v>0</v>
      </c>
      <c r="TTZ97" s="1544">
        <f t="shared" si="219"/>
        <v>0</v>
      </c>
      <c r="TUA97" s="1544">
        <f t="shared" si="219"/>
        <v>0</v>
      </c>
      <c r="TUB97" s="1544">
        <f t="shared" si="219"/>
        <v>0</v>
      </c>
      <c r="TUC97" s="1544">
        <f t="shared" si="219"/>
        <v>0</v>
      </c>
      <c r="TUD97" s="1544">
        <f t="shared" si="219"/>
        <v>0</v>
      </c>
      <c r="TUE97" s="1544">
        <f t="shared" si="219"/>
        <v>0</v>
      </c>
      <c r="TUF97" s="1544">
        <f t="shared" si="219"/>
        <v>0</v>
      </c>
      <c r="TUG97" s="1544">
        <f t="shared" si="219"/>
        <v>0</v>
      </c>
      <c r="TUH97" s="1544">
        <f t="shared" si="219"/>
        <v>0</v>
      </c>
      <c r="TUI97" s="1544">
        <f t="shared" si="219"/>
        <v>0</v>
      </c>
      <c r="TUJ97" s="1544">
        <f t="shared" si="219"/>
        <v>0</v>
      </c>
      <c r="TUK97" s="1544">
        <f t="shared" si="219"/>
        <v>0</v>
      </c>
      <c r="TUL97" s="1544">
        <f t="shared" si="219"/>
        <v>0</v>
      </c>
      <c r="TUM97" s="1544">
        <f t="shared" si="219"/>
        <v>0</v>
      </c>
      <c r="TUN97" s="1544">
        <f t="shared" si="219"/>
        <v>0</v>
      </c>
      <c r="TUO97" s="1544">
        <f t="shared" si="219"/>
        <v>0</v>
      </c>
      <c r="TUP97" s="1544">
        <f t="shared" si="219"/>
        <v>0</v>
      </c>
      <c r="TUQ97" s="1544">
        <f t="shared" si="219"/>
        <v>0</v>
      </c>
      <c r="TUR97" s="1544">
        <f t="shared" ref="TUR97:TXC97" si="220">SUM(TUR23,TUR27,TUR33,TUR38,TUR41,TUR44,TUR47,TUR50,TUR56,TUR62,TUR64,TUR70,TUR76,TUR78,TUR82)*(1-$E$91)*0.095</f>
        <v>0</v>
      </c>
      <c r="TUS97" s="1544">
        <f t="shared" si="220"/>
        <v>0</v>
      </c>
      <c r="TUT97" s="1544">
        <f t="shared" si="220"/>
        <v>0</v>
      </c>
      <c r="TUU97" s="1544">
        <f t="shared" si="220"/>
        <v>0</v>
      </c>
      <c r="TUV97" s="1544">
        <f t="shared" si="220"/>
        <v>0</v>
      </c>
      <c r="TUW97" s="1544">
        <f t="shared" si="220"/>
        <v>0</v>
      </c>
      <c r="TUX97" s="1544">
        <f t="shared" si="220"/>
        <v>0</v>
      </c>
      <c r="TUY97" s="1544">
        <f t="shared" si="220"/>
        <v>0</v>
      </c>
      <c r="TUZ97" s="1544">
        <f t="shared" si="220"/>
        <v>0</v>
      </c>
      <c r="TVA97" s="1544">
        <f t="shared" si="220"/>
        <v>0</v>
      </c>
      <c r="TVB97" s="1544">
        <f t="shared" si="220"/>
        <v>0</v>
      </c>
      <c r="TVC97" s="1544">
        <f t="shared" si="220"/>
        <v>0</v>
      </c>
      <c r="TVD97" s="1544">
        <f t="shared" si="220"/>
        <v>0</v>
      </c>
      <c r="TVE97" s="1544">
        <f t="shared" si="220"/>
        <v>0</v>
      </c>
      <c r="TVF97" s="1544">
        <f t="shared" si="220"/>
        <v>0</v>
      </c>
      <c r="TVG97" s="1544">
        <f t="shared" si="220"/>
        <v>0</v>
      </c>
      <c r="TVH97" s="1544">
        <f t="shared" si="220"/>
        <v>0</v>
      </c>
      <c r="TVI97" s="1544">
        <f t="shared" si="220"/>
        <v>0</v>
      </c>
      <c r="TVJ97" s="1544">
        <f t="shared" si="220"/>
        <v>0</v>
      </c>
      <c r="TVK97" s="1544">
        <f t="shared" si="220"/>
        <v>0</v>
      </c>
      <c r="TVL97" s="1544">
        <f t="shared" si="220"/>
        <v>0</v>
      </c>
      <c r="TVM97" s="1544">
        <f t="shared" si="220"/>
        <v>0</v>
      </c>
      <c r="TVN97" s="1544">
        <f t="shared" si="220"/>
        <v>0</v>
      </c>
      <c r="TVO97" s="1544">
        <f t="shared" si="220"/>
        <v>0</v>
      </c>
      <c r="TVP97" s="1544">
        <f t="shared" si="220"/>
        <v>0</v>
      </c>
      <c r="TVQ97" s="1544">
        <f t="shared" si="220"/>
        <v>0</v>
      </c>
      <c r="TVR97" s="1544">
        <f t="shared" si="220"/>
        <v>0</v>
      </c>
      <c r="TVS97" s="1544">
        <f t="shared" si="220"/>
        <v>0</v>
      </c>
      <c r="TVT97" s="1544">
        <f t="shared" si="220"/>
        <v>0</v>
      </c>
      <c r="TVU97" s="1544">
        <f t="shared" si="220"/>
        <v>0</v>
      </c>
      <c r="TVV97" s="1544">
        <f t="shared" si="220"/>
        <v>0</v>
      </c>
      <c r="TVW97" s="1544">
        <f t="shared" si="220"/>
        <v>0</v>
      </c>
      <c r="TVX97" s="1544">
        <f t="shared" si="220"/>
        <v>0</v>
      </c>
      <c r="TVY97" s="1544">
        <f t="shared" si="220"/>
        <v>0</v>
      </c>
      <c r="TVZ97" s="1544">
        <f t="shared" si="220"/>
        <v>0</v>
      </c>
      <c r="TWA97" s="1544">
        <f t="shared" si="220"/>
        <v>0</v>
      </c>
      <c r="TWB97" s="1544">
        <f t="shared" si="220"/>
        <v>0</v>
      </c>
      <c r="TWC97" s="1544">
        <f t="shared" si="220"/>
        <v>0</v>
      </c>
      <c r="TWD97" s="1544">
        <f t="shared" si="220"/>
        <v>0</v>
      </c>
      <c r="TWE97" s="1544">
        <f t="shared" si="220"/>
        <v>0</v>
      </c>
      <c r="TWF97" s="1544">
        <f t="shared" si="220"/>
        <v>0</v>
      </c>
      <c r="TWG97" s="1544">
        <f t="shared" si="220"/>
        <v>0</v>
      </c>
      <c r="TWH97" s="1544">
        <f t="shared" si="220"/>
        <v>0</v>
      </c>
      <c r="TWI97" s="1544">
        <f t="shared" si="220"/>
        <v>0</v>
      </c>
      <c r="TWJ97" s="1544">
        <f t="shared" si="220"/>
        <v>0</v>
      </c>
      <c r="TWK97" s="1544">
        <f t="shared" si="220"/>
        <v>0</v>
      </c>
      <c r="TWL97" s="1544">
        <f t="shared" si="220"/>
        <v>0</v>
      </c>
      <c r="TWM97" s="1544">
        <f t="shared" si="220"/>
        <v>0</v>
      </c>
      <c r="TWN97" s="1544">
        <f t="shared" si="220"/>
        <v>0</v>
      </c>
      <c r="TWO97" s="1544">
        <f t="shared" si="220"/>
        <v>0</v>
      </c>
      <c r="TWP97" s="1544">
        <f t="shared" si="220"/>
        <v>0</v>
      </c>
      <c r="TWQ97" s="1544">
        <f t="shared" si="220"/>
        <v>0</v>
      </c>
      <c r="TWR97" s="1544">
        <f t="shared" si="220"/>
        <v>0</v>
      </c>
      <c r="TWS97" s="1544">
        <f t="shared" si="220"/>
        <v>0</v>
      </c>
      <c r="TWT97" s="1544">
        <f t="shared" si="220"/>
        <v>0</v>
      </c>
      <c r="TWU97" s="1544">
        <f t="shared" si="220"/>
        <v>0</v>
      </c>
      <c r="TWV97" s="1544">
        <f t="shared" si="220"/>
        <v>0</v>
      </c>
      <c r="TWW97" s="1544">
        <f t="shared" si="220"/>
        <v>0</v>
      </c>
      <c r="TWX97" s="1544">
        <f t="shared" si="220"/>
        <v>0</v>
      </c>
      <c r="TWY97" s="1544">
        <f t="shared" si="220"/>
        <v>0</v>
      </c>
      <c r="TWZ97" s="1544">
        <f t="shared" si="220"/>
        <v>0</v>
      </c>
      <c r="TXA97" s="1544">
        <f t="shared" si="220"/>
        <v>0</v>
      </c>
      <c r="TXB97" s="1544">
        <f t="shared" si="220"/>
        <v>0</v>
      </c>
      <c r="TXC97" s="1544">
        <f t="shared" si="220"/>
        <v>0</v>
      </c>
      <c r="TXD97" s="1544">
        <f t="shared" ref="TXD97:TZO97" si="221">SUM(TXD23,TXD27,TXD33,TXD38,TXD41,TXD44,TXD47,TXD50,TXD56,TXD62,TXD64,TXD70,TXD76,TXD78,TXD82)*(1-$E$91)*0.095</f>
        <v>0</v>
      </c>
      <c r="TXE97" s="1544">
        <f t="shared" si="221"/>
        <v>0</v>
      </c>
      <c r="TXF97" s="1544">
        <f t="shared" si="221"/>
        <v>0</v>
      </c>
      <c r="TXG97" s="1544">
        <f t="shared" si="221"/>
        <v>0</v>
      </c>
      <c r="TXH97" s="1544">
        <f t="shared" si="221"/>
        <v>0</v>
      </c>
      <c r="TXI97" s="1544">
        <f t="shared" si="221"/>
        <v>0</v>
      </c>
      <c r="TXJ97" s="1544">
        <f t="shared" si="221"/>
        <v>0</v>
      </c>
      <c r="TXK97" s="1544">
        <f t="shared" si="221"/>
        <v>0</v>
      </c>
      <c r="TXL97" s="1544">
        <f t="shared" si="221"/>
        <v>0</v>
      </c>
      <c r="TXM97" s="1544">
        <f t="shared" si="221"/>
        <v>0</v>
      </c>
      <c r="TXN97" s="1544">
        <f t="shared" si="221"/>
        <v>0</v>
      </c>
      <c r="TXO97" s="1544">
        <f t="shared" si="221"/>
        <v>0</v>
      </c>
      <c r="TXP97" s="1544">
        <f t="shared" si="221"/>
        <v>0</v>
      </c>
      <c r="TXQ97" s="1544">
        <f t="shared" si="221"/>
        <v>0</v>
      </c>
      <c r="TXR97" s="1544">
        <f t="shared" si="221"/>
        <v>0</v>
      </c>
      <c r="TXS97" s="1544">
        <f t="shared" si="221"/>
        <v>0</v>
      </c>
      <c r="TXT97" s="1544">
        <f t="shared" si="221"/>
        <v>0</v>
      </c>
      <c r="TXU97" s="1544">
        <f t="shared" si="221"/>
        <v>0</v>
      </c>
      <c r="TXV97" s="1544">
        <f t="shared" si="221"/>
        <v>0</v>
      </c>
      <c r="TXW97" s="1544">
        <f t="shared" si="221"/>
        <v>0</v>
      </c>
      <c r="TXX97" s="1544">
        <f t="shared" si="221"/>
        <v>0</v>
      </c>
      <c r="TXY97" s="1544">
        <f t="shared" si="221"/>
        <v>0</v>
      </c>
      <c r="TXZ97" s="1544">
        <f t="shared" si="221"/>
        <v>0</v>
      </c>
      <c r="TYA97" s="1544">
        <f t="shared" si="221"/>
        <v>0</v>
      </c>
      <c r="TYB97" s="1544">
        <f t="shared" si="221"/>
        <v>0</v>
      </c>
      <c r="TYC97" s="1544">
        <f t="shared" si="221"/>
        <v>0</v>
      </c>
      <c r="TYD97" s="1544">
        <f t="shared" si="221"/>
        <v>0</v>
      </c>
      <c r="TYE97" s="1544">
        <f t="shared" si="221"/>
        <v>0</v>
      </c>
      <c r="TYF97" s="1544">
        <f t="shared" si="221"/>
        <v>0</v>
      </c>
      <c r="TYG97" s="1544">
        <f t="shared" si="221"/>
        <v>0</v>
      </c>
      <c r="TYH97" s="1544">
        <f t="shared" si="221"/>
        <v>0</v>
      </c>
      <c r="TYI97" s="1544">
        <f t="shared" si="221"/>
        <v>0</v>
      </c>
      <c r="TYJ97" s="1544">
        <f t="shared" si="221"/>
        <v>0</v>
      </c>
      <c r="TYK97" s="1544">
        <f t="shared" si="221"/>
        <v>0</v>
      </c>
      <c r="TYL97" s="1544">
        <f t="shared" si="221"/>
        <v>0</v>
      </c>
      <c r="TYM97" s="1544">
        <f t="shared" si="221"/>
        <v>0</v>
      </c>
      <c r="TYN97" s="1544">
        <f t="shared" si="221"/>
        <v>0</v>
      </c>
      <c r="TYO97" s="1544">
        <f t="shared" si="221"/>
        <v>0</v>
      </c>
      <c r="TYP97" s="1544">
        <f t="shared" si="221"/>
        <v>0</v>
      </c>
      <c r="TYQ97" s="1544">
        <f t="shared" si="221"/>
        <v>0</v>
      </c>
      <c r="TYR97" s="1544">
        <f t="shared" si="221"/>
        <v>0</v>
      </c>
      <c r="TYS97" s="1544">
        <f t="shared" si="221"/>
        <v>0</v>
      </c>
      <c r="TYT97" s="1544">
        <f t="shared" si="221"/>
        <v>0</v>
      </c>
      <c r="TYU97" s="1544">
        <f t="shared" si="221"/>
        <v>0</v>
      </c>
      <c r="TYV97" s="1544">
        <f t="shared" si="221"/>
        <v>0</v>
      </c>
      <c r="TYW97" s="1544">
        <f t="shared" si="221"/>
        <v>0</v>
      </c>
      <c r="TYX97" s="1544">
        <f t="shared" si="221"/>
        <v>0</v>
      </c>
      <c r="TYY97" s="1544">
        <f t="shared" si="221"/>
        <v>0</v>
      </c>
      <c r="TYZ97" s="1544">
        <f t="shared" si="221"/>
        <v>0</v>
      </c>
      <c r="TZA97" s="1544">
        <f t="shared" si="221"/>
        <v>0</v>
      </c>
      <c r="TZB97" s="1544">
        <f t="shared" si="221"/>
        <v>0</v>
      </c>
      <c r="TZC97" s="1544">
        <f t="shared" si="221"/>
        <v>0</v>
      </c>
      <c r="TZD97" s="1544">
        <f t="shared" si="221"/>
        <v>0</v>
      </c>
      <c r="TZE97" s="1544">
        <f t="shared" si="221"/>
        <v>0</v>
      </c>
      <c r="TZF97" s="1544">
        <f t="shared" si="221"/>
        <v>0</v>
      </c>
      <c r="TZG97" s="1544">
        <f t="shared" si="221"/>
        <v>0</v>
      </c>
      <c r="TZH97" s="1544">
        <f t="shared" si="221"/>
        <v>0</v>
      </c>
      <c r="TZI97" s="1544">
        <f t="shared" si="221"/>
        <v>0</v>
      </c>
      <c r="TZJ97" s="1544">
        <f t="shared" si="221"/>
        <v>0</v>
      </c>
      <c r="TZK97" s="1544">
        <f t="shared" si="221"/>
        <v>0</v>
      </c>
      <c r="TZL97" s="1544">
        <f t="shared" si="221"/>
        <v>0</v>
      </c>
      <c r="TZM97" s="1544">
        <f t="shared" si="221"/>
        <v>0</v>
      </c>
      <c r="TZN97" s="1544">
        <f t="shared" si="221"/>
        <v>0</v>
      </c>
      <c r="TZO97" s="1544">
        <f t="shared" si="221"/>
        <v>0</v>
      </c>
      <c r="TZP97" s="1544">
        <f t="shared" ref="TZP97:UCA97" si="222">SUM(TZP23,TZP27,TZP33,TZP38,TZP41,TZP44,TZP47,TZP50,TZP56,TZP62,TZP64,TZP70,TZP76,TZP78,TZP82)*(1-$E$91)*0.095</f>
        <v>0</v>
      </c>
      <c r="TZQ97" s="1544">
        <f t="shared" si="222"/>
        <v>0</v>
      </c>
      <c r="TZR97" s="1544">
        <f t="shared" si="222"/>
        <v>0</v>
      </c>
      <c r="TZS97" s="1544">
        <f t="shared" si="222"/>
        <v>0</v>
      </c>
      <c r="TZT97" s="1544">
        <f t="shared" si="222"/>
        <v>0</v>
      </c>
      <c r="TZU97" s="1544">
        <f t="shared" si="222"/>
        <v>0</v>
      </c>
      <c r="TZV97" s="1544">
        <f t="shared" si="222"/>
        <v>0</v>
      </c>
      <c r="TZW97" s="1544">
        <f t="shared" si="222"/>
        <v>0</v>
      </c>
      <c r="TZX97" s="1544">
        <f t="shared" si="222"/>
        <v>0</v>
      </c>
      <c r="TZY97" s="1544">
        <f t="shared" si="222"/>
        <v>0</v>
      </c>
      <c r="TZZ97" s="1544">
        <f t="shared" si="222"/>
        <v>0</v>
      </c>
      <c r="UAA97" s="1544">
        <f t="shared" si="222"/>
        <v>0</v>
      </c>
      <c r="UAB97" s="1544">
        <f t="shared" si="222"/>
        <v>0</v>
      </c>
      <c r="UAC97" s="1544">
        <f t="shared" si="222"/>
        <v>0</v>
      </c>
      <c r="UAD97" s="1544">
        <f t="shared" si="222"/>
        <v>0</v>
      </c>
      <c r="UAE97" s="1544">
        <f t="shared" si="222"/>
        <v>0</v>
      </c>
      <c r="UAF97" s="1544">
        <f t="shared" si="222"/>
        <v>0</v>
      </c>
      <c r="UAG97" s="1544">
        <f t="shared" si="222"/>
        <v>0</v>
      </c>
      <c r="UAH97" s="1544">
        <f t="shared" si="222"/>
        <v>0</v>
      </c>
      <c r="UAI97" s="1544">
        <f t="shared" si="222"/>
        <v>0</v>
      </c>
      <c r="UAJ97" s="1544">
        <f t="shared" si="222"/>
        <v>0</v>
      </c>
      <c r="UAK97" s="1544">
        <f t="shared" si="222"/>
        <v>0</v>
      </c>
      <c r="UAL97" s="1544">
        <f t="shared" si="222"/>
        <v>0</v>
      </c>
      <c r="UAM97" s="1544">
        <f t="shared" si="222"/>
        <v>0</v>
      </c>
      <c r="UAN97" s="1544">
        <f t="shared" si="222"/>
        <v>0</v>
      </c>
      <c r="UAO97" s="1544">
        <f t="shared" si="222"/>
        <v>0</v>
      </c>
      <c r="UAP97" s="1544">
        <f t="shared" si="222"/>
        <v>0</v>
      </c>
      <c r="UAQ97" s="1544">
        <f t="shared" si="222"/>
        <v>0</v>
      </c>
      <c r="UAR97" s="1544">
        <f t="shared" si="222"/>
        <v>0</v>
      </c>
      <c r="UAS97" s="1544">
        <f t="shared" si="222"/>
        <v>0</v>
      </c>
      <c r="UAT97" s="1544">
        <f t="shared" si="222"/>
        <v>0</v>
      </c>
      <c r="UAU97" s="1544">
        <f t="shared" si="222"/>
        <v>0</v>
      </c>
      <c r="UAV97" s="1544">
        <f t="shared" si="222"/>
        <v>0</v>
      </c>
      <c r="UAW97" s="1544">
        <f t="shared" si="222"/>
        <v>0</v>
      </c>
      <c r="UAX97" s="1544">
        <f t="shared" si="222"/>
        <v>0</v>
      </c>
      <c r="UAY97" s="1544">
        <f t="shared" si="222"/>
        <v>0</v>
      </c>
      <c r="UAZ97" s="1544">
        <f t="shared" si="222"/>
        <v>0</v>
      </c>
      <c r="UBA97" s="1544">
        <f t="shared" si="222"/>
        <v>0</v>
      </c>
      <c r="UBB97" s="1544">
        <f t="shared" si="222"/>
        <v>0</v>
      </c>
      <c r="UBC97" s="1544">
        <f t="shared" si="222"/>
        <v>0</v>
      </c>
      <c r="UBD97" s="1544">
        <f t="shared" si="222"/>
        <v>0</v>
      </c>
      <c r="UBE97" s="1544">
        <f t="shared" si="222"/>
        <v>0</v>
      </c>
      <c r="UBF97" s="1544">
        <f t="shared" si="222"/>
        <v>0</v>
      </c>
      <c r="UBG97" s="1544">
        <f t="shared" si="222"/>
        <v>0</v>
      </c>
      <c r="UBH97" s="1544">
        <f t="shared" si="222"/>
        <v>0</v>
      </c>
      <c r="UBI97" s="1544">
        <f t="shared" si="222"/>
        <v>0</v>
      </c>
      <c r="UBJ97" s="1544">
        <f t="shared" si="222"/>
        <v>0</v>
      </c>
      <c r="UBK97" s="1544">
        <f t="shared" si="222"/>
        <v>0</v>
      </c>
      <c r="UBL97" s="1544">
        <f t="shared" si="222"/>
        <v>0</v>
      </c>
      <c r="UBM97" s="1544">
        <f t="shared" si="222"/>
        <v>0</v>
      </c>
      <c r="UBN97" s="1544">
        <f t="shared" si="222"/>
        <v>0</v>
      </c>
      <c r="UBO97" s="1544">
        <f t="shared" si="222"/>
        <v>0</v>
      </c>
      <c r="UBP97" s="1544">
        <f t="shared" si="222"/>
        <v>0</v>
      </c>
      <c r="UBQ97" s="1544">
        <f t="shared" si="222"/>
        <v>0</v>
      </c>
      <c r="UBR97" s="1544">
        <f t="shared" si="222"/>
        <v>0</v>
      </c>
      <c r="UBS97" s="1544">
        <f t="shared" si="222"/>
        <v>0</v>
      </c>
      <c r="UBT97" s="1544">
        <f t="shared" si="222"/>
        <v>0</v>
      </c>
      <c r="UBU97" s="1544">
        <f t="shared" si="222"/>
        <v>0</v>
      </c>
      <c r="UBV97" s="1544">
        <f t="shared" si="222"/>
        <v>0</v>
      </c>
      <c r="UBW97" s="1544">
        <f t="shared" si="222"/>
        <v>0</v>
      </c>
      <c r="UBX97" s="1544">
        <f t="shared" si="222"/>
        <v>0</v>
      </c>
      <c r="UBY97" s="1544">
        <f t="shared" si="222"/>
        <v>0</v>
      </c>
      <c r="UBZ97" s="1544">
        <f t="shared" si="222"/>
        <v>0</v>
      </c>
      <c r="UCA97" s="1544">
        <f t="shared" si="222"/>
        <v>0</v>
      </c>
      <c r="UCB97" s="1544">
        <f t="shared" ref="UCB97:UEM97" si="223">SUM(UCB23,UCB27,UCB33,UCB38,UCB41,UCB44,UCB47,UCB50,UCB56,UCB62,UCB64,UCB70,UCB76,UCB78,UCB82)*(1-$E$91)*0.095</f>
        <v>0</v>
      </c>
      <c r="UCC97" s="1544">
        <f t="shared" si="223"/>
        <v>0</v>
      </c>
      <c r="UCD97" s="1544">
        <f t="shared" si="223"/>
        <v>0</v>
      </c>
      <c r="UCE97" s="1544">
        <f t="shared" si="223"/>
        <v>0</v>
      </c>
      <c r="UCF97" s="1544">
        <f t="shared" si="223"/>
        <v>0</v>
      </c>
      <c r="UCG97" s="1544">
        <f t="shared" si="223"/>
        <v>0</v>
      </c>
      <c r="UCH97" s="1544">
        <f t="shared" si="223"/>
        <v>0</v>
      </c>
      <c r="UCI97" s="1544">
        <f t="shared" si="223"/>
        <v>0</v>
      </c>
      <c r="UCJ97" s="1544">
        <f t="shared" si="223"/>
        <v>0</v>
      </c>
      <c r="UCK97" s="1544">
        <f t="shared" si="223"/>
        <v>0</v>
      </c>
      <c r="UCL97" s="1544">
        <f t="shared" si="223"/>
        <v>0</v>
      </c>
      <c r="UCM97" s="1544">
        <f t="shared" si="223"/>
        <v>0</v>
      </c>
      <c r="UCN97" s="1544">
        <f t="shared" si="223"/>
        <v>0</v>
      </c>
      <c r="UCO97" s="1544">
        <f t="shared" si="223"/>
        <v>0</v>
      </c>
      <c r="UCP97" s="1544">
        <f t="shared" si="223"/>
        <v>0</v>
      </c>
      <c r="UCQ97" s="1544">
        <f t="shared" si="223"/>
        <v>0</v>
      </c>
      <c r="UCR97" s="1544">
        <f t="shared" si="223"/>
        <v>0</v>
      </c>
      <c r="UCS97" s="1544">
        <f t="shared" si="223"/>
        <v>0</v>
      </c>
      <c r="UCT97" s="1544">
        <f t="shared" si="223"/>
        <v>0</v>
      </c>
      <c r="UCU97" s="1544">
        <f t="shared" si="223"/>
        <v>0</v>
      </c>
      <c r="UCV97" s="1544">
        <f t="shared" si="223"/>
        <v>0</v>
      </c>
      <c r="UCW97" s="1544">
        <f t="shared" si="223"/>
        <v>0</v>
      </c>
      <c r="UCX97" s="1544">
        <f t="shared" si="223"/>
        <v>0</v>
      </c>
      <c r="UCY97" s="1544">
        <f t="shared" si="223"/>
        <v>0</v>
      </c>
      <c r="UCZ97" s="1544">
        <f t="shared" si="223"/>
        <v>0</v>
      </c>
      <c r="UDA97" s="1544">
        <f t="shared" si="223"/>
        <v>0</v>
      </c>
      <c r="UDB97" s="1544">
        <f t="shared" si="223"/>
        <v>0</v>
      </c>
      <c r="UDC97" s="1544">
        <f t="shared" si="223"/>
        <v>0</v>
      </c>
      <c r="UDD97" s="1544">
        <f t="shared" si="223"/>
        <v>0</v>
      </c>
      <c r="UDE97" s="1544">
        <f t="shared" si="223"/>
        <v>0</v>
      </c>
      <c r="UDF97" s="1544">
        <f t="shared" si="223"/>
        <v>0</v>
      </c>
      <c r="UDG97" s="1544">
        <f t="shared" si="223"/>
        <v>0</v>
      </c>
      <c r="UDH97" s="1544">
        <f t="shared" si="223"/>
        <v>0</v>
      </c>
      <c r="UDI97" s="1544">
        <f t="shared" si="223"/>
        <v>0</v>
      </c>
      <c r="UDJ97" s="1544">
        <f t="shared" si="223"/>
        <v>0</v>
      </c>
      <c r="UDK97" s="1544">
        <f t="shared" si="223"/>
        <v>0</v>
      </c>
      <c r="UDL97" s="1544">
        <f t="shared" si="223"/>
        <v>0</v>
      </c>
      <c r="UDM97" s="1544">
        <f t="shared" si="223"/>
        <v>0</v>
      </c>
      <c r="UDN97" s="1544">
        <f t="shared" si="223"/>
        <v>0</v>
      </c>
      <c r="UDO97" s="1544">
        <f t="shared" si="223"/>
        <v>0</v>
      </c>
      <c r="UDP97" s="1544">
        <f t="shared" si="223"/>
        <v>0</v>
      </c>
      <c r="UDQ97" s="1544">
        <f t="shared" si="223"/>
        <v>0</v>
      </c>
      <c r="UDR97" s="1544">
        <f t="shared" si="223"/>
        <v>0</v>
      </c>
      <c r="UDS97" s="1544">
        <f t="shared" si="223"/>
        <v>0</v>
      </c>
      <c r="UDT97" s="1544">
        <f t="shared" si="223"/>
        <v>0</v>
      </c>
      <c r="UDU97" s="1544">
        <f t="shared" si="223"/>
        <v>0</v>
      </c>
      <c r="UDV97" s="1544">
        <f t="shared" si="223"/>
        <v>0</v>
      </c>
      <c r="UDW97" s="1544">
        <f t="shared" si="223"/>
        <v>0</v>
      </c>
      <c r="UDX97" s="1544">
        <f t="shared" si="223"/>
        <v>0</v>
      </c>
      <c r="UDY97" s="1544">
        <f t="shared" si="223"/>
        <v>0</v>
      </c>
      <c r="UDZ97" s="1544">
        <f t="shared" si="223"/>
        <v>0</v>
      </c>
      <c r="UEA97" s="1544">
        <f t="shared" si="223"/>
        <v>0</v>
      </c>
      <c r="UEB97" s="1544">
        <f t="shared" si="223"/>
        <v>0</v>
      </c>
      <c r="UEC97" s="1544">
        <f t="shared" si="223"/>
        <v>0</v>
      </c>
      <c r="UED97" s="1544">
        <f t="shared" si="223"/>
        <v>0</v>
      </c>
      <c r="UEE97" s="1544">
        <f t="shared" si="223"/>
        <v>0</v>
      </c>
      <c r="UEF97" s="1544">
        <f t="shared" si="223"/>
        <v>0</v>
      </c>
      <c r="UEG97" s="1544">
        <f t="shared" si="223"/>
        <v>0</v>
      </c>
      <c r="UEH97" s="1544">
        <f t="shared" si="223"/>
        <v>0</v>
      </c>
      <c r="UEI97" s="1544">
        <f t="shared" si="223"/>
        <v>0</v>
      </c>
      <c r="UEJ97" s="1544">
        <f t="shared" si="223"/>
        <v>0</v>
      </c>
      <c r="UEK97" s="1544">
        <f t="shared" si="223"/>
        <v>0</v>
      </c>
      <c r="UEL97" s="1544">
        <f t="shared" si="223"/>
        <v>0</v>
      </c>
      <c r="UEM97" s="1544">
        <f t="shared" si="223"/>
        <v>0</v>
      </c>
      <c r="UEN97" s="1544">
        <f t="shared" ref="UEN97:UGY97" si="224">SUM(UEN23,UEN27,UEN33,UEN38,UEN41,UEN44,UEN47,UEN50,UEN56,UEN62,UEN64,UEN70,UEN76,UEN78,UEN82)*(1-$E$91)*0.095</f>
        <v>0</v>
      </c>
      <c r="UEO97" s="1544">
        <f t="shared" si="224"/>
        <v>0</v>
      </c>
      <c r="UEP97" s="1544">
        <f t="shared" si="224"/>
        <v>0</v>
      </c>
      <c r="UEQ97" s="1544">
        <f t="shared" si="224"/>
        <v>0</v>
      </c>
      <c r="UER97" s="1544">
        <f t="shared" si="224"/>
        <v>0</v>
      </c>
      <c r="UES97" s="1544">
        <f t="shared" si="224"/>
        <v>0</v>
      </c>
      <c r="UET97" s="1544">
        <f t="shared" si="224"/>
        <v>0</v>
      </c>
      <c r="UEU97" s="1544">
        <f t="shared" si="224"/>
        <v>0</v>
      </c>
      <c r="UEV97" s="1544">
        <f t="shared" si="224"/>
        <v>0</v>
      </c>
      <c r="UEW97" s="1544">
        <f t="shared" si="224"/>
        <v>0</v>
      </c>
      <c r="UEX97" s="1544">
        <f t="shared" si="224"/>
        <v>0</v>
      </c>
      <c r="UEY97" s="1544">
        <f t="shared" si="224"/>
        <v>0</v>
      </c>
      <c r="UEZ97" s="1544">
        <f t="shared" si="224"/>
        <v>0</v>
      </c>
      <c r="UFA97" s="1544">
        <f t="shared" si="224"/>
        <v>0</v>
      </c>
      <c r="UFB97" s="1544">
        <f t="shared" si="224"/>
        <v>0</v>
      </c>
      <c r="UFC97" s="1544">
        <f t="shared" si="224"/>
        <v>0</v>
      </c>
      <c r="UFD97" s="1544">
        <f t="shared" si="224"/>
        <v>0</v>
      </c>
      <c r="UFE97" s="1544">
        <f t="shared" si="224"/>
        <v>0</v>
      </c>
      <c r="UFF97" s="1544">
        <f t="shared" si="224"/>
        <v>0</v>
      </c>
      <c r="UFG97" s="1544">
        <f t="shared" si="224"/>
        <v>0</v>
      </c>
      <c r="UFH97" s="1544">
        <f t="shared" si="224"/>
        <v>0</v>
      </c>
      <c r="UFI97" s="1544">
        <f t="shared" si="224"/>
        <v>0</v>
      </c>
      <c r="UFJ97" s="1544">
        <f t="shared" si="224"/>
        <v>0</v>
      </c>
      <c r="UFK97" s="1544">
        <f t="shared" si="224"/>
        <v>0</v>
      </c>
      <c r="UFL97" s="1544">
        <f t="shared" si="224"/>
        <v>0</v>
      </c>
      <c r="UFM97" s="1544">
        <f t="shared" si="224"/>
        <v>0</v>
      </c>
      <c r="UFN97" s="1544">
        <f t="shared" si="224"/>
        <v>0</v>
      </c>
      <c r="UFO97" s="1544">
        <f t="shared" si="224"/>
        <v>0</v>
      </c>
      <c r="UFP97" s="1544">
        <f t="shared" si="224"/>
        <v>0</v>
      </c>
      <c r="UFQ97" s="1544">
        <f t="shared" si="224"/>
        <v>0</v>
      </c>
      <c r="UFR97" s="1544">
        <f t="shared" si="224"/>
        <v>0</v>
      </c>
      <c r="UFS97" s="1544">
        <f t="shared" si="224"/>
        <v>0</v>
      </c>
      <c r="UFT97" s="1544">
        <f t="shared" si="224"/>
        <v>0</v>
      </c>
      <c r="UFU97" s="1544">
        <f t="shared" si="224"/>
        <v>0</v>
      </c>
      <c r="UFV97" s="1544">
        <f t="shared" si="224"/>
        <v>0</v>
      </c>
      <c r="UFW97" s="1544">
        <f t="shared" si="224"/>
        <v>0</v>
      </c>
      <c r="UFX97" s="1544">
        <f t="shared" si="224"/>
        <v>0</v>
      </c>
      <c r="UFY97" s="1544">
        <f t="shared" si="224"/>
        <v>0</v>
      </c>
      <c r="UFZ97" s="1544">
        <f t="shared" si="224"/>
        <v>0</v>
      </c>
      <c r="UGA97" s="1544">
        <f t="shared" si="224"/>
        <v>0</v>
      </c>
      <c r="UGB97" s="1544">
        <f t="shared" si="224"/>
        <v>0</v>
      </c>
      <c r="UGC97" s="1544">
        <f t="shared" si="224"/>
        <v>0</v>
      </c>
      <c r="UGD97" s="1544">
        <f t="shared" si="224"/>
        <v>0</v>
      </c>
      <c r="UGE97" s="1544">
        <f t="shared" si="224"/>
        <v>0</v>
      </c>
      <c r="UGF97" s="1544">
        <f t="shared" si="224"/>
        <v>0</v>
      </c>
      <c r="UGG97" s="1544">
        <f t="shared" si="224"/>
        <v>0</v>
      </c>
      <c r="UGH97" s="1544">
        <f t="shared" si="224"/>
        <v>0</v>
      </c>
      <c r="UGI97" s="1544">
        <f t="shared" si="224"/>
        <v>0</v>
      </c>
      <c r="UGJ97" s="1544">
        <f t="shared" si="224"/>
        <v>0</v>
      </c>
      <c r="UGK97" s="1544">
        <f t="shared" si="224"/>
        <v>0</v>
      </c>
      <c r="UGL97" s="1544">
        <f t="shared" si="224"/>
        <v>0</v>
      </c>
      <c r="UGM97" s="1544">
        <f t="shared" si="224"/>
        <v>0</v>
      </c>
      <c r="UGN97" s="1544">
        <f t="shared" si="224"/>
        <v>0</v>
      </c>
      <c r="UGO97" s="1544">
        <f t="shared" si="224"/>
        <v>0</v>
      </c>
      <c r="UGP97" s="1544">
        <f t="shared" si="224"/>
        <v>0</v>
      </c>
      <c r="UGQ97" s="1544">
        <f t="shared" si="224"/>
        <v>0</v>
      </c>
      <c r="UGR97" s="1544">
        <f t="shared" si="224"/>
        <v>0</v>
      </c>
      <c r="UGS97" s="1544">
        <f t="shared" si="224"/>
        <v>0</v>
      </c>
      <c r="UGT97" s="1544">
        <f t="shared" si="224"/>
        <v>0</v>
      </c>
      <c r="UGU97" s="1544">
        <f t="shared" si="224"/>
        <v>0</v>
      </c>
      <c r="UGV97" s="1544">
        <f t="shared" si="224"/>
        <v>0</v>
      </c>
      <c r="UGW97" s="1544">
        <f t="shared" si="224"/>
        <v>0</v>
      </c>
      <c r="UGX97" s="1544">
        <f t="shared" si="224"/>
        <v>0</v>
      </c>
      <c r="UGY97" s="1544">
        <f t="shared" si="224"/>
        <v>0</v>
      </c>
      <c r="UGZ97" s="1544">
        <f t="shared" ref="UGZ97:UJK97" si="225">SUM(UGZ23,UGZ27,UGZ33,UGZ38,UGZ41,UGZ44,UGZ47,UGZ50,UGZ56,UGZ62,UGZ64,UGZ70,UGZ76,UGZ78,UGZ82)*(1-$E$91)*0.095</f>
        <v>0</v>
      </c>
      <c r="UHA97" s="1544">
        <f t="shared" si="225"/>
        <v>0</v>
      </c>
      <c r="UHB97" s="1544">
        <f t="shared" si="225"/>
        <v>0</v>
      </c>
      <c r="UHC97" s="1544">
        <f t="shared" si="225"/>
        <v>0</v>
      </c>
      <c r="UHD97" s="1544">
        <f t="shared" si="225"/>
        <v>0</v>
      </c>
      <c r="UHE97" s="1544">
        <f t="shared" si="225"/>
        <v>0</v>
      </c>
      <c r="UHF97" s="1544">
        <f t="shared" si="225"/>
        <v>0</v>
      </c>
      <c r="UHG97" s="1544">
        <f t="shared" si="225"/>
        <v>0</v>
      </c>
      <c r="UHH97" s="1544">
        <f t="shared" si="225"/>
        <v>0</v>
      </c>
      <c r="UHI97" s="1544">
        <f t="shared" si="225"/>
        <v>0</v>
      </c>
      <c r="UHJ97" s="1544">
        <f t="shared" si="225"/>
        <v>0</v>
      </c>
      <c r="UHK97" s="1544">
        <f t="shared" si="225"/>
        <v>0</v>
      </c>
      <c r="UHL97" s="1544">
        <f t="shared" si="225"/>
        <v>0</v>
      </c>
      <c r="UHM97" s="1544">
        <f t="shared" si="225"/>
        <v>0</v>
      </c>
      <c r="UHN97" s="1544">
        <f t="shared" si="225"/>
        <v>0</v>
      </c>
      <c r="UHO97" s="1544">
        <f t="shared" si="225"/>
        <v>0</v>
      </c>
      <c r="UHP97" s="1544">
        <f t="shared" si="225"/>
        <v>0</v>
      </c>
      <c r="UHQ97" s="1544">
        <f t="shared" si="225"/>
        <v>0</v>
      </c>
      <c r="UHR97" s="1544">
        <f t="shared" si="225"/>
        <v>0</v>
      </c>
      <c r="UHS97" s="1544">
        <f t="shared" si="225"/>
        <v>0</v>
      </c>
      <c r="UHT97" s="1544">
        <f t="shared" si="225"/>
        <v>0</v>
      </c>
      <c r="UHU97" s="1544">
        <f t="shared" si="225"/>
        <v>0</v>
      </c>
      <c r="UHV97" s="1544">
        <f t="shared" si="225"/>
        <v>0</v>
      </c>
      <c r="UHW97" s="1544">
        <f t="shared" si="225"/>
        <v>0</v>
      </c>
      <c r="UHX97" s="1544">
        <f t="shared" si="225"/>
        <v>0</v>
      </c>
      <c r="UHY97" s="1544">
        <f t="shared" si="225"/>
        <v>0</v>
      </c>
      <c r="UHZ97" s="1544">
        <f t="shared" si="225"/>
        <v>0</v>
      </c>
      <c r="UIA97" s="1544">
        <f t="shared" si="225"/>
        <v>0</v>
      </c>
      <c r="UIB97" s="1544">
        <f t="shared" si="225"/>
        <v>0</v>
      </c>
      <c r="UIC97" s="1544">
        <f t="shared" si="225"/>
        <v>0</v>
      </c>
      <c r="UID97" s="1544">
        <f t="shared" si="225"/>
        <v>0</v>
      </c>
      <c r="UIE97" s="1544">
        <f t="shared" si="225"/>
        <v>0</v>
      </c>
      <c r="UIF97" s="1544">
        <f t="shared" si="225"/>
        <v>0</v>
      </c>
      <c r="UIG97" s="1544">
        <f t="shared" si="225"/>
        <v>0</v>
      </c>
      <c r="UIH97" s="1544">
        <f t="shared" si="225"/>
        <v>0</v>
      </c>
      <c r="UII97" s="1544">
        <f t="shared" si="225"/>
        <v>0</v>
      </c>
      <c r="UIJ97" s="1544">
        <f t="shared" si="225"/>
        <v>0</v>
      </c>
      <c r="UIK97" s="1544">
        <f t="shared" si="225"/>
        <v>0</v>
      </c>
      <c r="UIL97" s="1544">
        <f t="shared" si="225"/>
        <v>0</v>
      </c>
      <c r="UIM97" s="1544">
        <f t="shared" si="225"/>
        <v>0</v>
      </c>
      <c r="UIN97" s="1544">
        <f t="shared" si="225"/>
        <v>0</v>
      </c>
      <c r="UIO97" s="1544">
        <f t="shared" si="225"/>
        <v>0</v>
      </c>
      <c r="UIP97" s="1544">
        <f t="shared" si="225"/>
        <v>0</v>
      </c>
      <c r="UIQ97" s="1544">
        <f t="shared" si="225"/>
        <v>0</v>
      </c>
      <c r="UIR97" s="1544">
        <f t="shared" si="225"/>
        <v>0</v>
      </c>
      <c r="UIS97" s="1544">
        <f t="shared" si="225"/>
        <v>0</v>
      </c>
      <c r="UIT97" s="1544">
        <f t="shared" si="225"/>
        <v>0</v>
      </c>
      <c r="UIU97" s="1544">
        <f t="shared" si="225"/>
        <v>0</v>
      </c>
      <c r="UIV97" s="1544">
        <f t="shared" si="225"/>
        <v>0</v>
      </c>
      <c r="UIW97" s="1544">
        <f t="shared" si="225"/>
        <v>0</v>
      </c>
      <c r="UIX97" s="1544">
        <f t="shared" si="225"/>
        <v>0</v>
      </c>
      <c r="UIY97" s="1544">
        <f t="shared" si="225"/>
        <v>0</v>
      </c>
      <c r="UIZ97" s="1544">
        <f t="shared" si="225"/>
        <v>0</v>
      </c>
      <c r="UJA97" s="1544">
        <f t="shared" si="225"/>
        <v>0</v>
      </c>
      <c r="UJB97" s="1544">
        <f t="shared" si="225"/>
        <v>0</v>
      </c>
      <c r="UJC97" s="1544">
        <f t="shared" si="225"/>
        <v>0</v>
      </c>
      <c r="UJD97" s="1544">
        <f t="shared" si="225"/>
        <v>0</v>
      </c>
      <c r="UJE97" s="1544">
        <f t="shared" si="225"/>
        <v>0</v>
      </c>
      <c r="UJF97" s="1544">
        <f t="shared" si="225"/>
        <v>0</v>
      </c>
      <c r="UJG97" s="1544">
        <f t="shared" si="225"/>
        <v>0</v>
      </c>
      <c r="UJH97" s="1544">
        <f t="shared" si="225"/>
        <v>0</v>
      </c>
      <c r="UJI97" s="1544">
        <f t="shared" si="225"/>
        <v>0</v>
      </c>
      <c r="UJJ97" s="1544">
        <f t="shared" si="225"/>
        <v>0</v>
      </c>
      <c r="UJK97" s="1544">
        <f t="shared" si="225"/>
        <v>0</v>
      </c>
      <c r="UJL97" s="1544">
        <f t="shared" ref="UJL97:ULW97" si="226">SUM(UJL23,UJL27,UJL33,UJL38,UJL41,UJL44,UJL47,UJL50,UJL56,UJL62,UJL64,UJL70,UJL76,UJL78,UJL82)*(1-$E$91)*0.095</f>
        <v>0</v>
      </c>
      <c r="UJM97" s="1544">
        <f t="shared" si="226"/>
        <v>0</v>
      </c>
      <c r="UJN97" s="1544">
        <f t="shared" si="226"/>
        <v>0</v>
      </c>
      <c r="UJO97" s="1544">
        <f t="shared" si="226"/>
        <v>0</v>
      </c>
      <c r="UJP97" s="1544">
        <f t="shared" si="226"/>
        <v>0</v>
      </c>
      <c r="UJQ97" s="1544">
        <f t="shared" si="226"/>
        <v>0</v>
      </c>
      <c r="UJR97" s="1544">
        <f t="shared" si="226"/>
        <v>0</v>
      </c>
      <c r="UJS97" s="1544">
        <f t="shared" si="226"/>
        <v>0</v>
      </c>
      <c r="UJT97" s="1544">
        <f t="shared" si="226"/>
        <v>0</v>
      </c>
      <c r="UJU97" s="1544">
        <f t="shared" si="226"/>
        <v>0</v>
      </c>
      <c r="UJV97" s="1544">
        <f t="shared" si="226"/>
        <v>0</v>
      </c>
      <c r="UJW97" s="1544">
        <f t="shared" si="226"/>
        <v>0</v>
      </c>
      <c r="UJX97" s="1544">
        <f t="shared" si="226"/>
        <v>0</v>
      </c>
      <c r="UJY97" s="1544">
        <f t="shared" si="226"/>
        <v>0</v>
      </c>
      <c r="UJZ97" s="1544">
        <f t="shared" si="226"/>
        <v>0</v>
      </c>
      <c r="UKA97" s="1544">
        <f t="shared" si="226"/>
        <v>0</v>
      </c>
      <c r="UKB97" s="1544">
        <f t="shared" si="226"/>
        <v>0</v>
      </c>
      <c r="UKC97" s="1544">
        <f t="shared" si="226"/>
        <v>0</v>
      </c>
      <c r="UKD97" s="1544">
        <f t="shared" si="226"/>
        <v>0</v>
      </c>
      <c r="UKE97" s="1544">
        <f t="shared" si="226"/>
        <v>0</v>
      </c>
      <c r="UKF97" s="1544">
        <f t="shared" si="226"/>
        <v>0</v>
      </c>
      <c r="UKG97" s="1544">
        <f t="shared" si="226"/>
        <v>0</v>
      </c>
      <c r="UKH97" s="1544">
        <f t="shared" si="226"/>
        <v>0</v>
      </c>
      <c r="UKI97" s="1544">
        <f t="shared" si="226"/>
        <v>0</v>
      </c>
      <c r="UKJ97" s="1544">
        <f t="shared" si="226"/>
        <v>0</v>
      </c>
      <c r="UKK97" s="1544">
        <f t="shared" si="226"/>
        <v>0</v>
      </c>
      <c r="UKL97" s="1544">
        <f t="shared" si="226"/>
        <v>0</v>
      </c>
      <c r="UKM97" s="1544">
        <f t="shared" si="226"/>
        <v>0</v>
      </c>
      <c r="UKN97" s="1544">
        <f t="shared" si="226"/>
        <v>0</v>
      </c>
      <c r="UKO97" s="1544">
        <f t="shared" si="226"/>
        <v>0</v>
      </c>
      <c r="UKP97" s="1544">
        <f t="shared" si="226"/>
        <v>0</v>
      </c>
      <c r="UKQ97" s="1544">
        <f t="shared" si="226"/>
        <v>0</v>
      </c>
      <c r="UKR97" s="1544">
        <f t="shared" si="226"/>
        <v>0</v>
      </c>
      <c r="UKS97" s="1544">
        <f t="shared" si="226"/>
        <v>0</v>
      </c>
      <c r="UKT97" s="1544">
        <f t="shared" si="226"/>
        <v>0</v>
      </c>
      <c r="UKU97" s="1544">
        <f t="shared" si="226"/>
        <v>0</v>
      </c>
      <c r="UKV97" s="1544">
        <f t="shared" si="226"/>
        <v>0</v>
      </c>
      <c r="UKW97" s="1544">
        <f t="shared" si="226"/>
        <v>0</v>
      </c>
      <c r="UKX97" s="1544">
        <f t="shared" si="226"/>
        <v>0</v>
      </c>
      <c r="UKY97" s="1544">
        <f t="shared" si="226"/>
        <v>0</v>
      </c>
      <c r="UKZ97" s="1544">
        <f t="shared" si="226"/>
        <v>0</v>
      </c>
      <c r="ULA97" s="1544">
        <f t="shared" si="226"/>
        <v>0</v>
      </c>
      <c r="ULB97" s="1544">
        <f t="shared" si="226"/>
        <v>0</v>
      </c>
      <c r="ULC97" s="1544">
        <f t="shared" si="226"/>
        <v>0</v>
      </c>
      <c r="ULD97" s="1544">
        <f t="shared" si="226"/>
        <v>0</v>
      </c>
      <c r="ULE97" s="1544">
        <f t="shared" si="226"/>
        <v>0</v>
      </c>
      <c r="ULF97" s="1544">
        <f t="shared" si="226"/>
        <v>0</v>
      </c>
      <c r="ULG97" s="1544">
        <f t="shared" si="226"/>
        <v>0</v>
      </c>
      <c r="ULH97" s="1544">
        <f t="shared" si="226"/>
        <v>0</v>
      </c>
      <c r="ULI97" s="1544">
        <f t="shared" si="226"/>
        <v>0</v>
      </c>
      <c r="ULJ97" s="1544">
        <f t="shared" si="226"/>
        <v>0</v>
      </c>
      <c r="ULK97" s="1544">
        <f t="shared" si="226"/>
        <v>0</v>
      </c>
      <c r="ULL97" s="1544">
        <f t="shared" si="226"/>
        <v>0</v>
      </c>
      <c r="ULM97" s="1544">
        <f t="shared" si="226"/>
        <v>0</v>
      </c>
      <c r="ULN97" s="1544">
        <f t="shared" si="226"/>
        <v>0</v>
      </c>
      <c r="ULO97" s="1544">
        <f t="shared" si="226"/>
        <v>0</v>
      </c>
      <c r="ULP97" s="1544">
        <f t="shared" si="226"/>
        <v>0</v>
      </c>
      <c r="ULQ97" s="1544">
        <f t="shared" si="226"/>
        <v>0</v>
      </c>
      <c r="ULR97" s="1544">
        <f t="shared" si="226"/>
        <v>0</v>
      </c>
      <c r="ULS97" s="1544">
        <f t="shared" si="226"/>
        <v>0</v>
      </c>
      <c r="ULT97" s="1544">
        <f t="shared" si="226"/>
        <v>0</v>
      </c>
      <c r="ULU97" s="1544">
        <f t="shared" si="226"/>
        <v>0</v>
      </c>
      <c r="ULV97" s="1544">
        <f t="shared" si="226"/>
        <v>0</v>
      </c>
      <c r="ULW97" s="1544">
        <f t="shared" si="226"/>
        <v>0</v>
      </c>
      <c r="ULX97" s="1544">
        <f t="shared" ref="ULX97:UOI97" si="227">SUM(ULX23,ULX27,ULX33,ULX38,ULX41,ULX44,ULX47,ULX50,ULX56,ULX62,ULX64,ULX70,ULX76,ULX78,ULX82)*(1-$E$91)*0.095</f>
        <v>0</v>
      </c>
      <c r="ULY97" s="1544">
        <f t="shared" si="227"/>
        <v>0</v>
      </c>
      <c r="ULZ97" s="1544">
        <f t="shared" si="227"/>
        <v>0</v>
      </c>
      <c r="UMA97" s="1544">
        <f t="shared" si="227"/>
        <v>0</v>
      </c>
      <c r="UMB97" s="1544">
        <f t="shared" si="227"/>
        <v>0</v>
      </c>
      <c r="UMC97" s="1544">
        <f t="shared" si="227"/>
        <v>0</v>
      </c>
      <c r="UMD97" s="1544">
        <f t="shared" si="227"/>
        <v>0</v>
      </c>
      <c r="UME97" s="1544">
        <f t="shared" si="227"/>
        <v>0</v>
      </c>
      <c r="UMF97" s="1544">
        <f t="shared" si="227"/>
        <v>0</v>
      </c>
      <c r="UMG97" s="1544">
        <f t="shared" si="227"/>
        <v>0</v>
      </c>
      <c r="UMH97" s="1544">
        <f t="shared" si="227"/>
        <v>0</v>
      </c>
      <c r="UMI97" s="1544">
        <f t="shared" si="227"/>
        <v>0</v>
      </c>
      <c r="UMJ97" s="1544">
        <f t="shared" si="227"/>
        <v>0</v>
      </c>
      <c r="UMK97" s="1544">
        <f t="shared" si="227"/>
        <v>0</v>
      </c>
      <c r="UML97" s="1544">
        <f t="shared" si="227"/>
        <v>0</v>
      </c>
      <c r="UMM97" s="1544">
        <f t="shared" si="227"/>
        <v>0</v>
      </c>
      <c r="UMN97" s="1544">
        <f t="shared" si="227"/>
        <v>0</v>
      </c>
      <c r="UMO97" s="1544">
        <f t="shared" si="227"/>
        <v>0</v>
      </c>
      <c r="UMP97" s="1544">
        <f t="shared" si="227"/>
        <v>0</v>
      </c>
      <c r="UMQ97" s="1544">
        <f t="shared" si="227"/>
        <v>0</v>
      </c>
      <c r="UMR97" s="1544">
        <f t="shared" si="227"/>
        <v>0</v>
      </c>
      <c r="UMS97" s="1544">
        <f t="shared" si="227"/>
        <v>0</v>
      </c>
      <c r="UMT97" s="1544">
        <f t="shared" si="227"/>
        <v>0</v>
      </c>
      <c r="UMU97" s="1544">
        <f t="shared" si="227"/>
        <v>0</v>
      </c>
      <c r="UMV97" s="1544">
        <f t="shared" si="227"/>
        <v>0</v>
      </c>
      <c r="UMW97" s="1544">
        <f t="shared" si="227"/>
        <v>0</v>
      </c>
      <c r="UMX97" s="1544">
        <f t="shared" si="227"/>
        <v>0</v>
      </c>
      <c r="UMY97" s="1544">
        <f t="shared" si="227"/>
        <v>0</v>
      </c>
      <c r="UMZ97" s="1544">
        <f t="shared" si="227"/>
        <v>0</v>
      </c>
      <c r="UNA97" s="1544">
        <f t="shared" si="227"/>
        <v>0</v>
      </c>
      <c r="UNB97" s="1544">
        <f t="shared" si="227"/>
        <v>0</v>
      </c>
      <c r="UNC97" s="1544">
        <f t="shared" si="227"/>
        <v>0</v>
      </c>
      <c r="UND97" s="1544">
        <f t="shared" si="227"/>
        <v>0</v>
      </c>
      <c r="UNE97" s="1544">
        <f t="shared" si="227"/>
        <v>0</v>
      </c>
      <c r="UNF97" s="1544">
        <f t="shared" si="227"/>
        <v>0</v>
      </c>
      <c r="UNG97" s="1544">
        <f t="shared" si="227"/>
        <v>0</v>
      </c>
      <c r="UNH97" s="1544">
        <f t="shared" si="227"/>
        <v>0</v>
      </c>
      <c r="UNI97" s="1544">
        <f t="shared" si="227"/>
        <v>0</v>
      </c>
      <c r="UNJ97" s="1544">
        <f t="shared" si="227"/>
        <v>0</v>
      </c>
      <c r="UNK97" s="1544">
        <f t="shared" si="227"/>
        <v>0</v>
      </c>
      <c r="UNL97" s="1544">
        <f t="shared" si="227"/>
        <v>0</v>
      </c>
      <c r="UNM97" s="1544">
        <f t="shared" si="227"/>
        <v>0</v>
      </c>
      <c r="UNN97" s="1544">
        <f t="shared" si="227"/>
        <v>0</v>
      </c>
      <c r="UNO97" s="1544">
        <f t="shared" si="227"/>
        <v>0</v>
      </c>
      <c r="UNP97" s="1544">
        <f t="shared" si="227"/>
        <v>0</v>
      </c>
      <c r="UNQ97" s="1544">
        <f t="shared" si="227"/>
        <v>0</v>
      </c>
      <c r="UNR97" s="1544">
        <f t="shared" si="227"/>
        <v>0</v>
      </c>
      <c r="UNS97" s="1544">
        <f t="shared" si="227"/>
        <v>0</v>
      </c>
      <c r="UNT97" s="1544">
        <f t="shared" si="227"/>
        <v>0</v>
      </c>
      <c r="UNU97" s="1544">
        <f t="shared" si="227"/>
        <v>0</v>
      </c>
      <c r="UNV97" s="1544">
        <f t="shared" si="227"/>
        <v>0</v>
      </c>
      <c r="UNW97" s="1544">
        <f t="shared" si="227"/>
        <v>0</v>
      </c>
      <c r="UNX97" s="1544">
        <f t="shared" si="227"/>
        <v>0</v>
      </c>
      <c r="UNY97" s="1544">
        <f t="shared" si="227"/>
        <v>0</v>
      </c>
      <c r="UNZ97" s="1544">
        <f t="shared" si="227"/>
        <v>0</v>
      </c>
      <c r="UOA97" s="1544">
        <f t="shared" si="227"/>
        <v>0</v>
      </c>
      <c r="UOB97" s="1544">
        <f t="shared" si="227"/>
        <v>0</v>
      </c>
      <c r="UOC97" s="1544">
        <f t="shared" si="227"/>
        <v>0</v>
      </c>
      <c r="UOD97" s="1544">
        <f t="shared" si="227"/>
        <v>0</v>
      </c>
      <c r="UOE97" s="1544">
        <f t="shared" si="227"/>
        <v>0</v>
      </c>
      <c r="UOF97" s="1544">
        <f t="shared" si="227"/>
        <v>0</v>
      </c>
      <c r="UOG97" s="1544">
        <f t="shared" si="227"/>
        <v>0</v>
      </c>
      <c r="UOH97" s="1544">
        <f t="shared" si="227"/>
        <v>0</v>
      </c>
      <c r="UOI97" s="1544">
        <f t="shared" si="227"/>
        <v>0</v>
      </c>
      <c r="UOJ97" s="1544">
        <f t="shared" ref="UOJ97:UQU97" si="228">SUM(UOJ23,UOJ27,UOJ33,UOJ38,UOJ41,UOJ44,UOJ47,UOJ50,UOJ56,UOJ62,UOJ64,UOJ70,UOJ76,UOJ78,UOJ82)*(1-$E$91)*0.095</f>
        <v>0</v>
      </c>
      <c r="UOK97" s="1544">
        <f t="shared" si="228"/>
        <v>0</v>
      </c>
      <c r="UOL97" s="1544">
        <f t="shared" si="228"/>
        <v>0</v>
      </c>
      <c r="UOM97" s="1544">
        <f t="shared" si="228"/>
        <v>0</v>
      </c>
      <c r="UON97" s="1544">
        <f t="shared" si="228"/>
        <v>0</v>
      </c>
      <c r="UOO97" s="1544">
        <f t="shared" si="228"/>
        <v>0</v>
      </c>
      <c r="UOP97" s="1544">
        <f t="shared" si="228"/>
        <v>0</v>
      </c>
      <c r="UOQ97" s="1544">
        <f t="shared" si="228"/>
        <v>0</v>
      </c>
      <c r="UOR97" s="1544">
        <f t="shared" si="228"/>
        <v>0</v>
      </c>
      <c r="UOS97" s="1544">
        <f t="shared" si="228"/>
        <v>0</v>
      </c>
      <c r="UOT97" s="1544">
        <f t="shared" si="228"/>
        <v>0</v>
      </c>
      <c r="UOU97" s="1544">
        <f t="shared" si="228"/>
        <v>0</v>
      </c>
      <c r="UOV97" s="1544">
        <f t="shared" si="228"/>
        <v>0</v>
      </c>
      <c r="UOW97" s="1544">
        <f t="shared" si="228"/>
        <v>0</v>
      </c>
      <c r="UOX97" s="1544">
        <f t="shared" si="228"/>
        <v>0</v>
      </c>
      <c r="UOY97" s="1544">
        <f t="shared" si="228"/>
        <v>0</v>
      </c>
      <c r="UOZ97" s="1544">
        <f t="shared" si="228"/>
        <v>0</v>
      </c>
      <c r="UPA97" s="1544">
        <f t="shared" si="228"/>
        <v>0</v>
      </c>
      <c r="UPB97" s="1544">
        <f t="shared" si="228"/>
        <v>0</v>
      </c>
      <c r="UPC97" s="1544">
        <f t="shared" si="228"/>
        <v>0</v>
      </c>
      <c r="UPD97" s="1544">
        <f t="shared" si="228"/>
        <v>0</v>
      </c>
      <c r="UPE97" s="1544">
        <f t="shared" si="228"/>
        <v>0</v>
      </c>
      <c r="UPF97" s="1544">
        <f t="shared" si="228"/>
        <v>0</v>
      </c>
      <c r="UPG97" s="1544">
        <f t="shared" si="228"/>
        <v>0</v>
      </c>
      <c r="UPH97" s="1544">
        <f t="shared" si="228"/>
        <v>0</v>
      </c>
      <c r="UPI97" s="1544">
        <f t="shared" si="228"/>
        <v>0</v>
      </c>
      <c r="UPJ97" s="1544">
        <f t="shared" si="228"/>
        <v>0</v>
      </c>
      <c r="UPK97" s="1544">
        <f t="shared" si="228"/>
        <v>0</v>
      </c>
      <c r="UPL97" s="1544">
        <f t="shared" si="228"/>
        <v>0</v>
      </c>
      <c r="UPM97" s="1544">
        <f t="shared" si="228"/>
        <v>0</v>
      </c>
      <c r="UPN97" s="1544">
        <f t="shared" si="228"/>
        <v>0</v>
      </c>
      <c r="UPO97" s="1544">
        <f t="shared" si="228"/>
        <v>0</v>
      </c>
      <c r="UPP97" s="1544">
        <f t="shared" si="228"/>
        <v>0</v>
      </c>
      <c r="UPQ97" s="1544">
        <f t="shared" si="228"/>
        <v>0</v>
      </c>
      <c r="UPR97" s="1544">
        <f t="shared" si="228"/>
        <v>0</v>
      </c>
      <c r="UPS97" s="1544">
        <f t="shared" si="228"/>
        <v>0</v>
      </c>
      <c r="UPT97" s="1544">
        <f t="shared" si="228"/>
        <v>0</v>
      </c>
      <c r="UPU97" s="1544">
        <f t="shared" si="228"/>
        <v>0</v>
      </c>
      <c r="UPV97" s="1544">
        <f t="shared" si="228"/>
        <v>0</v>
      </c>
      <c r="UPW97" s="1544">
        <f t="shared" si="228"/>
        <v>0</v>
      </c>
      <c r="UPX97" s="1544">
        <f t="shared" si="228"/>
        <v>0</v>
      </c>
      <c r="UPY97" s="1544">
        <f t="shared" si="228"/>
        <v>0</v>
      </c>
      <c r="UPZ97" s="1544">
        <f t="shared" si="228"/>
        <v>0</v>
      </c>
      <c r="UQA97" s="1544">
        <f t="shared" si="228"/>
        <v>0</v>
      </c>
      <c r="UQB97" s="1544">
        <f t="shared" si="228"/>
        <v>0</v>
      </c>
      <c r="UQC97" s="1544">
        <f t="shared" si="228"/>
        <v>0</v>
      </c>
      <c r="UQD97" s="1544">
        <f t="shared" si="228"/>
        <v>0</v>
      </c>
      <c r="UQE97" s="1544">
        <f t="shared" si="228"/>
        <v>0</v>
      </c>
      <c r="UQF97" s="1544">
        <f t="shared" si="228"/>
        <v>0</v>
      </c>
      <c r="UQG97" s="1544">
        <f t="shared" si="228"/>
        <v>0</v>
      </c>
      <c r="UQH97" s="1544">
        <f t="shared" si="228"/>
        <v>0</v>
      </c>
      <c r="UQI97" s="1544">
        <f t="shared" si="228"/>
        <v>0</v>
      </c>
      <c r="UQJ97" s="1544">
        <f t="shared" si="228"/>
        <v>0</v>
      </c>
      <c r="UQK97" s="1544">
        <f t="shared" si="228"/>
        <v>0</v>
      </c>
      <c r="UQL97" s="1544">
        <f t="shared" si="228"/>
        <v>0</v>
      </c>
      <c r="UQM97" s="1544">
        <f t="shared" si="228"/>
        <v>0</v>
      </c>
      <c r="UQN97" s="1544">
        <f t="shared" si="228"/>
        <v>0</v>
      </c>
      <c r="UQO97" s="1544">
        <f t="shared" si="228"/>
        <v>0</v>
      </c>
      <c r="UQP97" s="1544">
        <f t="shared" si="228"/>
        <v>0</v>
      </c>
      <c r="UQQ97" s="1544">
        <f t="shared" si="228"/>
        <v>0</v>
      </c>
      <c r="UQR97" s="1544">
        <f t="shared" si="228"/>
        <v>0</v>
      </c>
      <c r="UQS97" s="1544">
        <f t="shared" si="228"/>
        <v>0</v>
      </c>
      <c r="UQT97" s="1544">
        <f t="shared" si="228"/>
        <v>0</v>
      </c>
      <c r="UQU97" s="1544">
        <f t="shared" si="228"/>
        <v>0</v>
      </c>
      <c r="UQV97" s="1544">
        <f t="shared" ref="UQV97:UTG97" si="229">SUM(UQV23,UQV27,UQV33,UQV38,UQV41,UQV44,UQV47,UQV50,UQV56,UQV62,UQV64,UQV70,UQV76,UQV78,UQV82)*(1-$E$91)*0.095</f>
        <v>0</v>
      </c>
      <c r="UQW97" s="1544">
        <f t="shared" si="229"/>
        <v>0</v>
      </c>
      <c r="UQX97" s="1544">
        <f t="shared" si="229"/>
        <v>0</v>
      </c>
      <c r="UQY97" s="1544">
        <f t="shared" si="229"/>
        <v>0</v>
      </c>
      <c r="UQZ97" s="1544">
        <f t="shared" si="229"/>
        <v>0</v>
      </c>
      <c r="URA97" s="1544">
        <f t="shared" si="229"/>
        <v>0</v>
      </c>
      <c r="URB97" s="1544">
        <f t="shared" si="229"/>
        <v>0</v>
      </c>
      <c r="URC97" s="1544">
        <f t="shared" si="229"/>
        <v>0</v>
      </c>
      <c r="URD97" s="1544">
        <f t="shared" si="229"/>
        <v>0</v>
      </c>
      <c r="URE97" s="1544">
        <f t="shared" si="229"/>
        <v>0</v>
      </c>
      <c r="URF97" s="1544">
        <f t="shared" si="229"/>
        <v>0</v>
      </c>
      <c r="URG97" s="1544">
        <f t="shared" si="229"/>
        <v>0</v>
      </c>
      <c r="URH97" s="1544">
        <f t="shared" si="229"/>
        <v>0</v>
      </c>
      <c r="URI97" s="1544">
        <f t="shared" si="229"/>
        <v>0</v>
      </c>
      <c r="URJ97" s="1544">
        <f t="shared" si="229"/>
        <v>0</v>
      </c>
      <c r="URK97" s="1544">
        <f t="shared" si="229"/>
        <v>0</v>
      </c>
      <c r="URL97" s="1544">
        <f t="shared" si="229"/>
        <v>0</v>
      </c>
      <c r="URM97" s="1544">
        <f t="shared" si="229"/>
        <v>0</v>
      </c>
      <c r="URN97" s="1544">
        <f t="shared" si="229"/>
        <v>0</v>
      </c>
      <c r="URO97" s="1544">
        <f t="shared" si="229"/>
        <v>0</v>
      </c>
      <c r="URP97" s="1544">
        <f t="shared" si="229"/>
        <v>0</v>
      </c>
      <c r="URQ97" s="1544">
        <f t="shared" si="229"/>
        <v>0</v>
      </c>
      <c r="URR97" s="1544">
        <f t="shared" si="229"/>
        <v>0</v>
      </c>
      <c r="URS97" s="1544">
        <f t="shared" si="229"/>
        <v>0</v>
      </c>
      <c r="URT97" s="1544">
        <f t="shared" si="229"/>
        <v>0</v>
      </c>
      <c r="URU97" s="1544">
        <f t="shared" si="229"/>
        <v>0</v>
      </c>
      <c r="URV97" s="1544">
        <f t="shared" si="229"/>
        <v>0</v>
      </c>
      <c r="URW97" s="1544">
        <f t="shared" si="229"/>
        <v>0</v>
      </c>
      <c r="URX97" s="1544">
        <f t="shared" si="229"/>
        <v>0</v>
      </c>
      <c r="URY97" s="1544">
        <f t="shared" si="229"/>
        <v>0</v>
      </c>
      <c r="URZ97" s="1544">
        <f t="shared" si="229"/>
        <v>0</v>
      </c>
      <c r="USA97" s="1544">
        <f t="shared" si="229"/>
        <v>0</v>
      </c>
      <c r="USB97" s="1544">
        <f t="shared" si="229"/>
        <v>0</v>
      </c>
      <c r="USC97" s="1544">
        <f t="shared" si="229"/>
        <v>0</v>
      </c>
      <c r="USD97" s="1544">
        <f t="shared" si="229"/>
        <v>0</v>
      </c>
      <c r="USE97" s="1544">
        <f t="shared" si="229"/>
        <v>0</v>
      </c>
      <c r="USF97" s="1544">
        <f t="shared" si="229"/>
        <v>0</v>
      </c>
      <c r="USG97" s="1544">
        <f t="shared" si="229"/>
        <v>0</v>
      </c>
      <c r="USH97" s="1544">
        <f t="shared" si="229"/>
        <v>0</v>
      </c>
      <c r="USI97" s="1544">
        <f t="shared" si="229"/>
        <v>0</v>
      </c>
      <c r="USJ97" s="1544">
        <f t="shared" si="229"/>
        <v>0</v>
      </c>
      <c r="USK97" s="1544">
        <f t="shared" si="229"/>
        <v>0</v>
      </c>
      <c r="USL97" s="1544">
        <f t="shared" si="229"/>
        <v>0</v>
      </c>
      <c r="USM97" s="1544">
        <f t="shared" si="229"/>
        <v>0</v>
      </c>
      <c r="USN97" s="1544">
        <f t="shared" si="229"/>
        <v>0</v>
      </c>
      <c r="USO97" s="1544">
        <f t="shared" si="229"/>
        <v>0</v>
      </c>
      <c r="USP97" s="1544">
        <f t="shared" si="229"/>
        <v>0</v>
      </c>
      <c r="USQ97" s="1544">
        <f t="shared" si="229"/>
        <v>0</v>
      </c>
      <c r="USR97" s="1544">
        <f t="shared" si="229"/>
        <v>0</v>
      </c>
      <c r="USS97" s="1544">
        <f t="shared" si="229"/>
        <v>0</v>
      </c>
      <c r="UST97" s="1544">
        <f t="shared" si="229"/>
        <v>0</v>
      </c>
      <c r="USU97" s="1544">
        <f t="shared" si="229"/>
        <v>0</v>
      </c>
      <c r="USV97" s="1544">
        <f t="shared" si="229"/>
        <v>0</v>
      </c>
      <c r="USW97" s="1544">
        <f t="shared" si="229"/>
        <v>0</v>
      </c>
      <c r="USX97" s="1544">
        <f t="shared" si="229"/>
        <v>0</v>
      </c>
      <c r="USY97" s="1544">
        <f t="shared" si="229"/>
        <v>0</v>
      </c>
      <c r="USZ97" s="1544">
        <f t="shared" si="229"/>
        <v>0</v>
      </c>
      <c r="UTA97" s="1544">
        <f t="shared" si="229"/>
        <v>0</v>
      </c>
      <c r="UTB97" s="1544">
        <f t="shared" si="229"/>
        <v>0</v>
      </c>
      <c r="UTC97" s="1544">
        <f t="shared" si="229"/>
        <v>0</v>
      </c>
      <c r="UTD97" s="1544">
        <f t="shared" si="229"/>
        <v>0</v>
      </c>
      <c r="UTE97" s="1544">
        <f t="shared" si="229"/>
        <v>0</v>
      </c>
      <c r="UTF97" s="1544">
        <f t="shared" si="229"/>
        <v>0</v>
      </c>
      <c r="UTG97" s="1544">
        <f t="shared" si="229"/>
        <v>0</v>
      </c>
      <c r="UTH97" s="1544">
        <f t="shared" ref="UTH97:UVS97" si="230">SUM(UTH23,UTH27,UTH33,UTH38,UTH41,UTH44,UTH47,UTH50,UTH56,UTH62,UTH64,UTH70,UTH76,UTH78,UTH82)*(1-$E$91)*0.095</f>
        <v>0</v>
      </c>
      <c r="UTI97" s="1544">
        <f t="shared" si="230"/>
        <v>0</v>
      </c>
      <c r="UTJ97" s="1544">
        <f t="shared" si="230"/>
        <v>0</v>
      </c>
      <c r="UTK97" s="1544">
        <f t="shared" si="230"/>
        <v>0</v>
      </c>
      <c r="UTL97" s="1544">
        <f t="shared" si="230"/>
        <v>0</v>
      </c>
      <c r="UTM97" s="1544">
        <f t="shared" si="230"/>
        <v>0</v>
      </c>
      <c r="UTN97" s="1544">
        <f t="shared" si="230"/>
        <v>0</v>
      </c>
      <c r="UTO97" s="1544">
        <f t="shared" si="230"/>
        <v>0</v>
      </c>
      <c r="UTP97" s="1544">
        <f t="shared" si="230"/>
        <v>0</v>
      </c>
      <c r="UTQ97" s="1544">
        <f t="shared" si="230"/>
        <v>0</v>
      </c>
      <c r="UTR97" s="1544">
        <f t="shared" si="230"/>
        <v>0</v>
      </c>
      <c r="UTS97" s="1544">
        <f t="shared" si="230"/>
        <v>0</v>
      </c>
      <c r="UTT97" s="1544">
        <f t="shared" si="230"/>
        <v>0</v>
      </c>
      <c r="UTU97" s="1544">
        <f t="shared" si="230"/>
        <v>0</v>
      </c>
      <c r="UTV97" s="1544">
        <f t="shared" si="230"/>
        <v>0</v>
      </c>
      <c r="UTW97" s="1544">
        <f t="shared" si="230"/>
        <v>0</v>
      </c>
      <c r="UTX97" s="1544">
        <f t="shared" si="230"/>
        <v>0</v>
      </c>
      <c r="UTY97" s="1544">
        <f t="shared" si="230"/>
        <v>0</v>
      </c>
      <c r="UTZ97" s="1544">
        <f t="shared" si="230"/>
        <v>0</v>
      </c>
      <c r="UUA97" s="1544">
        <f t="shared" si="230"/>
        <v>0</v>
      </c>
      <c r="UUB97" s="1544">
        <f t="shared" si="230"/>
        <v>0</v>
      </c>
      <c r="UUC97" s="1544">
        <f t="shared" si="230"/>
        <v>0</v>
      </c>
      <c r="UUD97" s="1544">
        <f t="shared" si="230"/>
        <v>0</v>
      </c>
      <c r="UUE97" s="1544">
        <f t="shared" si="230"/>
        <v>0</v>
      </c>
      <c r="UUF97" s="1544">
        <f t="shared" si="230"/>
        <v>0</v>
      </c>
      <c r="UUG97" s="1544">
        <f t="shared" si="230"/>
        <v>0</v>
      </c>
      <c r="UUH97" s="1544">
        <f t="shared" si="230"/>
        <v>0</v>
      </c>
      <c r="UUI97" s="1544">
        <f t="shared" si="230"/>
        <v>0</v>
      </c>
      <c r="UUJ97" s="1544">
        <f t="shared" si="230"/>
        <v>0</v>
      </c>
      <c r="UUK97" s="1544">
        <f t="shared" si="230"/>
        <v>0</v>
      </c>
      <c r="UUL97" s="1544">
        <f t="shared" si="230"/>
        <v>0</v>
      </c>
      <c r="UUM97" s="1544">
        <f t="shared" si="230"/>
        <v>0</v>
      </c>
      <c r="UUN97" s="1544">
        <f t="shared" si="230"/>
        <v>0</v>
      </c>
      <c r="UUO97" s="1544">
        <f t="shared" si="230"/>
        <v>0</v>
      </c>
      <c r="UUP97" s="1544">
        <f t="shared" si="230"/>
        <v>0</v>
      </c>
      <c r="UUQ97" s="1544">
        <f t="shared" si="230"/>
        <v>0</v>
      </c>
      <c r="UUR97" s="1544">
        <f t="shared" si="230"/>
        <v>0</v>
      </c>
      <c r="UUS97" s="1544">
        <f t="shared" si="230"/>
        <v>0</v>
      </c>
      <c r="UUT97" s="1544">
        <f t="shared" si="230"/>
        <v>0</v>
      </c>
      <c r="UUU97" s="1544">
        <f t="shared" si="230"/>
        <v>0</v>
      </c>
      <c r="UUV97" s="1544">
        <f t="shared" si="230"/>
        <v>0</v>
      </c>
      <c r="UUW97" s="1544">
        <f t="shared" si="230"/>
        <v>0</v>
      </c>
      <c r="UUX97" s="1544">
        <f t="shared" si="230"/>
        <v>0</v>
      </c>
      <c r="UUY97" s="1544">
        <f t="shared" si="230"/>
        <v>0</v>
      </c>
      <c r="UUZ97" s="1544">
        <f t="shared" si="230"/>
        <v>0</v>
      </c>
      <c r="UVA97" s="1544">
        <f t="shared" si="230"/>
        <v>0</v>
      </c>
      <c r="UVB97" s="1544">
        <f t="shared" si="230"/>
        <v>0</v>
      </c>
      <c r="UVC97" s="1544">
        <f t="shared" si="230"/>
        <v>0</v>
      </c>
      <c r="UVD97" s="1544">
        <f t="shared" si="230"/>
        <v>0</v>
      </c>
      <c r="UVE97" s="1544">
        <f t="shared" si="230"/>
        <v>0</v>
      </c>
      <c r="UVF97" s="1544">
        <f t="shared" si="230"/>
        <v>0</v>
      </c>
      <c r="UVG97" s="1544">
        <f t="shared" si="230"/>
        <v>0</v>
      </c>
      <c r="UVH97" s="1544">
        <f t="shared" si="230"/>
        <v>0</v>
      </c>
      <c r="UVI97" s="1544">
        <f t="shared" si="230"/>
        <v>0</v>
      </c>
      <c r="UVJ97" s="1544">
        <f t="shared" si="230"/>
        <v>0</v>
      </c>
      <c r="UVK97" s="1544">
        <f t="shared" si="230"/>
        <v>0</v>
      </c>
      <c r="UVL97" s="1544">
        <f t="shared" si="230"/>
        <v>0</v>
      </c>
      <c r="UVM97" s="1544">
        <f t="shared" si="230"/>
        <v>0</v>
      </c>
      <c r="UVN97" s="1544">
        <f t="shared" si="230"/>
        <v>0</v>
      </c>
      <c r="UVO97" s="1544">
        <f t="shared" si="230"/>
        <v>0</v>
      </c>
      <c r="UVP97" s="1544">
        <f t="shared" si="230"/>
        <v>0</v>
      </c>
      <c r="UVQ97" s="1544">
        <f t="shared" si="230"/>
        <v>0</v>
      </c>
      <c r="UVR97" s="1544">
        <f t="shared" si="230"/>
        <v>0</v>
      </c>
      <c r="UVS97" s="1544">
        <f t="shared" si="230"/>
        <v>0</v>
      </c>
      <c r="UVT97" s="1544">
        <f t="shared" ref="UVT97:UYE97" si="231">SUM(UVT23,UVT27,UVT33,UVT38,UVT41,UVT44,UVT47,UVT50,UVT56,UVT62,UVT64,UVT70,UVT76,UVT78,UVT82)*(1-$E$91)*0.095</f>
        <v>0</v>
      </c>
      <c r="UVU97" s="1544">
        <f t="shared" si="231"/>
        <v>0</v>
      </c>
      <c r="UVV97" s="1544">
        <f t="shared" si="231"/>
        <v>0</v>
      </c>
      <c r="UVW97" s="1544">
        <f t="shared" si="231"/>
        <v>0</v>
      </c>
      <c r="UVX97" s="1544">
        <f t="shared" si="231"/>
        <v>0</v>
      </c>
      <c r="UVY97" s="1544">
        <f t="shared" si="231"/>
        <v>0</v>
      </c>
      <c r="UVZ97" s="1544">
        <f t="shared" si="231"/>
        <v>0</v>
      </c>
      <c r="UWA97" s="1544">
        <f t="shared" si="231"/>
        <v>0</v>
      </c>
      <c r="UWB97" s="1544">
        <f t="shared" si="231"/>
        <v>0</v>
      </c>
      <c r="UWC97" s="1544">
        <f t="shared" si="231"/>
        <v>0</v>
      </c>
      <c r="UWD97" s="1544">
        <f t="shared" si="231"/>
        <v>0</v>
      </c>
      <c r="UWE97" s="1544">
        <f t="shared" si="231"/>
        <v>0</v>
      </c>
      <c r="UWF97" s="1544">
        <f t="shared" si="231"/>
        <v>0</v>
      </c>
      <c r="UWG97" s="1544">
        <f t="shared" si="231"/>
        <v>0</v>
      </c>
      <c r="UWH97" s="1544">
        <f t="shared" si="231"/>
        <v>0</v>
      </c>
      <c r="UWI97" s="1544">
        <f t="shared" si="231"/>
        <v>0</v>
      </c>
      <c r="UWJ97" s="1544">
        <f t="shared" si="231"/>
        <v>0</v>
      </c>
      <c r="UWK97" s="1544">
        <f t="shared" si="231"/>
        <v>0</v>
      </c>
      <c r="UWL97" s="1544">
        <f t="shared" si="231"/>
        <v>0</v>
      </c>
      <c r="UWM97" s="1544">
        <f t="shared" si="231"/>
        <v>0</v>
      </c>
      <c r="UWN97" s="1544">
        <f t="shared" si="231"/>
        <v>0</v>
      </c>
      <c r="UWO97" s="1544">
        <f t="shared" si="231"/>
        <v>0</v>
      </c>
      <c r="UWP97" s="1544">
        <f t="shared" si="231"/>
        <v>0</v>
      </c>
      <c r="UWQ97" s="1544">
        <f t="shared" si="231"/>
        <v>0</v>
      </c>
      <c r="UWR97" s="1544">
        <f t="shared" si="231"/>
        <v>0</v>
      </c>
      <c r="UWS97" s="1544">
        <f t="shared" si="231"/>
        <v>0</v>
      </c>
      <c r="UWT97" s="1544">
        <f t="shared" si="231"/>
        <v>0</v>
      </c>
      <c r="UWU97" s="1544">
        <f t="shared" si="231"/>
        <v>0</v>
      </c>
      <c r="UWV97" s="1544">
        <f t="shared" si="231"/>
        <v>0</v>
      </c>
      <c r="UWW97" s="1544">
        <f t="shared" si="231"/>
        <v>0</v>
      </c>
      <c r="UWX97" s="1544">
        <f t="shared" si="231"/>
        <v>0</v>
      </c>
      <c r="UWY97" s="1544">
        <f t="shared" si="231"/>
        <v>0</v>
      </c>
      <c r="UWZ97" s="1544">
        <f t="shared" si="231"/>
        <v>0</v>
      </c>
      <c r="UXA97" s="1544">
        <f t="shared" si="231"/>
        <v>0</v>
      </c>
      <c r="UXB97" s="1544">
        <f t="shared" si="231"/>
        <v>0</v>
      </c>
      <c r="UXC97" s="1544">
        <f t="shared" si="231"/>
        <v>0</v>
      </c>
      <c r="UXD97" s="1544">
        <f t="shared" si="231"/>
        <v>0</v>
      </c>
      <c r="UXE97" s="1544">
        <f t="shared" si="231"/>
        <v>0</v>
      </c>
      <c r="UXF97" s="1544">
        <f t="shared" si="231"/>
        <v>0</v>
      </c>
      <c r="UXG97" s="1544">
        <f t="shared" si="231"/>
        <v>0</v>
      </c>
      <c r="UXH97" s="1544">
        <f t="shared" si="231"/>
        <v>0</v>
      </c>
      <c r="UXI97" s="1544">
        <f t="shared" si="231"/>
        <v>0</v>
      </c>
      <c r="UXJ97" s="1544">
        <f t="shared" si="231"/>
        <v>0</v>
      </c>
      <c r="UXK97" s="1544">
        <f t="shared" si="231"/>
        <v>0</v>
      </c>
      <c r="UXL97" s="1544">
        <f t="shared" si="231"/>
        <v>0</v>
      </c>
      <c r="UXM97" s="1544">
        <f t="shared" si="231"/>
        <v>0</v>
      </c>
      <c r="UXN97" s="1544">
        <f t="shared" si="231"/>
        <v>0</v>
      </c>
      <c r="UXO97" s="1544">
        <f t="shared" si="231"/>
        <v>0</v>
      </c>
      <c r="UXP97" s="1544">
        <f t="shared" si="231"/>
        <v>0</v>
      </c>
      <c r="UXQ97" s="1544">
        <f t="shared" si="231"/>
        <v>0</v>
      </c>
      <c r="UXR97" s="1544">
        <f t="shared" si="231"/>
        <v>0</v>
      </c>
      <c r="UXS97" s="1544">
        <f t="shared" si="231"/>
        <v>0</v>
      </c>
      <c r="UXT97" s="1544">
        <f t="shared" si="231"/>
        <v>0</v>
      </c>
      <c r="UXU97" s="1544">
        <f t="shared" si="231"/>
        <v>0</v>
      </c>
      <c r="UXV97" s="1544">
        <f t="shared" si="231"/>
        <v>0</v>
      </c>
      <c r="UXW97" s="1544">
        <f t="shared" si="231"/>
        <v>0</v>
      </c>
      <c r="UXX97" s="1544">
        <f t="shared" si="231"/>
        <v>0</v>
      </c>
      <c r="UXY97" s="1544">
        <f t="shared" si="231"/>
        <v>0</v>
      </c>
      <c r="UXZ97" s="1544">
        <f t="shared" si="231"/>
        <v>0</v>
      </c>
      <c r="UYA97" s="1544">
        <f t="shared" si="231"/>
        <v>0</v>
      </c>
      <c r="UYB97" s="1544">
        <f t="shared" si="231"/>
        <v>0</v>
      </c>
      <c r="UYC97" s="1544">
        <f t="shared" si="231"/>
        <v>0</v>
      </c>
      <c r="UYD97" s="1544">
        <f t="shared" si="231"/>
        <v>0</v>
      </c>
      <c r="UYE97" s="1544">
        <f t="shared" si="231"/>
        <v>0</v>
      </c>
      <c r="UYF97" s="1544">
        <f t="shared" ref="UYF97:VAQ97" si="232">SUM(UYF23,UYF27,UYF33,UYF38,UYF41,UYF44,UYF47,UYF50,UYF56,UYF62,UYF64,UYF70,UYF76,UYF78,UYF82)*(1-$E$91)*0.095</f>
        <v>0</v>
      </c>
      <c r="UYG97" s="1544">
        <f t="shared" si="232"/>
        <v>0</v>
      </c>
      <c r="UYH97" s="1544">
        <f t="shared" si="232"/>
        <v>0</v>
      </c>
      <c r="UYI97" s="1544">
        <f t="shared" si="232"/>
        <v>0</v>
      </c>
      <c r="UYJ97" s="1544">
        <f t="shared" si="232"/>
        <v>0</v>
      </c>
      <c r="UYK97" s="1544">
        <f t="shared" si="232"/>
        <v>0</v>
      </c>
      <c r="UYL97" s="1544">
        <f t="shared" si="232"/>
        <v>0</v>
      </c>
      <c r="UYM97" s="1544">
        <f t="shared" si="232"/>
        <v>0</v>
      </c>
      <c r="UYN97" s="1544">
        <f t="shared" si="232"/>
        <v>0</v>
      </c>
      <c r="UYO97" s="1544">
        <f t="shared" si="232"/>
        <v>0</v>
      </c>
      <c r="UYP97" s="1544">
        <f t="shared" si="232"/>
        <v>0</v>
      </c>
      <c r="UYQ97" s="1544">
        <f t="shared" si="232"/>
        <v>0</v>
      </c>
      <c r="UYR97" s="1544">
        <f t="shared" si="232"/>
        <v>0</v>
      </c>
      <c r="UYS97" s="1544">
        <f t="shared" si="232"/>
        <v>0</v>
      </c>
      <c r="UYT97" s="1544">
        <f t="shared" si="232"/>
        <v>0</v>
      </c>
      <c r="UYU97" s="1544">
        <f t="shared" si="232"/>
        <v>0</v>
      </c>
      <c r="UYV97" s="1544">
        <f t="shared" si="232"/>
        <v>0</v>
      </c>
      <c r="UYW97" s="1544">
        <f t="shared" si="232"/>
        <v>0</v>
      </c>
      <c r="UYX97" s="1544">
        <f t="shared" si="232"/>
        <v>0</v>
      </c>
      <c r="UYY97" s="1544">
        <f t="shared" si="232"/>
        <v>0</v>
      </c>
      <c r="UYZ97" s="1544">
        <f t="shared" si="232"/>
        <v>0</v>
      </c>
      <c r="UZA97" s="1544">
        <f t="shared" si="232"/>
        <v>0</v>
      </c>
      <c r="UZB97" s="1544">
        <f t="shared" si="232"/>
        <v>0</v>
      </c>
      <c r="UZC97" s="1544">
        <f t="shared" si="232"/>
        <v>0</v>
      </c>
      <c r="UZD97" s="1544">
        <f t="shared" si="232"/>
        <v>0</v>
      </c>
      <c r="UZE97" s="1544">
        <f t="shared" si="232"/>
        <v>0</v>
      </c>
      <c r="UZF97" s="1544">
        <f t="shared" si="232"/>
        <v>0</v>
      </c>
      <c r="UZG97" s="1544">
        <f t="shared" si="232"/>
        <v>0</v>
      </c>
      <c r="UZH97" s="1544">
        <f t="shared" si="232"/>
        <v>0</v>
      </c>
      <c r="UZI97" s="1544">
        <f t="shared" si="232"/>
        <v>0</v>
      </c>
      <c r="UZJ97" s="1544">
        <f t="shared" si="232"/>
        <v>0</v>
      </c>
      <c r="UZK97" s="1544">
        <f t="shared" si="232"/>
        <v>0</v>
      </c>
      <c r="UZL97" s="1544">
        <f t="shared" si="232"/>
        <v>0</v>
      </c>
      <c r="UZM97" s="1544">
        <f t="shared" si="232"/>
        <v>0</v>
      </c>
      <c r="UZN97" s="1544">
        <f t="shared" si="232"/>
        <v>0</v>
      </c>
      <c r="UZO97" s="1544">
        <f t="shared" si="232"/>
        <v>0</v>
      </c>
      <c r="UZP97" s="1544">
        <f t="shared" si="232"/>
        <v>0</v>
      </c>
      <c r="UZQ97" s="1544">
        <f t="shared" si="232"/>
        <v>0</v>
      </c>
      <c r="UZR97" s="1544">
        <f t="shared" si="232"/>
        <v>0</v>
      </c>
      <c r="UZS97" s="1544">
        <f t="shared" si="232"/>
        <v>0</v>
      </c>
      <c r="UZT97" s="1544">
        <f t="shared" si="232"/>
        <v>0</v>
      </c>
      <c r="UZU97" s="1544">
        <f t="shared" si="232"/>
        <v>0</v>
      </c>
      <c r="UZV97" s="1544">
        <f t="shared" si="232"/>
        <v>0</v>
      </c>
      <c r="UZW97" s="1544">
        <f t="shared" si="232"/>
        <v>0</v>
      </c>
      <c r="UZX97" s="1544">
        <f t="shared" si="232"/>
        <v>0</v>
      </c>
      <c r="UZY97" s="1544">
        <f t="shared" si="232"/>
        <v>0</v>
      </c>
      <c r="UZZ97" s="1544">
        <f t="shared" si="232"/>
        <v>0</v>
      </c>
      <c r="VAA97" s="1544">
        <f t="shared" si="232"/>
        <v>0</v>
      </c>
      <c r="VAB97" s="1544">
        <f t="shared" si="232"/>
        <v>0</v>
      </c>
      <c r="VAC97" s="1544">
        <f t="shared" si="232"/>
        <v>0</v>
      </c>
      <c r="VAD97" s="1544">
        <f t="shared" si="232"/>
        <v>0</v>
      </c>
      <c r="VAE97" s="1544">
        <f t="shared" si="232"/>
        <v>0</v>
      </c>
      <c r="VAF97" s="1544">
        <f t="shared" si="232"/>
        <v>0</v>
      </c>
      <c r="VAG97" s="1544">
        <f t="shared" si="232"/>
        <v>0</v>
      </c>
      <c r="VAH97" s="1544">
        <f t="shared" si="232"/>
        <v>0</v>
      </c>
      <c r="VAI97" s="1544">
        <f t="shared" si="232"/>
        <v>0</v>
      </c>
      <c r="VAJ97" s="1544">
        <f t="shared" si="232"/>
        <v>0</v>
      </c>
      <c r="VAK97" s="1544">
        <f t="shared" si="232"/>
        <v>0</v>
      </c>
      <c r="VAL97" s="1544">
        <f t="shared" si="232"/>
        <v>0</v>
      </c>
      <c r="VAM97" s="1544">
        <f t="shared" si="232"/>
        <v>0</v>
      </c>
      <c r="VAN97" s="1544">
        <f t="shared" si="232"/>
        <v>0</v>
      </c>
      <c r="VAO97" s="1544">
        <f t="shared" si="232"/>
        <v>0</v>
      </c>
      <c r="VAP97" s="1544">
        <f t="shared" si="232"/>
        <v>0</v>
      </c>
      <c r="VAQ97" s="1544">
        <f t="shared" si="232"/>
        <v>0</v>
      </c>
      <c r="VAR97" s="1544">
        <f t="shared" ref="VAR97:VDC97" si="233">SUM(VAR23,VAR27,VAR33,VAR38,VAR41,VAR44,VAR47,VAR50,VAR56,VAR62,VAR64,VAR70,VAR76,VAR78,VAR82)*(1-$E$91)*0.095</f>
        <v>0</v>
      </c>
      <c r="VAS97" s="1544">
        <f t="shared" si="233"/>
        <v>0</v>
      </c>
      <c r="VAT97" s="1544">
        <f t="shared" si="233"/>
        <v>0</v>
      </c>
      <c r="VAU97" s="1544">
        <f t="shared" si="233"/>
        <v>0</v>
      </c>
      <c r="VAV97" s="1544">
        <f t="shared" si="233"/>
        <v>0</v>
      </c>
      <c r="VAW97" s="1544">
        <f t="shared" si="233"/>
        <v>0</v>
      </c>
      <c r="VAX97" s="1544">
        <f t="shared" si="233"/>
        <v>0</v>
      </c>
      <c r="VAY97" s="1544">
        <f t="shared" si="233"/>
        <v>0</v>
      </c>
      <c r="VAZ97" s="1544">
        <f t="shared" si="233"/>
        <v>0</v>
      </c>
      <c r="VBA97" s="1544">
        <f t="shared" si="233"/>
        <v>0</v>
      </c>
      <c r="VBB97" s="1544">
        <f t="shared" si="233"/>
        <v>0</v>
      </c>
      <c r="VBC97" s="1544">
        <f t="shared" si="233"/>
        <v>0</v>
      </c>
      <c r="VBD97" s="1544">
        <f t="shared" si="233"/>
        <v>0</v>
      </c>
      <c r="VBE97" s="1544">
        <f t="shared" si="233"/>
        <v>0</v>
      </c>
      <c r="VBF97" s="1544">
        <f t="shared" si="233"/>
        <v>0</v>
      </c>
      <c r="VBG97" s="1544">
        <f t="shared" si="233"/>
        <v>0</v>
      </c>
      <c r="VBH97" s="1544">
        <f t="shared" si="233"/>
        <v>0</v>
      </c>
      <c r="VBI97" s="1544">
        <f t="shared" si="233"/>
        <v>0</v>
      </c>
      <c r="VBJ97" s="1544">
        <f t="shared" si="233"/>
        <v>0</v>
      </c>
      <c r="VBK97" s="1544">
        <f t="shared" si="233"/>
        <v>0</v>
      </c>
      <c r="VBL97" s="1544">
        <f t="shared" si="233"/>
        <v>0</v>
      </c>
      <c r="VBM97" s="1544">
        <f t="shared" si="233"/>
        <v>0</v>
      </c>
      <c r="VBN97" s="1544">
        <f t="shared" si="233"/>
        <v>0</v>
      </c>
      <c r="VBO97" s="1544">
        <f t="shared" si="233"/>
        <v>0</v>
      </c>
      <c r="VBP97" s="1544">
        <f t="shared" si="233"/>
        <v>0</v>
      </c>
      <c r="VBQ97" s="1544">
        <f t="shared" si="233"/>
        <v>0</v>
      </c>
      <c r="VBR97" s="1544">
        <f t="shared" si="233"/>
        <v>0</v>
      </c>
      <c r="VBS97" s="1544">
        <f t="shared" si="233"/>
        <v>0</v>
      </c>
      <c r="VBT97" s="1544">
        <f t="shared" si="233"/>
        <v>0</v>
      </c>
      <c r="VBU97" s="1544">
        <f t="shared" si="233"/>
        <v>0</v>
      </c>
      <c r="VBV97" s="1544">
        <f t="shared" si="233"/>
        <v>0</v>
      </c>
      <c r="VBW97" s="1544">
        <f t="shared" si="233"/>
        <v>0</v>
      </c>
      <c r="VBX97" s="1544">
        <f t="shared" si="233"/>
        <v>0</v>
      </c>
      <c r="VBY97" s="1544">
        <f t="shared" si="233"/>
        <v>0</v>
      </c>
      <c r="VBZ97" s="1544">
        <f t="shared" si="233"/>
        <v>0</v>
      </c>
      <c r="VCA97" s="1544">
        <f t="shared" si="233"/>
        <v>0</v>
      </c>
      <c r="VCB97" s="1544">
        <f t="shared" si="233"/>
        <v>0</v>
      </c>
      <c r="VCC97" s="1544">
        <f t="shared" si="233"/>
        <v>0</v>
      </c>
      <c r="VCD97" s="1544">
        <f t="shared" si="233"/>
        <v>0</v>
      </c>
      <c r="VCE97" s="1544">
        <f t="shared" si="233"/>
        <v>0</v>
      </c>
      <c r="VCF97" s="1544">
        <f t="shared" si="233"/>
        <v>0</v>
      </c>
      <c r="VCG97" s="1544">
        <f t="shared" si="233"/>
        <v>0</v>
      </c>
      <c r="VCH97" s="1544">
        <f t="shared" si="233"/>
        <v>0</v>
      </c>
      <c r="VCI97" s="1544">
        <f t="shared" si="233"/>
        <v>0</v>
      </c>
      <c r="VCJ97" s="1544">
        <f t="shared" si="233"/>
        <v>0</v>
      </c>
      <c r="VCK97" s="1544">
        <f t="shared" si="233"/>
        <v>0</v>
      </c>
      <c r="VCL97" s="1544">
        <f t="shared" si="233"/>
        <v>0</v>
      </c>
      <c r="VCM97" s="1544">
        <f t="shared" si="233"/>
        <v>0</v>
      </c>
      <c r="VCN97" s="1544">
        <f t="shared" si="233"/>
        <v>0</v>
      </c>
      <c r="VCO97" s="1544">
        <f t="shared" si="233"/>
        <v>0</v>
      </c>
      <c r="VCP97" s="1544">
        <f t="shared" si="233"/>
        <v>0</v>
      </c>
      <c r="VCQ97" s="1544">
        <f t="shared" si="233"/>
        <v>0</v>
      </c>
      <c r="VCR97" s="1544">
        <f t="shared" si="233"/>
        <v>0</v>
      </c>
      <c r="VCS97" s="1544">
        <f t="shared" si="233"/>
        <v>0</v>
      </c>
      <c r="VCT97" s="1544">
        <f t="shared" si="233"/>
        <v>0</v>
      </c>
      <c r="VCU97" s="1544">
        <f t="shared" si="233"/>
        <v>0</v>
      </c>
      <c r="VCV97" s="1544">
        <f t="shared" si="233"/>
        <v>0</v>
      </c>
      <c r="VCW97" s="1544">
        <f t="shared" si="233"/>
        <v>0</v>
      </c>
      <c r="VCX97" s="1544">
        <f t="shared" si="233"/>
        <v>0</v>
      </c>
      <c r="VCY97" s="1544">
        <f t="shared" si="233"/>
        <v>0</v>
      </c>
      <c r="VCZ97" s="1544">
        <f t="shared" si="233"/>
        <v>0</v>
      </c>
      <c r="VDA97" s="1544">
        <f t="shared" si="233"/>
        <v>0</v>
      </c>
      <c r="VDB97" s="1544">
        <f t="shared" si="233"/>
        <v>0</v>
      </c>
      <c r="VDC97" s="1544">
        <f t="shared" si="233"/>
        <v>0</v>
      </c>
      <c r="VDD97" s="1544">
        <f t="shared" ref="VDD97:VFO97" si="234">SUM(VDD23,VDD27,VDD33,VDD38,VDD41,VDD44,VDD47,VDD50,VDD56,VDD62,VDD64,VDD70,VDD76,VDD78,VDD82)*(1-$E$91)*0.095</f>
        <v>0</v>
      </c>
      <c r="VDE97" s="1544">
        <f t="shared" si="234"/>
        <v>0</v>
      </c>
      <c r="VDF97" s="1544">
        <f t="shared" si="234"/>
        <v>0</v>
      </c>
      <c r="VDG97" s="1544">
        <f t="shared" si="234"/>
        <v>0</v>
      </c>
      <c r="VDH97" s="1544">
        <f t="shared" si="234"/>
        <v>0</v>
      </c>
      <c r="VDI97" s="1544">
        <f t="shared" si="234"/>
        <v>0</v>
      </c>
      <c r="VDJ97" s="1544">
        <f t="shared" si="234"/>
        <v>0</v>
      </c>
      <c r="VDK97" s="1544">
        <f t="shared" si="234"/>
        <v>0</v>
      </c>
      <c r="VDL97" s="1544">
        <f t="shared" si="234"/>
        <v>0</v>
      </c>
      <c r="VDM97" s="1544">
        <f t="shared" si="234"/>
        <v>0</v>
      </c>
      <c r="VDN97" s="1544">
        <f t="shared" si="234"/>
        <v>0</v>
      </c>
      <c r="VDO97" s="1544">
        <f t="shared" si="234"/>
        <v>0</v>
      </c>
      <c r="VDP97" s="1544">
        <f t="shared" si="234"/>
        <v>0</v>
      </c>
      <c r="VDQ97" s="1544">
        <f t="shared" si="234"/>
        <v>0</v>
      </c>
      <c r="VDR97" s="1544">
        <f t="shared" si="234"/>
        <v>0</v>
      </c>
      <c r="VDS97" s="1544">
        <f t="shared" si="234"/>
        <v>0</v>
      </c>
      <c r="VDT97" s="1544">
        <f t="shared" si="234"/>
        <v>0</v>
      </c>
      <c r="VDU97" s="1544">
        <f t="shared" si="234"/>
        <v>0</v>
      </c>
      <c r="VDV97" s="1544">
        <f t="shared" si="234"/>
        <v>0</v>
      </c>
      <c r="VDW97" s="1544">
        <f t="shared" si="234"/>
        <v>0</v>
      </c>
      <c r="VDX97" s="1544">
        <f t="shared" si="234"/>
        <v>0</v>
      </c>
      <c r="VDY97" s="1544">
        <f t="shared" si="234"/>
        <v>0</v>
      </c>
      <c r="VDZ97" s="1544">
        <f t="shared" si="234"/>
        <v>0</v>
      </c>
      <c r="VEA97" s="1544">
        <f t="shared" si="234"/>
        <v>0</v>
      </c>
      <c r="VEB97" s="1544">
        <f t="shared" si="234"/>
        <v>0</v>
      </c>
      <c r="VEC97" s="1544">
        <f t="shared" si="234"/>
        <v>0</v>
      </c>
      <c r="VED97" s="1544">
        <f t="shared" si="234"/>
        <v>0</v>
      </c>
      <c r="VEE97" s="1544">
        <f t="shared" si="234"/>
        <v>0</v>
      </c>
      <c r="VEF97" s="1544">
        <f t="shared" si="234"/>
        <v>0</v>
      </c>
      <c r="VEG97" s="1544">
        <f t="shared" si="234"/>
        <v>0</v>
      </c>
      <c r="VEH97" s="1544">
        <f t="shared" si="234"/>
        <v>0</v>
      </c>
      <c r="VEI97" s="1544">
        <f t="shared" si="234"/>
        <v>0</v>
      </c>
      <c r="VEJ97" s="1544">
        <f t="shared" si="234"/>
        <v>0</v>
      </c>
      <c r="VEK97" s="1544">
        <f t="shared" si="234"/>
        <v>0</v>
      </c>
      <c r="VEL97" s="1544">
        <f t="shared" si="234"/>
        <v>0</v>
      </c>
      <c r="VEM97" s="1544">
        <f t="shared" si="234"/>
        <v>0</v>
      </c>
      <c r="VEN97" s="1544">
        <f t="shared" si="234"/>
        <v>0</v>
      </c>
      <c r="VEO97" s="1544">
        <f t="shared" si="234"/>
        <v>0</v>
      </c>
      <c r="VEP97" s="1544">
        <f t="shared" si="234"/>
        <v>0</v>
      </c>
      <c r="VEQ97" s="1544">
        <f t="shared" si="234"/>
        <v>0</v>
      </c>
      <c r="VER97" s="1544">
        <f t="shared" si="234"/>
        <v>0</v>
      </c>
      <c r="VES97" s="1544">
        <f t="shared" si="234"/>
        <v>0</v>
      </c>
      <c r="VET97" s="1544">
        <f t="shared" si="234"/>
        <v>0</v>
      </c>
      <c r="VEU97" s="1544">
        <f t="shared" si="234"/>
        <v>0</v>
      </c>
      <c r="VEV97" s="1544">
        <f t="shared" si="234"/>
        <v>0</v>
      </c>
      <c r="VEW97" s="1544">
        <f t="shared" si="234"/>
        <v>0</v>
      </c>
      <c r="VEX97" s="1544">
        <f t="shared" si="234"/>
        <v>0</v>
      </c>
      <c r="VEY97" s="1544">
        <f t="shared" si="234"/>
        <v>0</v>
      </c>
      <c r="VEZ97" s="1544">
        <f t="shared" si="234"/>
        <v>0</v>
      </c>
      <c r="VFA97" s="1544">
        <f t="shared" si="234"/>
        <v>0</v>
      </c>
      <c r="VFB97" s="1544">
        <f t="shared" si="234"/>
        <v>0</v>
      </c>
      <c r="VFC97" s="1544">
        <f t="shared" si="234"/>
        <v>0</v>
      </c>
      <c r="VFD97" s="1544">
        <f t="shared" si="234"/>
        <v>0</v>
      </c>
      <c r="VFE97" s="1544">
        <f t="shared" si="234"/>
        <v>0</v>
      </c>
      <c r="VFF97" s="1544">
        <f t="shared" si="234"/>
        <v>0</v>
      </c>
      <c r="VFG97" s="1544">
        <f t="shared" si="234"/>
        <v>0</v>
      </c>
      <c r="VFH97" s="1544">
        <f t="shared" si="234"/>
        <v>0</v>
      </c>
      <c r="VFI97" s="1544">
        <f t="shared" si="234"/>
        <v>0</v>
      </c>
      <c r="VFJ97" s="1544">
        <f t="shared" si="234"/>
        <v>0</v>
      </c>
      <c r="VFK97" s="1544">
        <f t="shared" si="234"/>
        <v>0</v>
      </c>
      <c r="VFL97" s="1544">
        <f t="shared" si="234"/>
        <v>0</v>
      </c>
      <c r="VFM97" s="1544">
        <f t="shared" si="234"/>
        <v>0</v>
      </c>
      <c r="VFN97" s="1544">
        <f t="shared" si="234"/>
        <v>0</v>
      </c>
      <c r="VFO97" s="1544">
        <f t="shared" si="234"/>
        <v>0</v>
      </c>
      <c r="VFP97" s="1544">
        <f t="shared" ref="VFP97:VIA97" si="235">SUM(VFP23,VFP27,VFP33,VFP38,VFP41,VFP44,VFP47,VFP50,VFP56,VFP62,VFP64,VFP70,VFP76,VFP78,VFP82)*(1-$E$91)*0.095</f>
        <v>0</v>
      </c>
      <c r="VFQ97" s="1544">
        <f t="shared" si="235"/>
        <v>0</v>
      </c>
      <c r="VFR97" s="1544">
        <f t="shared" si="235"/>
        <v>0</v>
      </c>
      <c r="VFS97" s="1544">
        <f t="shared" si="235"/>
        <v>0</v>
      </c>
      <c r="VFT97" s="1544">
        <f t="shared" si="235"/>
        <v>0</v>
      </c>
      <c r="VFU97" s="1544">
        <f t="shared" si="235"/>
        <v>0</v>
      </c>
      <c r="VFV97" s="1544">
        <f t="shared" si="235"/>
        <v>0</v>
      </c>
      <c r="VFW97" s="1544">
        <f t="shared" si="235"/>
        <v>0</v>
      </c>
      <c r="VFX97" s="1544">
        <f t="shared" si="235"/>
        <v>0</v>
      </c>
      <c r="VFY97" s="1544">
        <f t="shared" si="235"/>
        <v>0</v>
      </c>
      <c r="VFZ97" s="1544">
        <f t="shared" si="235"/>
        <v>0</v>
      </c>
      <c r="VGA97" s="1544">
        <f t="shared" si="235"/>
        <v>0</v>
      </c>
      <c r="VGB97" s="1544">
        <f t="shared" si="235"/>
        <v>0</v>
      </c>
      <c r="VGC97" s="1544">
        <f t="shared" si="235"/>
        <v>0</v>
      </c>
      <c r="VGD97" s="1544">
        <f t="shared" si="235"/>
        <v>0</v>
      </c>
      <c r="VGE97" s="1544">
        <f t="shared" si="235"/>
        <v>0</v>
      </c>
      <c r="VGF97" s="1544">
        <f t="shared" si="235"/>
        <v>0</v>
      </c>
      <c r="VGG97" s="1544">
        <f t="shared" si="235"/>
        <v>0</v>
      </c>
      <c r="VGH97" s="1544">
        <f t="shared" si="235"/>
        <v>0</v>
      </c>
      <c r="VGI97" s="1544">
        <f t="shared" si="235"/>
        <v>0</v>
      </c>
      <c r="VGJ97" s="1544">
        <f t="shared" si="235"/>
        <v>0</v>
      </c>
      <c r="VGK97" s="1544">
        <f t="shared" si="235"/>
        <v>0</v>
      </c>
      <c r="VGL97" s="1544">
        <f t="shared" si="235"/>
        <v>0</v>
      </c>
      <c r="VGM97" s="1544">
        <f t="shared" si="235"/>
        <v>0</v>
      </c>
      <c r="VGN97" s="1544">
        <f t="shared" si="235"/>
        <v>0</v>
      </c>
      <c r="VGO97" s="1544">
        <f t="shared" si="235"/>
        <v>0</v>
      </c>
      <c r="VGP97" s="1544">
        <f t="shared" si="235"/>
        <v>0</v>
      </c>
      <c r="VGQ97" s="1544">
        <f t="shared" si="235"/>
        <v>0</v>
      </c>
      <c r="VGR97" s="1544">
        <f t="shared" si="235"/>
        <v>0</v>
      </c>
      <c r="VGS97" s="1544">
        <f t="shared" si="235"/>
        <v>0</v>
      </c>
      <c r="VGT97" s="1544">
        <f t="shared" si="235"/>
        <v>0</v>
      </c>
      <c r="VGU97" s="1544">
        <f t="shared" si="235"/>
        <v>0</v>
      </c>
      <c r="VGV97" s="1544">
        <f t="shared" si="235"/>
        <v>0</v>
      </c>
      <c r="VGW97" s="1544">
        <f t="shared" si="235"/>
        <v>0</v>
      </c>
      <c r="VGX97" s="1544">
        <f t="shared" si="235"/>
        <v>0</v>
      </c>
      <c r="VGY97" s="1544">
        <f t="shared" si="235"/>
        <v>0</v>
      </c>
      <c r="VGZ97" s="1544">
        <f t="shared" si="235"/>
        <v>0</v>
      </c>
      <c r="VHA97" s="1544">
        <f t="shared" si="235"/>
        <v>0</v>
      </c>
      <c r="VHB97" s="1544">
        <f t="shared" si="235"/>
        <v>0</v>
      </c>
      <c r="VHC97" s="1544">
        <f t="shared" si="235"/>
        <v>0</v>
      </c>
      <c r="VHD97" s="1544">
        <f t="shared" si="235"/>
        <v>0</v>
      </c>
      <c r="VHE97" s="1544">
        <f t="shared" si="235"/>
        <v>0</v>
      </c>
      <c r="VHF97" s="1544">
        <f t="shared" si="235"/>
        <v>0</v>
      </c>
      <c r="VHG97" s="1544">
        <f t="shared" si="235"/>
        <v>0</v>
      </c>
      <c r="VHH97" s="1544">
        <f t="shared" si="235"/>
        <v>0</v>
      </c>
      <c r="VHI97" s="1544">
        <f t="shared" si="235"/>
        <v>0</v>
      </c>
      <c r="VHJ97" s="1544">
        <f t="shared" si="235"/>
        <v>0</v>
      </c>
      <c r="VHK97" s="1544">
        <f t="shared" si="235"/>
        <v>0</v>
      </c>
      <c r="VHL97" s="1544">
        <f t="shared" si="235"/>
        <v>0</v>
      </c>
      <c r="VHM97" s="1544">
        <f t="shared" si="235"/>
        <v>0</v>
      </c>
      <c r="VHN97" s="1544">
        <f t="shared" si="235"/>
        <v>0</v>
      </c>
      <c r="VHO97" s="1544">
        <f t="shared" si="235"/>
        <v>0</v>
      </c>
      <c r="VHP97" s="1544">
        <f t="shared" si="235"/>
        <v>0</v>
      </c>
      <c r="VHQ97" s="1544">
        <f t="shared" si="235"/>
        <v>0</v>
      </c>
      <c r="VHR97" s="1544">
        <f t="shared" si="235"/>
        <v>0</v>
      </c>
      <c r="VHS97" s="1544">
        <f t="shared" si="235"/>
        <v>0</v>
      </c>
      <c r="VHT97" s="1544">
        <f t="shared" si="235"/>
        <v>0</v>
      </c>
      <c r="VHU97" s="1544">
        <f t="shared" si="235"/>
        <v>0</v>
      </c>
      <c r="VHV97" s="1544">
        <f t="shared" si="235"/>
        <v>0</v>
      </c>
      <c r="VHW97" s="1544">
        <f t="shared" si="235"/>
        <v>0</v>
      </c>
      <c r="VHX97" s="1544">
        <f t="shared" si="235"/>
        <v>0</v>
      </c>
      <c r="VHY97" s="1544">
        <f t="shared" si="235"/>
        <v>0</v>
      </c>
      <c r="VHZ97" s="1544">
        <f t="shared" si="235"/>
        <v>0</v>
      </c>
      <c r="VIA97" s="1544">
        <f t="shared" si="235"/>
        <v>0</v>
      </c>
      <c r="VIB97" s="1544">
        <f t="shared" ref="VIB97:VKM97" si="236">SUM(VIB23,VIB27,VIB33,VIB38,VIB41,VIB44,VIB47,VIB50,VIB56,VIB62,VIB64,VIB70,VIB76,VIB78,VIB82)*(1-$E$91)*0.095</f>
        <v>0</v>
      </c>
      <c r="VIC97" s="1544">
        <f t="shared" si="236"/>
        <v>0</v>
      </c>
      <c r="VID97" s="1544">
        <f t="shared" si="236"/>
        <v>0</v>
      </c>
      <c r="VIE97" s="1544">
        <f t="shared" si="236"/>
        <v>0</v>
      </c>
      <c r="VIF97" s="1544">
        <f t="shared" si="236"/>
        <v>0</v>
      </c>
      <c r="VIG97" s="1544">
        <f t="shared" si="236"/>
        <v>0</v>
      </c>
      <c r="VIH97" s="1544">
        <f t="shared" si="236"/>
        <v>0</v>
      </c>
      <c r="VII97" s="1544">
        <f t="shared" si="236"/>
        <v>0</v>
      </c>
      <c r="VIJ97" s="1544">
        <f t="shared" si="236"/>
        <v>0</v>
      </c>
      <c r="VIK97" s="1544">
        <f t="shared" si="236"/>
        <v>0</v>
      </c>
      <c r="VIL97" s="1544">
        <f t="shared" si="236"/>
        <v>0</v>
      </c>
      <c r="VIM97" s="1544">
        <f t="shared" si="236"/>
        <v>0</v>
      </c>
      <c r="VIN97" s="1544">
        <f t="shared" si="236"/>
        <v>0</v>
      </c>
      <c r="VIO97" s="1544">
        <f t="shared" si="236"/>
        <v>0</v>
      </c>
      <c r="VIP97" s="1544">
        <f t="shared" si="236"/>
        <v>0</v>
      </c>
      <c r="VIQ97" s="1544">
        <f t="shared" si="236"/>
        <v>0</v>
      </c>
      <c r="VIR97" s="1544">
        <f t="shared" si="236"/>
        <v>0</v>
      </c>
      <c r="VIS97" s="1544">
        <f t="shared" si="236"/>
        <v>0</v>
      </c>
      <c r="VIT97" s="1544">
        <f t="shared" si="236"/>
        <v>0</v>
      </c>
      <c r="VIU97" s="1544">
        <f t="shared" si="236"/>
        <v>0</v>
      </c>
      <c r="VIV97" s="1544">
        <f t="shared" si="236"/>
        <v>0</v>
      </c>
      <c r="VIW97" s="1544">
        <f t="shared" si="236"/>
        <v>0</v>
      </c>
      <c r="VIX97" s="1544">
        <f t="shared" si="236"/>
        <v>0</v>
      </c>
      <c r="VIY97" s="1544">
        <f t="shared" si="236"/>
        <v>0</v>
      </c>
      <c r="VIZ97" s="1544">
        <f t="shared" si="236"/>
        <v>0</v>
      </c>
      <c r="VJA97" s="1544">
        <f t="shared" si="236"/>
        <v>0</v>
      </c>
      <c r="VJB97" s="1544">
        <f t="shared" si="236"/>
        <v>0</v>
      </c>
      <c r="VJC97" s="1544">
        <f t="shared" si="236"/>
        <v>0</v>
      </c>
      <c r="VJD97" s="1544">
        <f t="shared" si="236"/>
        <v>0</v>
      </c>
      <c r="VJE97" s="1544">
        <f t="shared" si="236"/>
        <v>0</v>
      </c>
      <c r="VJF97" s="1544">
        <f t="shared" si="236"/>
        <v>0</v>
      </c>
      <c r="VJG97" s="1544">
        <f t="shared" si="236"/>
        <v>0</v>
      </c>
      <c r="VJH97" s="1544">
        <f t="shared" si="236"/>
        <v>0</v>
      </c>
      <c r="VJI97" s="1544">
        <f t="shared" si="236"/>
        <v>0</v>
      </c>
      <c r="VJJ97" s="1544">
        <f t="shared" si="236"/>
        <v>0</v>
      </c>
      <c r="VJK97" s="1544">
        <f t="shared" si="236"/>
        <v>0</v>
      </c>
      <c r="VJL97" s="1544">
        <f t="shared" si="236"/>
        <v>0</v>
      </c>
      <c r="VJM97" s="1544">
        <f t="shared" si="236"/>
        <v>0</v>
      </c>
      <c r="VJN97" s="1544">
        <f t="shared" si="236"/>
        <v>0</v>
      </c>
      <c r="VJO97" s="1544">
        <f t="shared" si="236"/>
        <v>0</v>
      </c>
      <c r="VJP97" s="1544">
        <f t="shared" si="236"/>
        <v>0</v>
      </c>
      <c r="VJQ97" s="1544">
        <f t="shared" si="236"/>
        <v>0</v>
      </c>
      <c r="VJR97" s="1544">
        <f t="shared" si="236"/>
        <v>0</v>
      </c>
      <c r="VJS97" s="1544">
        <f t="shared" si="236"/>
        <v>0</v>
      </c>
      <c r="VJT97" s="1544">
        <f t="shared" si="236"/>
        <v>0</v>
      </c>
      <c r="VJU97" s="1544">
        <f t="shared" si="236"/>
        <v>0</v>
      </c>
      <c r="VJV97" s="1544">
        <f t="shared" si="236"/>
        <v>0</v>
      </c>
      <c r="VJW97" s="1544">
        <f t="shared" si="236"/>
        <v>0</v>
      </c>
      <c r="VJX97" s="1544">
        <f t="shared" si="236"/>
        <v>0</v>
      </c>
      <c r="VJY97" s="1544">
        <f t="shared" si="236"/>
        <v>0</v>
      </c>
      <c r="VJZ97" s="1544">
        <f t="shared" si="236"/>
        <v>0</v>
      </c>
      <c r="VKA97" s="1544">
        <f t="shared" si="236"/>
        <v>0</v>
      </c>
      <c r="VKB97" s="1544">
        <f t="shared" si="236"/>
        <v>0</v>
      </c>
      <c r="VKC97" s="1544">
        <f t="shared" si="236"/>
        <v>0</v>
      </c>
      <c r="VKD97" s="1544">
        <f t="shared" si="236"/>
        <v>0</v>
      </c>
      <c r="VKE97" s="1544">
        <f t="shared" si="236"/>
        <v>0</v>
      </c>
      <c r="VKF97" s="1544">
        <f t="shared" si="236"/>
        <v>0</v>
      </c>
      <c r="VKG97" s="1544">
        <f t="shared" si="236"/>
        <v>0</v>
      </c>
      <c r="VKH97" s="1544">
        <f t="shared" si="236"/>
        <v>0</v>
      </c>
      <c r="VKI97" s="1544">
        <f t="shared" si="236"/>
        <v>0</v>
      </c>
      <c r="VKJ97" s="1544">
        <f t="shared" si="236"/>
        <v>0</v>
      </c>
      <c r="VKK97" s="1544">
        <f t="shared" si="236"/>
        <v>0</v>
      </c>
      <c r="VKL97" s="1544">
        <f t="shared" si="236"/>
        <v>0</v>
      </c>
      <c r="VKM97" s="1544">
        <f t="shared" si="236"/>
        <v>0</v>
      </c>
      <c r="VKN97" s="1544">
        <f t="shared" ref="VKN97:VMY97" si="237">SUM(VKN23,VKN27,VKN33,VKN38,VKN41,VKN44,VKN47,VKN50,VKN56,VKN62,VKN64,VKN70,VKN76,VKN78,VKN82)*(1-$E$91)*0.095</f>
        <v>0</v>
      </c>
      <c r="VKO97" s="1544">
        <f t="shared" si="237"/>
        <v>0</v>
      </c>
      <c r="VKP97" s="1544">
        <f t="shared" si="237"/>
        <v>0</v>
      </c>
      <c r="VKQ97" s="1544">
        <f t="shared" si="237"/>
        <v>0</v>
      </c>
      <c r="VKR97" s="1544">
        <f t="shared" si="237"/>
        <v>0</v>
      </c>
      <c r="VKS97" s="1544">
        <f t="shared" si="237"/>
        <v>0</v>
      </c>
      <c r="VKT97" s="1544">
        <f t="shared" si="237"/>
        <v>0</v>
      </c>
      <c r="VKU97" s="1544">
        <f t="shared" si="237"/>
        <v>0</v>
      </c>
      <c r="VKV97" s="1544">
        <f t="shared" si="237"/>
        <v>0</v>
      </c>
      <c r="VKW97" s="1544">
        <f t="shared" si="237"/>
        <v>0</v>
      </c>
      <c r="VKX97" s="1544">
        <f t="shared" si="237"/>
        <v>0</v>
      </c>
      <c r="VKY97" s="1544">
        <f t="shared" si="237"/>
        <v>0</v>
      </c>
      <c r="VKZ97" s="1544">
        <f t="shared" si="237"/>
        <v>0</v>
      </c>
      <c r="VLA97" s="1544">
        <f t="shared" si="237"/>
        <v>0</v>
      </c>
      <c r="VLB97" s="1544">
        <f t="shared" si="237"/>
        <v>0</v>
      </c>
      <c r="VLC97" s="1544">
        <f t="shared" si="237"/>
        <v>0</v>
      </c>
      <c r="VLD97" s="1544">
        <f t="shared" si="237"/>
        <v>0</v>
      </c>
      <c r="VLE97" s="1544">
        <f t="shared" si="237"/>
        <v>0</v>
      </c>
      <c r="VLF97" s="1544">
        <f t="shared" si="237"/>
        <v>0</v>
      </c>
      <c r="VLG97" s="1544">
        <f t="shared" si="237"/>
        <v>0</v>
      </c>
      <c r="VLH97" s="1544">
        <f t="shared" si="237"/>
        <v>0</v>
      </c>
      <c r="VLI97" s="1544">
        <f t="shared" si="237"/>
        <v>0</v>
      </c>
      <c r="VLJ97" s="1544">
        <f t="shared" si="237"/>
        <v>0</v>
      </c>
      <c r="VLK97" s="1544">
        <f t="shared" si="237"/>
        <v>0</v>
      </c>
      <c r="VLL97" s="1544">
        <f t="shared" si="237"/>
        <v>0</v>
      </c>
      <c r="VLM97" s="1544">
        <f t="shared" si="237"/>
        <v>0</v>
      </c>
      <c r="VLN97" s="1544">
        <f t="shared" si="237"/>
        <v>0</v>
      </c>
      <c r="VLO97" s="1544">
        <f t="shared" si="237"/>
        <v>0</v>
      </c>
      <c r="VLP97" s="1544">
        <f t="shared" si="237"/>
        <v>0</v>
      </c>
      <c r="VLQ97" s="1544">
        <f t="shared" si="237"/>
        <v>0</v>
      </c>
      <c r="VLR97" s="1544">
        <f t="shared" si="237"/>
        <v>0</v>
      </c>
      <c r="VLS97" s="1544">
        <f t="shared" si="237"/>
        <v>0</v>
      </c>
      <c r="VLT97" s="1544">
        <f t="shared" si="237"/>
        <v>0</v>
      </c>
      <c r="VLU97" s="1544">
        <f t="shared" si="237"/>
        <v>0</v>
      </c>
      <c r="VLV97" s="1544">
        <f t="shared" si="237"/>
        <v>0</v>
      </c>
      <c r="VLW97" s="1544">
        <f t="shared" si="237"/>
        <v>0</v>
      </c>
      <c r="VLX97" s="1544">
        <f t="shared" si="237"/>
        <v>0</v>
      </c>
      <c r="VLY97" s="1544">
        <f t="shared" si="237"/>
        <v>0</v>
      </c>
      <c r="VLZ97" s="1544">
        <f t="shared" si="237"/>
        <v>0</v>
      </c>
      <c r="VMA97" s="1544">
        <f t="shared" si="237"/>
        <v>0</v>
      </c>
      <c r="VMB97" s="1544">
        <f t="shared" si="237"/>
        <v>0</v>
      </c>
      <c r="VMC97" s="1544">
        <f t="shared" si="237"/>
        <v>0</v>
      </c>
      <c r="VMD97" s="1544">
        <f t="shared" si="237"/>
        <v>0</v>
      </c>
      <c r="VME97" s="1544">
        <f t="shared" si="237"/>
        <v>0</v>
      </c>
      <c r="VMF97" s="1544">
        <f t="shared" si="237"/>
        <v>0</v>
      </c>
      <c r="VMG97" s="1544">
        <f t="shared" si="237"/>
        <v>0</v>
      </c>
      <c r="VMH97" s="1544">
        <f t="shared" si="237"/>
        <v>0</v>
      </c>
      <c r="VMI97" s="1544">
        <f t="shared" si="237"/>
        <v>0</v>
      </c>
      <c r="VMJ97" s="1544">
        <f t="shared" si="237"/>
        <v>0</v>
      </c>
      <c r="VMK97" s="1544">
        <f t="shared" si="237"/>
        <v>0</v>
      </c>
      <c r="VML97" s="1544">
        <f t="shared" si="237"/>
        <v>0</v>
      </c>
      <c r="VMM97" s="1544">
        <f t="shared" si="237"/>
        <v>0</v>
      </c>
      <c r="VMN97" s="1544">
        <f t="shared" si="237"/>
        <v>0</v>
      </c>
      <c r="VMO97" s="1544">
        <f t="shared" si="237"/>
        <v>0</v>
      </c>
      <c r="VMP97" s="1544">
        <f t="shared" si="237"/>
        <v>0</v>
      </c>
      <c r="VMQ97" s="1544">
        <f t="shared" si="237"/>
        <v>0</v>
      </c>
      <c r="VMR97" s="1544">
        <f t="shared" si="237"/>
        <v>0</v>
      </c>
      <c r="VMS97" s="1544">
        <f t="shared" si="237"/>
        <v>0</v>
      </c>
      <c r="VMT97" s="1544">
        <f t="shared" si="237"/>
        <v>0</v>
      </c>
      <c r="VMU97" s="1544">
        <f t="shared" si="237"/>
        <v>0</v>
      </c>
      <c r="VMV97" s="1544">
        <f t="shared" si="237"/>
        <v>0</v>
      </c>
      <c r="VMW97" s="1544">
        <f t="shared" si="237"/>
        <v>0</v>
      </c>
      <c r="VMX97" s="1544">
        <f t="shared" si="237"/>
        <v>0</v>
      </c>
      <c r="VMY97" s="1544">
        <f t="shared" si="237"/>
        <v>0</v>
      </c>
      <c r="VMZ97" s="1544">
        <f t="shared" ref="VMZ97:VPK97" si="238">SUM(VMZ23,VMZ27,VMZ33,VMZ38,VMZ41,VMZ44,VMZ47,VMZ50,VMZ56,VMZ62,VMZ64,VMZ70,VMZ76,VMZ78,VMZ82)*(1-$E$91)*0.095</f>
        <v>0</v>
      </c>
      <c r="VNA97" s="1544">
        <f t="shared" si="238"/>
        <v>0</v>
      </c>
      <c r="VNB97" s="1544">
        <f t="shared" si="238"/>
        <v>0</v>
      </c>
      <c r="VNC97" s="1544">
        <f t="shared" si="238"/>
        <v>0</v>
      </c>
      <c r="VND97" s="1544">
        <f t="shared" si="238"/>
        <v>0</v>
      </c>
      <c r="VNE97" s="1544">
        <f t="shared" si="238"/>
        <v>0</v>
      </c>
      <c r="VNF97" s="1544">
        <f t="shared" si="238"/>
        <v>0</v>
      </c>
      <c r="VNG97" s="1544">
        <f t="shared" si="238"/>
        <v>0</v>
      </c>
      <c r="VNH97" s="1544">
        <f t="shared" si="238"/>
        <v>0</v>
      </c>
      <c r="VNI97" s="1544">
        <f t="shared" si="238"/>
        <v>0</v>
      </c>
      <c r="VNJ97" s="1544">
        <f t="shared" si="238"/>
        <v>0</v>
      </c>
      <c r="VNK97" s="1544">
        <f t="shared" si="238"/>
        <v>0</v>
      </c>
      <c r="VNL97" s="1544">
        <f t="shared" si="238"/>
        <v>0</v>
      </c>
      <c r="VNM97" s="1544">
        <f t="shared" si="238"/>
        <v>0</v>
      </c>
      <c r="VNN97" s="1544">
        <f t="shared" si="238"/>
        <v>0</v>
      </c>
      <c r="VNO97" s="1544">
        <f t="shared" si="238"/>
        <v>0</v>
      </c>
      <c r="VNP97" s="1544">
        <f t="shared" si="238"/>
        <v>0</v>
      </c>
      <c r="VNQ97" s="1544">
        <f t="shared" si="238"/>
        <v>0</v>
      </c>
      <c r="VNR97" s="1544">
        <f t="shared" si="238"/>
        <v>0</v>
      </c>
      <c r="VNS97" s="1544">
        <f t="shared" si="238"/>
        <v>0</v>
      </c>
      <c r="VNT97" s="1544">
        <f t="shared" si="238"/>
        <v>0</v>
      </c>
      <c r="VNU97" s="1544">
        <f t="shared" si="238"/>
        <v>0</v>
      </c>
      <c r="VNV97" s="1544">
        <f t="shared" si="238"/>
        <v>0</v>
      </c>
      <c r="VNW97" s="1544">
        <f t="shared" si="238"/>
        <v>0</v>
      </c>
      <c r="VNX97" s="1544">
        <f t="shared" si="238"/>
        <v>0</v>
      </c>
      <c r="VNY97" s="1544">
        <f t="shared" si="238"/>
        <v>0</v>
      </c>
      <c r="VNZ97" s="1544">
        <f t="shared" si="238"/>
        <v>0</v>
      </c>
      <c r="VOA97" s="1544">
        <f t="shared" si="238"/>
        <v>0</v>
      </c>
      <c r="VOB97" s="1544">
        <f t="shared" si="238"/>
        <v>0</v>
      </c>
      <c r="VOC97" s="1544">
        <f t="shared" si="238"/>
        <v>0</v>
      </c>
      <c r="VOD97" s="1544">
        <f t="shared" si="238"/>
        <v>0</v>
      </c>
      <c r="VOE97" s="1544">
        <f t="shared" si="238"/>
        <v>0</v>
      </c>
      <c r="VOF97" s="1544">
        <f t="shared" si="238"/>
        <v>0</v>
      </c>
      <c r="VOG97" s="1544">
        <f t="shared" si="238"/>
        <v>0</v>
      </c>
      <c r="VOH97" s="1544">
        <f t="shared" si="238"/>
        <v>0</v>
      </c>
      <c r="VOI97" s="1544">
        <f t="shared" si="238"/>
        <v>0</v>
      </c>
      <c r="VOJ97" s="1544">
        <f t="shared" si="238"/>
        <v>0</v>
      </c>
      <c r="VOK97" s="1544">
        <f t="shared" si="238"/>
        <v>0</v>
      </c>
      <c r="VOL97" s="1544">
        <f t="shared" si="238"/>
        <v>0</v>
      </c>
      <c r="VOM97" s="1544">
        <f t="shared" si="238"/>
        <v>0</v>
      </c>
      <c r="VON97" s="1544">
        <f t="shared" si="238"/>
        <v>0</v>
      </c>
      <c r="VOO97" s="1544">
        <f t="shared" si="238"/>
        <v>0</v>
      </c>
      <c r="VOP97" s="1544">
        <f t="shared" si="238"/>
        <v>0</v>
      </c>
      <c r="VOQ97" s="1544">
        <f t="shared" si="238"/>
        <v>0</v>
      </c>
      <c r="VOR97" s="1544">
        <f t="shared" si="238"/>
        <v>0</v>
      </c>
      <c r="VOS97" s="1544">
        <f t="shared" si="238"/>
        <v>0</v>
      </c>
      <c r="VOT97" s="1544">
        <f t="shared" si="238"/>
        <v>0</v>
      </c>
      <c r="VOU97" s="1544">
        <f t="shared" si="238"/>
        <v>0</v>
      </c>
      <c r="VOV97" s="1544">
        <f t="shared" si="238"/>
        <v>0</v>
      </c>
      <c r="VOW97" s="1544">
        <f t="shared" si="238"/>
        <v>0</v>
      </c>
      <c r="VOX97" s="1544">
        <f t="shared" si="238"/>
        <v>0</v>
      </c>
      <c r="VOY97" s="1544">
        <f t="shared" si="238"/>
        <v>0</v>
      </c>
      <c r="VOZ97" s="1544">
        <f t="shared" si="238"/>
        <v>0</v>
      </c>
      <c r="VPA97" s="1544">
        <f t="shared" si="238"/>
        <v>0</v>
      </c>
      <c r="VPB97" s="1544">
        <f t="shared" si="238"/>
        <v>0</v>
      </c>
      <c r="VPC97" s="1544">
        <f t="shared" si="238"/>
        <v>0</v>
      </c>
      <c r="VPD97" s="1544">
        <f t="shared" si="238"/>
        <v>0</v>
      </c>
      <c r="VPE97" s="1544">
        <f t="shared" si="238"/>
        <v>0</v>
      </c>
      <c r="VPF97" s="1544">
        <f t="shared" si="238"/>
        <v>0</v>
      </c>
      <c r="VPG97" s="1544">
        <f t="shared" si="238"/>
        <v>0</v>
      </c>
      <c r="VPH97" s="1544">
        <f t="shared" si="238"/>
        <v>0</v>
      </c>
      <c r="VPI97" s="1544">
        <f t="shared" si="238"/>
        <v>0</v>
      </c>
      <c r="VPJ97" s="1544">
        <f t="shared" si="238"/>
        <v>0</v>
      </c>
      <c r="VPK97" s="1544">
        <f t="shared" si="238"/>
        <v>0</v>
      </c>
      <c r="VPL97" s="1544">
        <f t="shared" ref="VPL97:VRW97" si="239">SUM(VPL23,VPL27,VPL33,VPL38,VPL41,VPL44,VPL47,VPL50,VPL56,VPL62,VPL64,VPL70,VPL76,VPL78,VPL82)*(1-$E$91)*0.095</f>
        <v>0</v>
      </c>
      <c r="VPM97" s="1544">
        <f t="shared" si="239"/>
        <v>0</v>
      </c>
      <c r="VPN97" s="1544">
        <f t="shared" si="239"/>
        <v>0</v>
      </c>
      <c r="VPO97" s="1544">
        <f t="shared" si="239"/>
        <v>0</v>
      </c>
      <c r="VPP97" s="1544">
        <f t="shared" si="239"/>
        <v>0</v>
      </c>
      <c r="VPQ97" s="1544">
        <f t="shared" si="239"/>
        <v>0</v>
      </c>
      <c r="VPR97" s="1544">
        <f t="shared" si="239"/>
        <v>0</v>
      </c>
      <c r="VPS97" s="1544">
        <f t="shared" si="239"/>
        <v>0</v>
      </c>
      <c r="VPT97" s="1544">
        <f t="shared" si="239"/>
        <v>0</v>
      </c>
      <c r="VPU97" s="1544">
        <f t="shared" si="239"/>
        <v>0</v>
      </c>
      <c r="VPV97" s="1544">
        <f t="shared" si="239"/>
        <v>0</v>
      </c>
      <c r="VPW97" s="1544">
        <f t="shared" si="239"/>
        <v>0</v>
      </c>
      <c r="VPX97" s="1544">
        <f t="shared" si="239"/>
        <v>0</v>
      </c>
      <c r="VPY97" s="1544">
        <f t="shared" si="239"/>
        <v>0</v>
      </c>
      <c r="VPZ97" s="1544">
        <f t="shared" si="239"/>
        <v>0</v>
      </c>
      <c r="VQA97" s="1544">
        <f t="shared" si="239"/>
        <v>0</v>
      </c>
      <c r="VQB97" s="1544">
        <f t="shared" si="239"/>
        <v>0</v>
      </c>
      <c r="VQC97" s="1544">
        <f t="shared" si="239"/>
        <v>0</v>
      </c>
      <c r="VQD97" s="1544">
        <f t="shared" si="239"/>
        <v>0</v>
      </c>
      <c r="VQE97" s="1544">
        <f t="shared" si="239"/>
        <v>0</v>
      </c>
      <c r="VQF97" s="1544">
        <f t="shared" si="239"/>
        <v>0</v>
      </c>
      <c r="VQG97" s="1544">
        <f t="shared" si="239"/>
        <v>0</v>
      </c>
      <c r="VQH97" s="1544">
        <f t="shared" si="239"/>
        <v>0</v>
      </c>
      <c r="VQI97" s="1544">
        <f t="shared" si="239"/>
        <v>0</v>
      </c>
      <c r="VQJ97" s="1544">
        <f t="shared" si="239"/>
        <v>0</v>
      </c>
      <c r="VQK97" s="1544">
        <f t="shared" si="239"/>
        <v>0</v>
      </c>
      <c r="VQL97" s="1544">
        <f t="shared" si="239"/>
        <v>0</v>
      </c>
      <c r="VQM97" s="1544">
        <f t="shared" si="239"/>
        <v>0</v>
      </c>
      <c r="VQN97" s="1544">
        <f t="shared" si="239"/>
        <v>0</v>
      </c>
      <c r="VQO97" s="1544">
        <f t="shared" si="239"/>
        <v>0</v>
      </c>
      <c r="VQP97" s="1544">
        <f t="shared" si="239"/>
        <v>0</v>
      </c>
      <c r="VQQ97" s="1544">
        <f t="shared" si="239"/>
        <v>0</v>
      </c>
      <c r="VQR97" s="1544">
        <f t="shared" si="239"/>
        <v>0</v>
      </c>
      <c r="VQS97" s="1544">
        <f t="shared" si="239"/>
        <v>0</v>
      </c>
      <c r="VQT97" s="1544">
        <f t="shared" si="239"/>
        <v>0</v>
      </c>
      <c r="VQU97" s="1544">
        <f t="shared" si="239"/>
        <v>0</v>
      </c>
      <c r="VQV97" s="1544">
        <f t="shared" si="239"/>
        <v>0</v>
      </c>
      <c r="VQW97" s="1544">
        <f t="shared" si="239"/>
        <v>0</v>
      </c>
      <c r="VQX97" s="1544">
        <f t="shared" si="239"/>
        <v>0</v>
      </c>
      <c r="VQY97" s="1544">
        <f t="shared" si="239"/>
        <v>0</v>
      </c>
      <c r="VQZ97" s="1544">
        <f t="shared" si="239"/>
        <v>0</v>
      </c>
      <c r="VRA97" s="1544">
        <f t="shared" si="239"/>
        <v>0</v>
      </c>
      <c r="VRB97" s="1544">
        <f t="shared" si="239"/>
        <v>0</v>
      </c>
      <c r="VRC97" s="1544">
        <f t="shared" si="239"/>
        <v>0</v>
      </c>
      <c r="VRD97" s="1544">
        <f t="shared" si="239"/>
        <v>0</v>
      </c>
      <c r="VRE97" s="1544">
        <f t="shared" si="239"/>
        <v>0</v>
      </c>
      <c r="VRF97" s="1544">
        <f t="shared" si="239"/>
        <v>0</v>
      </c>
      <c r="VRG97" s="1544">
        <f t="shared" si="239"/>
        <v>0</v>
      </c>
      <c r="VRH97" s="1544">
        <f t="shared" si="239"/>
        <v>0</v>
      </c>
      <c r="VRI97" s="1544">
        <f t="shared" si="239"/>
        <v>0</v>
      </c>
      <c r="VRJ97" s="1544">
        <f t="shared" si="239"/>
        <v>0</v>
      </c>
      <c r="VRK97" s="1544">
        <f t="shared" si="239"/>
        <v>0</v>
      </c>
      <c r="VRL97" s="1544">
        <f t="shared" si="239"/>
        <v>0</v>
      </c>
      <c r="VRM97" s="1544">
        <f t="shared" si="239"/>
        <v>0</v>
      </c>
      <c r="VRN97" s="1544">
        <f t="shared" si="239"/>
        <v>0</v>
      </c>
      <c r="VRO97" s="1544">
        <f t="shared" si="239"/>
        <v>0</v>
      </c>
      <c r="VRP97" s="1544">
        <f t="shared" si="239"/>
        <v>0</v>
      </c>
      <c r="VRQ97" s="1544">
        <f t="shared" si="239"/>
        <v>0</v>
      </c>
      <c r="VRR97" s="1544">
        <f t="shared" si="239"/>
        <v>0</v>
      </c>
      <c r="VRS97" s="1544">
        <f t="shared" si="239"/>
        <v>0</v>
      </c>
      <c r="VRT97" s="1544">
        <f t="shared" si="239"/>
        <v>0</v>
      </c>
      <c r="VRU97" s="1544">
        <f t="shared" si="239"/>
        <v>0</v>
      </c>
      <c r="VRV97" s="1544">
        <f t="shared" si="239"/>
        <v>0</v>
      </c>
      <c r="VRW97" s="1544">
        <f t="shared" si="239"/>
        <v>0</v>
      </c>
      <c r="VRX97" s="1544">
        <f t="shared" ref="VRX97:VUI97" si="240">SUM(VRX23,VRX27,VRX33,VRX38,VRX41,VRX44,VRX47,VRX50,VRX56,VRX62,VRX64,VRX70,VRX76,VRX78,VRX82)*(1-$E$91)*0.095</f>
        <v>0</v>
      </c>
      <c r="VRY97" s="1544">
        <f t="shared" si="240"/>
        <v>0</v>
      </c>
      <c r="VRZ97" s="1544">
        <f t="shared" si="240"/>
        <v>0</v>
      </c>
      <c r="VSA97" s="1544">
        <f t="shared" si="240"/>
        <v>0</v>
      </c>
      <c r="VSB97" s="1544">
        <f t="shared" si="240"/>
        <v>0</v>
      </c>
      <c r="VSC97" s="1544">
        <f t="shared" si="240"/>
        <v>0</v>
      </c>
      <c r="VSD97" s="1544">
        <f t="shared" si="240"/>
        <v>0</v>
      </c>
      <c r="VSE97" s="1544">
        <f t="shared" si="240"/>
        <v>0</v>
      </c>
      <c r="VSF97" s="1544">
        <f t="shared" si="240"/>
        <v>0</v>
      </c>
      <c r="VSG97" s="1544">
        <f t="shared" si="240"/>
        <v>0</v>
      </c>
      <c r="VSH97" s="1544">
        <f t="shared" si="240"/>
        <v>0</v>
      </c>
      <c r="VSI97" s="1544">
        <f t="shared" si="240"/>
        <v>0</v>
      </c>
      <c r="VSJ97" s="1544">
        <f t="shared" si="240"/>
        <v>0</v>
      </c>
      <c r="VSK97" s="1544">
        <f t="shared" si="240"/>
        <v>0</v>
      </c>
      <c r="VSL97" s="1544">
        <f t="shared" si="240"/>
        <v>0</v>
      </c>
      <c r="VSM97" s="1544">
        <f t="shared" si="240"/>
        <v>0</v>
      </c>
      <c r="VSN97" s="1544">
        <f t="shared" si="240"/>
        <v>0</v>
      </c>
      <c r="VSO97" s="1544">
        <f t="shared" si="240"/>
        <v>0</v>
      </c>
      <c r="VSP97" s="1544">
        <f t="shared" si="240"/>
        <v>0</v>
      </c>
      <c r="VSQ97" s="1544">
        <f t="shared" si="240"/>
        <v>0</v>
      </c>
      <c r="VSR97" s="1544">
        <f t="shared" si="240"/>
        <v>0</v>
      </c>
      <c r="VSS97" s="1544">
        <f t="shared" si="240"/>
        <v>0</v>
      </c>
      <c r="VST97" s="1544">
        <f t="shared" si="240"/>
        <v>0</v>
      </c>
      <c r="VSU97" s="1544">
        <f t="shared" si="240"/>
        <v>0</v>
      </c>
      <c r="VSV97" s="1544">
        <f t="shared" si="240"/>
        <v>0</v>
      </c>
      <c r="VSW97" s="1544">
        <f t="shared" si="240"/>
        <v>0</v>
      </c>
      <c r="VSX97" s="1544">
        <f t="shared" si="240"/>
        <v>0</v>
      </c>
      <c r="VSY97" s="1544">
        <f t="shared" si="240"/>
        <v>0</v>
      </c>
      <c r="VSZ97" s="1544">
        <f t="shared" si="240"/>
        <v>0</v>
      </c>
      <c r="VTA97" s="1544">
        <f t="shared" si="240"/>
        <v>0</v>
      </c>
      <c r="VTB97" s="1544">
        <f t="shared" si="240"/>
        <v>0</v>
      </c>
      <c r="VTC97" s="1544">
        <f t="shared" si="240"/>
        <v>0</v>
      </c>
      <c r="VTD97" s="1544">
        <f t="shared" si="240"/>
        <v>0</v>
      </c>
      <c r="VTE97" s="1544">
        <f t="shared" si="240"/>
        <v>0</v>
      </c>
      <c r="VTF97" s="1544">
        <f t="shared" si="240"/>
        <v>0</v>
      </c>
      <c r="VTG97" s="1544">
        <f t="shared" si="240"/>
        <v>0</v>
      </c>
      <c r="VTH97" s="1544">
        <f t="shared" si="240"/>
        <v>0</v>
      </c>
      <c r="VTI97" s="1544">
        <f t="shared" si="240"/>
        <v>0</v>
      </c>
      <c r="VTJ97" s="1544">
        <f t="shared" si="240"/>
        <v>0</v>
      </c>
      <c r="VTK97" s="1544">
        <f t="shared" si="240"/>
        <v>0</v>
      </c>
      <c r="VTL97" s="1544">
        <f t="shared" si="240"/>
        <v>0</v>
      </c>
      <c r="VTM97" s="1544">
        <f t="shared" si="240"/>
        <v>0</v>
      </c>
      <c r="VTN97" s="1544">
        <f t="shared" si="240"/>
        <v>0</v>
      </c>
      <c r="VTO97" s="1544">
        <f t="shared" si="240"/>
        <v>0</v>
      </c>
      <c r="VTP97" s="1544">
        <f t="shared" si="240"/>
        <v>0</v>
      </c>
      <c r="VTQ97" s="1544">
        <f t="shared" si="240"/>
        <v>0</v>
      </c>
      <c r="VTR97" s="1544">
        <f t="shared" si="240"/>
        <v>0</v>
      </c>
      <c r="VTS97" s="1544">
        <f t="shared" si="240"/>
        <v>0</v>
      </c>
      <c r="VTT97" s="1544">
        <f t="shared" si="240"/>
        <v>0</v>
      </c>
      <c r="VTU97" s="1544">
        <f t="shared" si="240"/>
        <v>0</v>
      </c>
      <c r="VTV97" s="1544">
        <f t="shared" si="240"/>
        <v>0</v>
      </c>
      <c r="VTW97" s="1544">
        <f t="shared" si="240"/>
        <v>0</v>
      </c>
      <c r="VTX97" s="1544">
        <f t="shared" si="240"/>
        <v>0</v>
      </c>
      <c r="VTY97" s="1544">
        <f t="shared" si="240"/>
        <v>0</v>
      </c>
      <c r="VTZ97" s="1544">
        <f t="shared" si="240"/>
        <v>0</v>
      </c>
      <c r="VUA97" s="1544">
        <f t="shared" si="240"/>
        <v>0</v>
      </c>
      <c r="VUB97" s="1544">
        <f t="shared" si="240"/>
        <v>0</v>
      </c>
      <c r="VUC97" s="1544">
        <f t="shared" si="240"/>
        <v>0</v>
      </c>
      <c r="VUD97" s="1544">
        <f t="shared" si="240"/>
        <v>0</v>
      </c>
      <c r="VUE97" s="1544">
        <f t="shared" si="240"/>
        <v>0</v>
      </c>
      <c r="VUF97" s="1544">
        <f t="shared" si="240"/>
        <v>0</v>
      </c>
      <c r="VUG97" s="1544">
        <f t="shared" si="240"/>
        <v>0</v>
      </c>
      <c r="VUH97" s="1544">
        <f t="shared" si="240"/>
        <v>0</v>
      </c>
      <c r="VUI97" s="1544">
        <f t="shared" si="240"/>
        <v>0</v>
      </c>
      <c r="VUJ97" s="1544">
        <f t="shared" ref="VUJ97:VWU97" si="241">SUM(VUJ23,VUJ27,VUJ33,VUJ38,VUJ41,VUJ44,VUJ47,VUJ50,VUJ56,VUJ62,VUJ64,VUJ70,VUJ76,VUJ78,VUJ82)*(1-$E$91)*0.095</f>
        <v>0</v>
      </c>
      <c r="VUK97" s="1544">
        <f t="shared" si="241"/>
        <v>0</v>
      </c>
      <c r="VUL97" s="1544">
        <f t="shared" si="241"/>
        <v>0</v>
      </c>
      <c r="VUM97" s="1544">
        <f t="shared" si="241"/>
        <v>0</v>
      </c>
      <c r="VUN97" s="1544">
        <f t="shared" si="241"/>
        <v>0</v>
      </c>
      <c r="VUO97" s="1544">
        <f t="shared" si="241"/>
        <v>0</v>
      </c>
      <c r="VUP97" s="1544">
        <f t="shared" si="241"/>
        <v>0</v>
      </c>
      <c r="VUQ97" s="1544">
        <f t="shared" si="241"/>
        <v>0</v>
      </c>
      <c r="VUR97" s="1544">
        <f t="shared" si="241"/>
        <v>0</v>
      </c>
      <c r="VUS97" s="1544">
        <f t="shared" si="241"/>
        <v>0</v>
      </c>
      <c r="VUT97" s="1544">
        <f t="shared" si="241"/>
        <v>0</v>
      </c>
      <c r="VUU97" s="1544">
        <f t="shared" si="241"/>
        <v>0</v>
      </c>
      <c r="VUV97" s="1544">
        <f t="shared" si="241"/>
        <v>0</v>
      </c>
      <c r="VUW97" s="1544">
        <f t="shared" si="241"/>
        <v>0</v>
      </c>
      <c r="VUX97" s="1544">
        <f t="shared" si="241"/>
        <v>0</v>
      </c>
      <c r="VUY97" s="1544">
        <f t="shared" si="241"/>
        <v>0</v>
      </c>
      <c r="VUZ97" s="1544">
        <f t="shared" si="241"/>
        <v>0</v>
      </c>
      <c r="VVA97" s="1544">
        <f t="shared" si="241"/>
        <v>0</v>
      </c>
      <c r="VVB97" s="1544">
        <f t="shared" si="241"/>
        <v>0</v>
      </c>
      <c r="VVC97" s="1544">
        <f t="shared" si="241"/>
        <v>0</v>
      </c>
      <c r="VVD97" s="1544">
        <f t="shared" si="241"/>
        <v>0</v>
      </c>
      <c r="VVE97" s="1544">
        <f t="shared" si="241"/>
        <v>0</v>
      </c>
      <c r="VVF97" s="1544">
        <f t="shared" si="241"/>
        <v>0</v>
      </c>
      <c r="VVG97" s="1544">
        <f t="shared" si="241"/>
        <v>0</v>
      </c>
      <c r="VVH97" s="1544">
        <f t="shared" si="241"/>
        <v>0</v>
      </c>
      <c r="VVI97" s="1544">
        <f t="shared" si="241"/>
        <v>0</v>
      </c>
      <c r="VVJ97" s="1544">
        <f t="shared" si="241"/>
        <v>0</v>
      </c>
      <c r="VVK97" s="1544">
        <f t="shared" si="241"/>
        <v>0</v>
      </c>
      <c r="VVL97" s="1544">
        <f t="shared" si="241"/>
        <v>0</v>
      </c>
      <c r="VVM97" s="1544">
        <f t="shared" si="241"/>
        <v>0</v>
      </c>
      <c r="VVN97" s="1544">
        <f t="shared" si="241"/>
        <v>0</v>
      </c>
      <c r="VVO97" s="1544">
        <f t="shared" si="241"/>
        <v>0</v>
      </c>
      <c r="VVP97" s="1544">
        <f t="shared" si="241"/>
        <v>0</v>
      </c>
      <c r="VVQ97" s="1544">
        <f t="shared" si="241"/>
        <v>0</v>
      </c>
      <c r="VVR97" s="1544">
        <f t="shared" si="241"/>
        <v>0</v>
      </c>
      <c r="VVS97" s="1544">
        <f t="shared" si="241"/>
        <v>0</v>
      </c>
      <c r="VVT97" s="1544">
        <f t="shared" si="241"/>
        <v>0</v>
      </c>
      <c r="VVU97" s="1544">
        <f t="shared" si="241"/>
        <v>0</v>
      </c>
      <c r="VVV97" s="1544">
        <f t="shared" si="241"/>
        <v>0</v>
      </c>
      <c r="VVW97" s="1544">
        <f t="shared" si="241"/>
        <v>0</v>
      </c>
      <c r="VVX97" s="1544">
        <f t="shared" si="241"/>
        <v>0</v>
      </c>
      <c r="VVY97" s="1544">
        <f t="shared" si="241"/>
        <v>0</v>
      </c>
      <c r="VVZ97" s="1544">
        <f t="shared" si="241"/>
        <v>0</v>
      </c>
      <c r="VWA97" s="1544">
        <f t="shared" si="241"/>
        <v>0</v>
      </c>
      <c r="VWB97" s="1544">
        <f t="shared" si="241"/>
        <v>0</v>
      </c>
      <c r="VWC97" s="1544">
        <f t="shared" si="241"/>
        <v>0</v>
      </c>
      <c r="VWD97" s="1544">
        <f t="shared" si="241"/>
        <v>0</v>
      </c>
      <c r="VWE97" s="1544">
        <f t="shared" si="241"/>
        <v>0</v>
      </c>
      <c r="VWF97" s="1544">
        <f t="shared" si="241"/>
        <v>0</v>
      </c>
      <c r="VWG97" s="1544">
        <f t="shared" si="241"/>
        <v>0</v>
      </c>
      <c r="VWH97" s="1544">
        <f t="shared" si="241"/>
        <v>0</v>
      </c>
      <c r="VWI97" s="1544">
        <f t="shared" si="241"/>
        <v>0</v>
      </c>
      <c r="VWJ97" s="1544">
        <f t="shared" si="241"/>
        <v>0</v>
      </c>
      <c r="VWK97" s="1544">
        <f t="shared" si="241"/>
        <v>0</v>
      </c>
      <c r="VWL97" s="1544">
        <f t="shared" si="241"/>
        <v>0</v>
      </c>
      <c r="VWM97" s="1544">
        <f t="shared" si="241"/>
        <v>0</v>
      </c>
      <c r="VWN97" s="1544">
        <f t="shared" si="241"/>
        <v>0</v>
      </c>
      <c r="VWO97" s="1544">
        <f t="shared" si="241"/>
        <v>0</v>
      </c>
      <c r="VWP97" s="1544">
        <f t="shared" si="241"/>
        <v>0</v>
      </c>
      <c r="VWQ97" s="1544">
        <f t="shared" si="241"/>
        <v>0</v>
      </c>
      <c r="VWR97" s="1544">
        <f t="shared" si="241"/>
        <v>0</v>
      </c>
      <c r="VWS97" s="1544">
        <f t="shared" si="241"/>
        <v>0</v>
      </c>
      <c r="VWT97" s="1544">
        <f t="shared" si="241"/>
        <v>0</v>
      </c>
      <c r="VWU97" s="1544">
        <f t="shared" si="241"/>
        <v>0</v>
      </c>
      <c r="VWV97" s="1544">
        <f t="shared" ref="VWV97:VZG97" si="242">SUM(VWV23,VWV27,VWV33,VWV38,VWV41,VWV44,VWV47,VWV50,VWV56,VWV62,VWV64,VWV70,VWV76,VWV78,VWV82)*(1-$E$91)*0.095</f>
        <v>0</v>
      </c>
      <c r="VWW97" s="1544">
        <f t="shared" si="242"/>
        <v>0</v>
      </c>
      <c r="VWX97" s="1544">
        <f t="shared" si="242"/>
        <v>0</v>
      </c>
      <c r="VWY97" s="1544">
        <f t="shared" si="242"/>
        <v>0</v>
      </c>
      <c r="VWZ97" s="1544">
        <f t="shared" si="242"/>
        <v>0</v>
      </c>
      <c r="VXA97" s="1544">
        <f t="shared" si="242"/>
        <v>0</v>
      </c>
      <c r="VXB97" s="1544">
        <f t="shared" si="242"/>
        <v>0</v>
      </c>
      <c r="VXC97" s="1544">
        <f t="shared" si="242"/>
        <v>0</v>
      </c>
      <c r="VXD97" s="1544">
        <f t="shared" si="242"/>
        <v>0</v>
      </c>
      <c r="VXE97" s="1544">
        <f t="shared" si="242"/>
        <v>0</v>
      </c>
      <c r="VXF97" s="1544">
        <f t="shared" si="242"/>
        <v>0</v>
      </c>
      <c r="VXG97" s="1544">
        <f t="shared" si="242"/>
        <v>0</v>
      </c>
      <c r="VXH97" s="1544">
        <f t="shared" si="242"/>
        <v>0</v>
      </c>
      <c r="VXI97" s="1544">
        <f t="shared" si="242"/>
        <v>0</v>
      </c>
      <c r="VXJ97" s="1544">
        <f t="shared" si="242"/>
        <v>0</v>
      </c>
      <c r="VXK97" s="1544">
        <f t="shared" si="242"/>
        <v>0</v>
      </c>
      <c r="VXL97" s="1544">
        <f t="shared" si="242"/>
        <v>0</v>
      </c>
      <c r="VXM97" s="1544">
        <f t="shared" si="242"/>
        <v>0</v>
      </c>
      <c r="VXN97" s="1544">
        <f t="shared" si="242"/>
        <v>0</v>
      </c>
      <c r="VXO97" s="1544">
        <f t="shared" si="242"/>
        <v>0</v>
      </c>
      <c r="VXP97" s="1544">
        <f t="shared" si="242"/>
        <v>0</v>
      </c>
      <c r="VXQ97" s="1544">
        <f t="shared" si="242"/>
        <v>0</v>
      </c>
      <c r="VXR97" s="1544">
        <f t="shared" si="242"/>
        <v>0</v>
      </c>
      <c r="VXS97" s="1544">
        <f t="shared" si="242"/>
        <v>0</v>
      </c>
      <c r="VXT97" s="1544">
        <f t="shared" si="242"/>
        <v>0</v>
      </c>
      <c r="VXU97" s="1544">
        <f t="shared" si="242"/>
        <v>0</v>
      </c>
      <c r="VXV97" s="1544">
        <f t="shared" si="242"/>
        <v>0</v>
      </c>
      <c r="VXW97" s="1544">
        <f t="shared" si="242"/>
        <v>0</v>
      </c>
      <c r="VXX97" s="1544">
        <f t="shared" si="242"/>
        <v>0</v>
      </c>
      <c r="VXY97" s="1544">
        <f t="shared" si="242"/>
        <v>0</v>
      </c>
      <c r="VXZ97" s="1544">
        <f t="shared" si="242"/>
        <v>0</v>
      </c>
      <c r="VYA97" s="1544">
        <f t="shared" si="242"/>
        <v>0</v>
      </c>
      <c r="VYB97" s="1544">
        <f t="shared" si="242"/>
        <v>0</v>
      </c>
      <c r="VYC97" s="1544">
        <f t="shared" si="242"/>
        <v>0</v>
      </c>
      <c r="VYD97" s="1544">
        <f t="shared" si="242"/>
        <v>0</v>
      </c>
      <c r="VYE97" s="1544">
        <f t="shared" si="242"/>
        <v>0</v>
      </c>
      <c r="VYF97" s="1544">
        <f t="shared" si="242"/>
        <v>0</v>
      </c>
      <c r="VYG97" s="1544">
        <f t="shared" si="242"/>
        <v>0</v>
      </c>
      <c r="VYH97" s="1544">
        <f t="shared" si="242"/>
        <v>0</v>
      </c>
      <c r="VYI97" s="1544">
        <f t="shared" si="242"/>
        <v>0</v>
      </c>
      <c r="VYJ97" s="1544">
        <f t="shared" si="242"/>
        <v>0</v>
      </c>
      <c r="VYK97" s="1544">
        <f t="shared" si="242"/>
        <v>0</v>
      </c>
      <c r="VYL97" s="1544">
        <f t="shared" si="242"/>
        <v>0</v>
      </c>
      <c r="VYM97" s="1544">
        <f t="shared" si="242"/>
        <v>0</v>
      </c>
      <c r="VYN97" s="1544">
        <f t="shared" si="242"/>
        <v>0</v>
      </c>
      <c r="VYO97" s="1544">
        <f t="shared" si="242"/>
        <v>0</v>
      </c>
      <c r="VYP97" s="1544">
        <f t="shared" si="242"/>
        <v>0</v>
      </c>
      <c r="VYQ97" s="1544">
        <f t="shared" si="242"/>
        <v>0</v>
      </c>
      <c r="VYR97" s="1544">
        <f t="shared" si="242"/>
        <v>0</v>
      </c>
      <c r="VYS97" s="1544">
        <f t="shared" si="242"/>
        <v>0</v>
      </c>
      <c r="VYT97" s="1544">
        <f t="shared" si="242"/>
        <v>0</v>
      </c>
      <c r="VYU97" s="1544">
        <f t="shared" si="242"/>
        <v>0</v>
      </c>
      <c r="VYV97" s="1544">
        <f t="shared" si="242"/>
        <v>0</v>
      </c>
      <c r="VYW97" s="1544">
        <f t="shared" si="242"/>
        <v>0</v>
      </c>
      <c r="VYX97" s="1544">
        <f t="shared" si="242"/>
        <v>0</v>
      </c>
      <c r="VYY97" s="1544">
        <f t="shared" si="242"/>
        <v>0</v>
      </c>
      <c r="VYZ97" s="1544">
        <f t="shared" si="242"/>
        <v>0</v>
      </c>
      <c r="VZA97" s="1544">
        <f t="shared" si="242"/>
        <v>0</v>
      </c>
      <c r="VZB97" s="1544">
        <f t="shared" si="242"/>
        <v>0</v>
      </c>
      <c r="VZC97" s="1544">
        <f t="shared" si="242"/>
        <v>0</v>
      </c>
      <c r="VZD97" s="1544">
        <f t="shared" si="242"/>
        <v>0</v>
      </c>
      <c r="VZE97" s="1544">
        <f t="shared" si="242"/>
        <v>0</v>
      </c>
      <c r="VZF97" s="1544">
        <f t="shared" si="242"/>
        <v>0</v>
      </c>
      <c r="VZG97" s="1544">
        <f t="shared" si="242"/>
        <v>0</v>
      </c>
      <c r="VZH97" s="1544">
        <f t="shared" ref="VZH97:WBS97" si="243">SUM(VZH23,VZH27,VZH33,VZH38,VZH41,VZH44,VZH47,VZH50,VZH56,VZH62,VZH64,VZH70,VZH76,VZH78,VZH82)*(1-$E$91)*0.095</f>
        <v>0</v>
      </c>
      <c r="VZI97" s="1544">
        <f t="shared" si="243"/>
        <v>0</v>
      </c>
      <c r="VZJ97" s="1544">
        <f t="shared" si="243"/>
        <v>0</v>
      </c>
      <c r="VZK97" s="1544">
        <f t="shared" si="243"/>
        <v>0</v>
      </c>
      <c r="VZL97" s="1544">
        <f t="shared" si="243"/>
        <v>0</v>
      </c>
      <c r="VZM97" s="1544">
        <f t="shared" si="243"/>
        <v>0</v>
      </c>
      <c r="VZN97" s="1544">
        <f t="shared" si="243"/>
        <v>0</v>
      </c>
      <c r="VZO97" s="1544">
        <f t="shared" si="243"/>
        <v>0</v>
      </c>
      <c r="VZP97" s="1544">
        <f t="shared" si="243"/>
        <v>0</v>
      </c>
      <c r="VZQ97" s="1544">
        <f t="shared" si="243"/>
        <v>0</v>
      </c>
      <c r="VZR97" s="1544">
        <f t="shared" si="243"/>
        <v>0</v>
      </c>
      <c r="VZS97" s="1544">
        <f t="shared" si="243"/>
        <v>0</v>
      </c>
      <c r="VZT97" s="1544">
        <f t="shared" si="243"/>
        <v>0</v>
      </c>
      <c r="VZU97" s="1544">
        <f t="shared" si="243"/>
        <v>0</v>
      </c>
      <c r="VZV97" s="1544">
        <f t="shared" si="243"/>
        <v>0</v>
      </c>
      <c r="VZW97" s="1544">
        <f t="shared" si="243"/>
        <v>0</v>
      </c>
      <c r="VZX97" s="1544">
        <f t="shared" si="243"/>
        <v>0</v>
      </c>
      <c r="VZY97" s="1544">
        <f t="shared" si="243"/>
        <v>0</v>
      </c>
      <c r="VZZ97" s="1544">
        <f t="shared" si="243"/>
        <v>0</v>
      </c>
      <c r="WAA97" s="1544">
        <f t="shared" si="243"/>
        <v>0</v>
      </c>
      <c r="WAB97" s="1544">
        <f t="shared" si="243"/>
        <v>0</v>
      </c>
      <c r="WAC97" s="1544">
        <f t="shared" si="243"/>
        <v>0</v>
      </c>
      <c r="WAD97" s="1544">
        <f t="shared" si="243"/>
        <v>0</v>
      </c>
      <c r="WAE97" s="1544">
        <f t="shared" si="243"/>
        <v>0</v>
      </c>
      <c r="WAF97" s="1544">
        <f t="shared" si="243"/>
        <v>0</v>
      </c>
      <c r="WAG97" s="1544">
        <f t="shared" si="243"/>
        <v>0</v>
      </c>
      <c r="WAH97" s="1544">
        <f t="shared" si="243"/>
        <v>0</v>
      </c>
      <c r="WAI97" s="1544">
        <f t="shared" si="243"/>
        <v>0</v>
      </c>
      <c r="WAJ97" s="1544">
        <f t="shared" si="243"/>
        <v>0</v>
      </c>
      <c r="WAK97" s="1544">
        <f t="shared" si="243"/>
        <v>0</v>
      </c>
      <c r="WAL97" s="1544">
        <f t="shared" si="243"/>
        <v>0</v>
      </c>
      <c r="WAM97" s="1544">
        <f t="shared" si="243"/>
        <v>0</v>
      </c>
      <c r="WAN97" s="1544">
        <f t="shared" si="243"/>
        <v>0</v>
      </c>
      <c r="WAO97" s="1544">
        <f t="shared" si="243"/>
        <v>0</v>
      </c>
      <c r="WAP97" s="1544">
        <f t="shared" si="243"/>
        <v>0</v>
      </c>
      <c r="WAQ97" s="1544">
        <f t="shared" si="243"/>
        <v>0</v>
      </c>
      <c r="WAR97" s="1544">
        <f t="shared" si="243"/>
        <v>0</v>
      </c>
      <c r="WAS97" s="1544">
        <f t="shared" si="243"/>
        <v>0</v>
      </c>
      <c r="WAT97" s="1544">
        <f t="shared" si="243"/>
        <v>0</v>
      </c>
      <c r="WAU97" s="1544">
        <f t="shared" si="243"/>
        <v>0</v>
      </c>
      <c r="WAV97" s="1544">
        <f t="shared" si="243"/>
        <v>0</v>
      </c>
      <c r="WAW97" s="1544">
        <f t="shared" si="243"/>
        <v>0</v>
      </c>
      <c r="WAX97" s="1544">
        <f t="shared" si="243"/>
        <v>0</v>
      </c>
      <c r="WAY97" s="1544">
        <f t="shared" si="243"/>
        <v>0</v>
      </c>
      <c r="WAZ97" s="1544">
        <f t="shared" si="243"/>
        <v>0</v>
      </c>
      <c r="WBA97" s="1544">
        <f t="shared" si="243"/>
        <v>0</v>
      </c>
      <c r="WBB97" s="1544">
        <f t="shared" si="243"/>
        <v>0</v>
      </c>
      <c r="WBC97" s="1544">
        <f t="shared" si="243"/>
        <v>0</v>
      </c>
      <c r="WBD97" s="1544">
        <f t="shared" si="243"/>
        <v>0</v>
      </c>
      <c r="WBE97" s="1544">
        <f t="shared" si="243"/>
        <v>0</v>
      </c>
      <c r="WBF97" s="1544">
        <f t="shared" si="243"/>
        <v>0</v>
      </c>
      <c r="WBG97" s="1544">
        <f t="shared" si="243"/>
        <v>0</v>
      </c>
      <c r="WBH97" s="1544">
        <f t="shared" si="243"/>
        <v>0</v>
      </c>
      <c r="WBI97" s="1544">
        <f t="shared" si="243"/>
        <v>0</v>
      </c>
      <c r="WBJ97" s="1544">
        <f t="shared" si="243"/>
        <v>0</v>
      </c>
      <c r="WBK97" s="1544">
        <f t="shared" si="243"/>
        <v>0</v>
      </c>
      <c r="WBL97" s="1544">
        <f t="shared" si="243"/>
        <v>0</v>
      </c>
      <c r="WBM97" s="1544">
        <f t="shared" si="243"/>
        <v>0</v>
      </c>
      <c r="WBN97" s="1544">
        <f t="shared" si="243"/>
        <v>0</v>
      </c>
      <c r="WBO97" s="1544">
        <f t="shared" si="243"/>
        <v>0</v>
      </c>
      <c r="WBP97" s="1544">
        <f t="shared" si="243"/>
        <v>0</v>
      </c>
      <c r="WBQ97" s="1544">
        <f t="shared" si="243"/>
        <v>0</v>
      </c>
      <c r="WBR97" s="1544">
        <f t="shared" si="243"/>
        <v>0</v>
      </c>
      <c r="WBS97" s="1544">
        <f t="shared" si="243"/>
        <v>0</v>
      </c>
      <c r="WBT97" s="1544">
        <f t="shared" ref="WBT97:WEE97" si="244">SUM(WBT23,WBT27,WBT33,WBT38,WBT41,WBT44,WBT47,WBT50,WBT56,WBT62,WBT64,WBT70,WBT76,WBT78,WBT82)*(1-$E$91)*0.095</f>
        <v>0</v>
      </c>
      <c r="WBU97" s="1544">
        <f t="shared" si="244"/>
        <v>0</v>
      </c>
      <c r="WBV97" s="1544">
        <f t="shared" si="244"/>
        <v>0</v>
      </c>
      <c r="WBW97" s="1544">
        <f t="shared" si="244"/>
        <v>0</v>
      </c>
      <c r="WBX97" s="1544">
        <f t="shared" si="244"/>
        <v>0</v>
      </c>
      <c r="WBY97" s="1544">
        <f t="shared" si="244"/>
        <v>0</v>
      </c>
      <c r="WBZ97" s="1544">
        <f t="shared" si="244"/>
        <v>0</v>
      </c>
      <c r="WCA97" s="1544">
        <f t="shared" si="244"/>
        <v>0</v>
      </c>
      <c r="WCB97" s="1544">
        <f t="shared" si="244"/>
        <v>0</v>
      </c>
      <c r="WCC97" s="1544">
        <f t="shared" si="244"/>
        <v>0</v>
      </c>
      <c r="WCD97" s="1544">
        <f t="shared" si="244"/>
        <v>0</v>
      </c>
      <c r="WCE97" s="1544">
        <f t="shared" si="244"/>
        <v>0</v>
      </c>
      <c r="WCF97" s="1544">
        <f t="shared" si="244"/>
        <v>0</v>
      </c>
      <c r="WCG97" s="1544">
        <f t="shared" si="244"/>
        <v>0</v>
      </c>
      <c r="WCH97" s="1544">
        <f t="shared" si="244"/>
        <v>0</v>
      </c>
      <c r="WCI97" s="1544">
        <f t="shared" si="244"/>
        <v>0</v>
      </c>
      <c r="WCJ97" s="1544">
        <f t="shared" si="244"/>
        <v>0</v>
      </c>
      <c r="WCK97" s="1544">
        <f t="shared" si="244"/>
        <v>0</v>
      </c>
      <c r="WCL97" s="1544">
        <f t="shared" si="244"/>
        <v>0</v>
      </c>
      <c r="WCM97" s="1544">
        <f t="shared" si="244"/>
        <v>0</v>
      </c>
      <c r="WCN97" s="1544">
        <f t="shared" si="244"/>
        <v>0</v>
      </c>
      <c r="WCO97" s="1544">
        <f t="shared" si="244"/>
        <v>0</v>
      </c>
      <c r="WCP97" s="1544">
        <f t="shared" si="244"/>
        <v>0</v>
      </c>
      <c r="WCQ97" s="1544">
        <f t="shared" si="244"/>
        <v>0</v>
      </c>
      <c r="WCR97" s="1544">
        <f t="shared" si="244"/>
        <v>0</v>
      </c>
      <c r="WCS97" s="1544">
        <f t="shared" si="244"/>
        <v>0</v>
      </c>
      <c r="WCT97" s="1544">
        <f t="shared" si="244"/>
        <v>0</v>
      </c>
      <c r="WCU97" s="1544">
        <f t="shared" si="244"/>
        <v>0</v>
      </c>
      <c r="WCV97" s="1544">
        <f t="shared" si="244"/>
        <v>0</v>
      </c>
      <c r="WCW97" s="1544">
        <f t="shared" si="244"/>
        <v>0</v>
      </c>
      <c r="WCX97" s="1544">
        <f t="shared" si="244"/>
        <v>0</v>
      </c>
      <c r="WCY97" s="1544">
        <f t="shared" si="244"/>
        <v>0</v>
      </c>
      <c r="WCZ97" s="1544">
        <f t="shared" si="244"/>
        <v>0</v>
      </c>
      <c r="WDA97" s="1544">
        <f t="shared" si="244"/>
        <v>0</v>
      </c>
      <c r="WDB97" s="1544">
        <f t="shared" si="244"/>
        <v>0</v>
      </c>
      <c r="WDC97" s="1544">
        <f t="shared" si="244"/>
        <v>0</v>
      </c>
      <c r="WDD97" s="1544">
        <f t="shared" si="244"/>
        <v>0</v>
      </c>
      <c r="WDE97" s="1544">
        <f t="shared" si="244"/>
        <v>0</v>
      </c>
      <c r="WDF97" s="1544">
        <f t="shared" si="244"/>
        <v>0</v>
      </c>
      <c r="WDG97" s="1544">
        <f t="shared" si="244"/>
        <v>0</v>
      </c>
      <c r="WDH97" s="1544">
        <f t="shared" si="244"/>
        <v>0</v>
      </c>
      <c r="WDI97" s="1544">
        <f t="shared" si="244"/>
        <v>0</v>
      </c>
      <c r="WDJ97" s="1544">
        <f t="shared" si="244"/>
        <v>0</v>
      </c>
      <c r="WDK97" s="1544">
        <f t="shared" si="244"/>
        <v>0</v>
      </c>
      <c r="WDL97" s="1544">
        <f t="shared" si="244"/>
        <v>0</v>
      </c>
      <c r="WDM97" s="1544">
        <f t="shared" si="244"/>
        <v>0</v>
      </c>
      <c r="WDN97" s="1544">
        <f t="shared" si="244"/>
        <v>0</v>
      </c>
      <c r="WDO97" s="1544">
        <f t="shared" si="244"/>
        <v>0</v>
      </c>
      <c r="WDP97" s="1544">
        <f t="shared" si="244"/>
        <v>0</v>
      </c>
      <c r="WDQ97" s="1544">
        <f t="shared" si="244"/>
        <v>0</v>
      </c>
      <c r="WDR97" s="1544">
        <f t="shared" si="244"/>
        <v>0</v>
      </c>
      <c r="WDS97" s="1544">
        <f t="shared" si="244"/>
        <v>0</v>
      </c>
      <c r="WDT97" s="1544">
        <f t="shared" si="244"/>
        <v>0</v>
      </c>
      <c r="WDU97" s="1544">
        <f t="shared" si="244"/>
        <v>0</v>
      </c>
      <c r="WDV97" s="1544">
        <f t="shared" si="244"/>
        <v>0</v>
      </c>
      <c r="WDW97" s="1544">
        <f t="shared" si="244"/>
        <v>0</v>
      </c>
      <c r="WDX97" s="1544">
        <f t="shared" si="244"/>
        <v>0</v>
      </c>
      <c r="WDY97" s="1544">
        <f t="shared" si="244"/>
        <v>0</v>
      </c>
      <c r="WDZ97" s="1544">
        <f t="shared" si="244"/>
        <v>0</v>
      </c>
      <c r="WEA97" s="1544">
        <f t="shared" si="244"/>
        <v>0</v>
      </c>
      <c r="WEB97" s="1544">
        <f t="shared" si="244"/>
        <v>0</v>
      </c>
      <c r="WEC97" s="1544">
        <f t="shared" si="244"/>
        <v>0</v>
      </c>
      <c r="WED97" s="1544">
        <f t="shared" si="244"/>
        <v>0</v>
      </c>
      <c r="WEE97" s="1544">
        <f t="shared" si="244"/>
        <v>0</v>
      </c>
      <c r="WEF97" s="1544">
        <f t="shared" ref="WEF97:WGQ97" si="245">SUM(WEF23,WEF27,WEF33,WEF38,WEF41,WEF44,WEF47,WEF50,WEF56,WEF62,WEF64,WEF70,WEF76,WEF78,WEF82)*(1-$E$91)*0.095</f>
        <v>0</v>
      </c>
      <c r="WEG97" s="1544">
        <f t="shared" si="245"/>
        <v>0</v>
      </c>
      <c r="WEH97" s="1544">
        <f t="shared" si="245"/>
        <v>0</v>
      </c>
      <c r="WEI97" s="1544">
        <f t="shared" si="245"/>
        <v>0</v>
      </c>
      <c r="WEJ97" s="1544">
        <f t="shared" si="245"/>
        <v>0</v>
      </c>
      <c r="WEK97" s="1544">
        <f t="shared" si="245"/>
        <v>0</v>
      </c>
      <c r="WEL97" s="1544">
        <f t="shared" si="245"/>
        <v>0</v>
      </c>
      <c r="WEM97" s="1544">
        <f t="shared" si="245"/>
        <v>0</v>
      </c>
      <c r="WEN97" s="1544">
        <f t="shared" si="245"/>
        <v>0</v>
      </c>
      <c r="WEO97" s="1544">
        <f t="shared" si="245"/>
        <v>0</v>
      </c>
      <c r="WEP97" s="1544">
        <f t="shared" si="245"/>
        <v>0</v>
      </c>
      <c r="WEQ97" s="1544">
        <f t="shared" si="245"/>
        <v>0</v>
      </c>
      <c r="WER97" s="1544">
        <f t="shared" si="245"/>
        <v>0</v>
      </c>
      <c r="WES97" s="1544">
        <f t="shared" si="245"/>
        <v>0</v>
      </c>
      <c r="WET97" s="1544">
        <f t="shared" si="245"/>
        <v>0</v>
      </c>
      <c r="WEU97" s="1544">
        <f t="shared" si="245"/>
        <v>0</v>
      </c>
      <c r="WEV97" s="1544">
        <f t="shared" si="245"/>
        <v>0</v>
      </c>
      <c r="WEW97" s="1544">
        <f t="shared" si="245"/>
        <v>0</v>
      </c>
      <c r="WEX97" s="1544">
        <f t="shared" si="245"/>
        <v>0</v>
      </c>
      <c r="WEY97" s="1544">
        <f t="shared" si="245"/>
        <v>0</v>
      </c>
      <c r="WEZ97" s="1544">
        <f t="shared" si="245"/>
        <v>0</v>
      </c>
      <c r="WFA97" s="1544">
        <f t="shared" si="245"/>
        <v>0</v>
      </c>
      <c r="WFB97" s="1544">
        <f t="shared" si="245"/>
        <v>0</v>
      </c>
      <c r="WFC97" s="1544">
        <f t="shared" si="245"/>
        <v>0</v>
      </c>
      <c r="WFD97" s="1544">
        <f t="shared" si="245"/>
        <v>0</v>
      </c>
      <c r="WFE97" s="1544">
        <f t="shared" si="245"/>
        <v>0</v>
      </c>
      <c r="WFF97" s="1544">
        <f t="shared" si="245"/>
        <v>0</v>
      </c>
      <c r="WFG97" s="1544">
        <f t="shared" si="245"/>
        <v>0</v>
      </c>
      <c r="WFH97" s="1544">
        <f t="shared" si="245"/>
        <v>0</v>
      </c>
      <c r="WFI97" s="1544">
        <f t="shared" si="245"/>
        <v>0</v>
      </c>
      <c r="WFJ97" s="1544">
        <f t="shared" si="245"/>
        <v>0</v>
      </c>
      <c r="WFK97" s="1544">
        <f t="shared" si="245"/>
        <v>0</v>
      </c>
      <c r="WFL97" s="1544">
        <f t="shared" si="245"/>
        <v>0</v>
      </c>
      <c r="WFM97" s="1544">
        <f t="shared" si="245"/>
        <v>0</v>
      </c>
      <c r="WFN97" s="1544">
        <f t="shared" si="245"/>
        <v>0</v>
      </c>
      <c r="WFO97" s="1544">
        <f t="shared" si="245"/>
        <v>0</v>
      </c>
      <c r="WFP97" s="1544">
        <f t="shared" si="245"/>
        <v>0</v>
      </c>
      <c r="WFQ97" s="1544">
        <f t="shared" si="245"/>
        <v>0</v>
      </c>
      <c r="WFR97" s="1544">
        <f t="shared" si="245"/>
        <v>0</v>
      </c>
      <c r="WFS97" s="1544">
        <f t="shared" si="245"/>
        <v>0</v>
      </c>
      <c r="WFT97" s="1544">
        <f t="shared" si="245"/>
        <v>0</v>
      </c>
      <c r="WFU97" s="1544">
        <f t="shared" si="245"/>
        <v>0</v>
      </c>
      <c r="WFV97" s="1544">
        <f t="shared" si="245"/>
        <v>0</v>
      </c>
      <c r="WFW97" s="1544">
        <f t="shared" si="245"/>
        <v>0</v>
      </c>
      <c r="WFX97" s="1544">
        <f t="shared" si="245"/>
        <v>0</v>
      </c>
      <c r="WFY97" s="1544">
        <f t="shared" si="245"/>
        <v>0</v>
      </c>
      <c r="WFZ97" s="1544">
        <f t="shared" si="245"/>
        <v>0</v>
      </c>
      <c r="WGA97" s="1544">
        <f t="shared" si="245"/>
        <v>0</v>
      </c>
      <c r="WGB97" s="1544">
        <f t="shared" si="245"/>
        <v>0</v>
      </c>
      <c r="WGC97" s="1544">
        <f t="shared" si="245"/>
        <v>0</v>
      </c>
      <c r="WGD97" s="1544">
        <f t="shared" si="245"/>
        <v>0</v>
      </c>
      <c r="WGE97" s="1544">
        <f t="shared" si="245"/>
        <v>0</v>
      </c>
      <c r="WGF97" s="1544">
        <f t="shared" si="245"/>
        <v>0</v>
      </c>
      <c r="WGG97" s="1544">
        <f t="shared" si="245"/>
        <v>0</v>
      </c>
      <c r="WGH97" s="1544">
        <f t="shared" si="245"/>
        <v>0</v>
      </c>
      <c r="WGI97" s="1544">
        <f t="shared" si="245"/>
        <v>0</v>
      </c>
      <c r="WGJ97" s="1544">
        <f t="shared" si="245"/>
        <v>0</v>
      </c>
      <c r="WGK97" s="1544">
        <f t="shared" si="245"/>
        <v>0</v>
      </c>
      <c r="WGL97" s="1544">
        <f t="shared" si="245"/>
        <v>0</v>
      </c>
      <c r="WGM97" s="1544">
        <f t="shared" si="245"/>
        <v>0</v>
      </c>
      <c r="WGN97" s="1544">
        <f t="shared" si="245"/>
        <v>0</v>
      </c>
      <c r="WGO97" s="1544">
        <f t="shared" si="245"/>
        <v>0</v>
      </c>
      <c r="WGP97" s="1544">
        <f t="shared" si="245"/>
        <v>0</v>
      </c>
      <c r="WGQ97" s="1544">
        <f t="shared" si="245"/>
        <v>0</v>
      </c>
      <c r="WGR97" s="1544">
        <f t="shared" ref="WGR97:WJC97" si="246">SUM(WGR23,WGR27,WGR33,WGR38,WGR41,WGR44,WGR47,WGR50,WGR56,WGR62,WGR64,WGR70,WGR76,WGR78,WGR82)*(1-$E$91)*0.095</f>
        <v>0</v>
      </c>
      <c r="WGS97" s="1544">
        <f t="shared" si="246"/>
        <v>0</v>
      </c>
      <c r="WGT97" s="1544">
        <f t="shared" si="246"/>
        <v>0</v>
      </c>
      <c r="WGU97" s="1544">
        <f t="shared" si="246"/>
        <v>0</v>
      </c>
      <c r="WGV97" s="1544">
        <f t="shared" si="246"/>
        <v>0</v>
      </c>
      <c r="WGW97" s="1544">
        <f t="shared" si="246"/>
        <v>0</v>
      </c>
      <c r="WGX97" s="1544">
        <f t="shared" si="246"/>
        <v>0</v>
      </c>
      <c r="WGY97" s="1544">
        <f t="shared" si="246"/>
        <v>0</v>
      </c>
      <c r="WGZ97" s="1544">
        <f t="shared" si="246"/>
        <v>0</v>
      </c>
      <c r="WHA97" s="1544">
        <f t="shared" si="246"/>
        <v>0</v>
      </c>
      <c r="WHB97" s="1544">
        <f t="shared" si="246"/>
        <v>0</v>
      </c>
      <c r="WHC97" s="1544">
        <f t="shared" si="246"/>
        <v>0</v>
      </c>
      <c r="WHD97" s="1544">
        <f t="shared" si="246"/>
        <v>0</v>
      </c>
      <c r="WHE97" s="1544">
        <f t="shared" si="246"/>
        <v>0</v>
      </c>
      <c r="WHF97" s="1544">
        <f t="shared" si="246"/>
        <v>0</v>
      </c>
      <c r="WHG97" s="1544">
        <f t="shared" si="246"/>
        <v>0</v>
      </c>
      <c r="WHH97" s="1544">
        <f t="shared" si="246"/>
        <v>0</v>
      </c>
      <c r="WHI97" s="1544">
        <f t="shared" si="246"/>
        <v>0</v>
      </c>
      <c r="WHJ97" s="1544">
        <f t="shared" si="246"/>
        <v>0</v>
      </c>
      <c r="WHK97" s="1544">
        <f t="shared" si="246"/>
        <v>0</v>
      </c>
      <c r="WHL97" s="1544">
        <f t="shared" si="246"/>
        <v>0</v>
      </c>
      <c r="WHM97" s="1544">
        <f t="shared" si="246"/>
        <v>0</v>
      </c>
      <c r="WHN97" s="1544">
        <f t="shared" si="246"/>
        <v>0</v>
      </c>
      <c r="WHO97" s="1544">
        <f t="shared" si="246"/>
        <v>0</v>
      </c>
      <c r="WHP97" s="1544">
        <f t="shared" si="246"/>
        <v>0</v>
      </c>
      <c r="WHQ97" s="1544">
        <f t="shared" si="246"/>
        <v>0</v>
      </c>
      <c r="WHR97" s="1544">
        <f t="shared" si="246"/>
        <v>0</v>
      </c>
      <c r="WHS97" s="1544">
        <f t="shared" si="246"/>
        <v>0</v>
      </c>
      <c r="WHT97" s="1544">
        <f t="shared" si="246"/>
        <v>0</v>
      </c>
      <c r="WHU97" s="1544">
        <f t="shared" si="246"/>
        <v>0</v>
      </c>
      <c r="WHV97" s="1544">
        <f t="shared" si="246"/>
        <v>0</v>
      </c>
      <c r="WHW97" s="1544">
        <f t="shared" si="246"/>
        <v>0</v>
      </c>
      <c r="WHX97" s="1544">
        <f t="shared" si="246"/>
        <v>0</v>
      </c>
      <c r="WHY97" s="1544">
        <f t="shared" si="246"/>
        <v>0</v>
      </c>
      <c r="WHZ97" s="1544">
        <f t="shared" si="246"/>
        <v>0</v>
      </c>
      <c r="WIA97" s="1544">
        <f t="shared" si="246"/>
        <v>0</v>
      </c>
      <c r="WIB97" s="1544">
        <f t="shared" si="246"/>
        <v>0</v>
      </c>
      <c r="WIC97" s="1544">
        <f t="shared" si="246"/>
        <v>0</v>
      </c>
      <c r="WID97" s="1544">
        <f t="shared" si="246"/>
        <v>0</v>
      </c>
      <c r="WIE97" s="1544">
        <f t="shared" si="246"/>
        <v>0</v>
      </c>
      <c r="WIF97" s="1544">
        <f t="shared" si="246"/>
        <v>0</v>
      </c>
      <c r="WIG97" s="1544">
        <f t="shared" si="246"/>
        <v>0</v>
      </c>
      <c r="WIH97" s="1544">
        <f t="shared" si="246"/>
        <v>0</v>
      </c>
      <c r="WII97" s="1544">
        <f t="shared" si="246"/>
        <v>0</v>
      </c>
      <c r="WIJ97" s="1544">
        <f t="shared" si="246"/>
        <v>0</v>
      </c>
      <c r="WIK97" s="1544">
        <f t="shared" si="246"/>
        <v>0</v>
      </c>
      <c r="WIL97" s="1544">
        <f t="shared" si="246"/>
        <v>0</v>
      </c>
      <c r="WIM97" s="1544">
        <f t="shared" si="246"/>
        <v>0</v>
      </c>
      <c r="WIN97" s="1544">
        <f t="shared" si="246"/>
        <v>0</v>
      </c>
      <c r="WIO97" s="1544">
        <f t="shared" si="246"/>
        <v>0</v>
      </c>
      <c r="WIP97" s="1544">
        <f t="shared" si="246"/>
        <v>0</v>
      </c>
      <c r="WIQ97" s="1544">
        <f t="shared" si="246"/>
        <v>0</v>
      </c>
      <c r="WIR97" s="1544">
        <f t="shared" si="246"/>
        <v>0</v>
      </c>
      <c r="WIS97" s="1544">
        <f t="shared" si="246"/>
        <v>0</v>
      </c>
      <c r="WIT97" s="1544">
        <f t="shared" si="246"/>
        <v>0</v>
      </c>
      <c r="WIU97" s="1544">
        <f t="shared" si="246"/>
        <v>0</v>
      </c>
      <c r="WIV97" s="1544">
        <f t="shared" si="246"/>
        <v>0</v>
      </c>
      <c r="WIW97" s="1544">
        <f t="shared" si="246"/>
        <v>0</v>
      </c>
      <c r="WIX97" s="1544">
        <f t="shared" si="246"/>
        <v>0</v>
      </c>
      <c r="WIY97" s="1544">
        <f t="shared" si="246"/>
        <v>0</v>
      </c>
      <c r="WIZ97" s="1544">
        <f t="shared" si="246"/>
        <v>0</v>
      </c>
      <c r="WJA97" s="1544">
        <f t="shared" si="246"/>
        <v>0</v>
      </c>
      <c r="WJB97" s="1544">
        <f t="shared" si="246"/>
        <v>0</v>
      </c>
      <c r="WJC97" s="1544">
        <f t="shared" si="246"/>
        <v>0</v>
      </c>
      <c r="WJD97" s="1544">
        <f t="shared" ref="WJD97:WLO97" si="247">SUM(WJD23,WJD27,WJD33,WJD38,WJD41,WJD44,WJD47,WJD50,WJD56,WJD62,WJD64,WJD70,WJD76,WJD78,WJD82)*(1-$E$91)*0.095</f>
        <v>0</v>
      </c>
      <c r="WJE97" s="1544">
        <f t="shared" si="247"/>
        <v>0</v>
      </c>
      <c r="WJF97" s="1544">
        <f t="shared" si="247"/>
        <v>0</v>
      </c>
      <c r="WJG97" s="1544">
        <f t="shared" si="247"/>
        <v>0</v>
      </c>
      <c r="WJH97" s="1544">
        <f t="shared" si="247"/>
        <v>0</v>
      </c>
      <c r="WJI97" s="1544">
        <f t="shared" si="247"/>
        <v>0</v>
      </c>
      <c r="WJJ97" s="1544">
        <f t="shared" si="247"/>
        <v>0</v>
      </c>
      <c r="WJK97" s="1544">
        <f t="shared" si="247"/>
        <v>0</v>
      </c>
      <c r="WJL97" s="1544">
        <f t="shared" si="247"/>
        <v>0</v>
      </c>
      <c r="WJM97" s="1544">
        <f t="shared" si="247"/>
        <v>0</v>
      </c>
      <c r="WJN97" s="1544">
        <f t="shared" si="247"/>
        <v>0</v>
      </c>
      <c r="WJO97" s="1544">
        <f t="shared" si="247"/>
        <v>0</v>
      </c>
      <c r="WJP97" s="1544">
        <f t="shared" si="247"/>
        <v>0</v>
      </c>
      <c r="WJQ97" s="1544">
        <f t="shared" si="247"/>
        <v>0</v>
      </c>
      <c r="WJR97" s="1544">
        <f t="shared" si="247"/>
        <v>0</v>
      </c>
      <c r="WJS97" s="1544">
        <f t="shared" si="247"/>
        <v>0</v>
      </c>
      <c r="WJT97" s="1544">
        <f t="shared" si="247"/>
        <v>0</v>
      </c>
      <c r="WJU97" s="1544">
        <f t="shared" si="247"/>
        <v>0</v>
      </c>
      <c r="WJV97" s="1544">
        <f t="shared" si="247"/>
        <v>0</v>
      </c>
      <c r="WJW97" s="1544">
        <f t="shared" si="247"/>
        <v>0</v>
      </c>
      <c r="WJX97" s="1544">
        <f t="shared" si="247"/>
        <v>0</v>
      </c>
      <c r="WJY97" s="1544">
        <f t="shared" si="247"/>
        <v>0</v>
      </c>
      <c r="WJZ97" s="1544">
        <f t="shared" si="247"/>
        <v>0</v>
      </c>
      <c r="WKA97" s="1544">
        <f t="shared" si="247"/>
        <v>0</v>
      </c>
      <c r="WKB97" s="1544">
        <f t="shared" si="247"/>
        <v>0</v>
      </c>
      <c r="WKC97" s="1544">
        <f t="shared" si="247"/>
        <v>0</v>
      </c>
      <c r="WKD97" s="1544">
        <f t="shared" si="247"/>
        <v>0</v>
      </c>
      <c r="WKE97" s="1544">
        <f t="shared" si="247"/>
        <v>0</v>
      </c>
      <c r="WKF97" s="1544">
        <f t="shared" si="247"/>
        <v>0</v>
      </c>
      <c r="WKG97" s="1544">
        <f t="shared" si="247"/>
        <v>0</v>
      </c>
      <c r="WKH97" s="1544">
        <f t="shared" si="247"/>
        <v>0</v>
      </c>
      <c r="WKI97" s="1544">
        <f t="shared" si="247"/>
        <v>0</v>
      </c>
      <c r="WKJ97" s="1544">
        <f t="shared" si="247"/>
        <v>0</v>
      </c>
      <c r="WKK97" s="1544">
        <f t="shared" si="247"/>
        <v>0</v>
      </c>
      <c r="WKL97" s="1544">
        <f t="shared" si="247"/>
        <v>0</v>
      </c>
      <c r="WKM97" s="1544">
        <f t="shared" si="247"/>
        <v>0</v>
      </c>
      <c r="WKN97" s="1544">
        <f t="shared" si="247"/>
        <v>0</v>
      </c>
      <c r="WKO97" s="1544">
        <f t="shared" si="247"/>
        <v>0</v>
      </c>
      <c r="WKP97" s="1544">
        <f t="shared" si="247"/>
        <v>0</v>
      </c>
      <c r="WKQ97" s="1544">
        <f t="shared" si="247"/>
        <v>0</v>
      </c>
      <c r="WKR97" s="1544">
        <f t="shared" si="247"/>
        <v>0</v>
      </c>
      <c r="WKS97" s="1544">
        <f t="shared" si="247"/>
        <v>0</v>
      </c>
      <c r="WKT97" s="1544">
        <f t="shared" si="247"/>
        <v>0</v>
      </c>
      <c r="WKU97" s="1544">
        <f t="shared" si="247"/>
        <v>0</v>
      </c>
      <c r="WKV97" s="1544">
        <f t="shared" si="247"/>
        <v>0</v>
      </c>
      <c r="WKW97" s="1544">
        <f t="shared" si="247"/>
        <v>0</v>
      </c>
      <c r="WKX97" s="1544">
        <f t="shared" si="247"/>
        <v>0</v>
      </c>
      <c r="WKY97" s="1544">
        <f t="shared" si="247"/>
        <v>0</v>
      </c>
      <c r="WKZ97" s="1544">
        <f t="shared" si="247"/>
        <v>0</v>
      </c>
      <c r="WLA97" s="1544">
        <f t="shared" si="247"/>
        <v>0</v>
      </c>
      <c r="WLB97" s="1544">
        <f t="shared" si="247"/>
        <v>0</v>
      </c>
      <c r="WLC97" s="1544">
        <f t="shared" si="247"/>
        <v>0</v>
      </c>
      <c r="WLD97" s="1544">
        <f t="shared" si="247"/>
        <v>0</v>
      </c>
      <c r="WLE97" s="1544">
        <f t="shared" si="247"/>
        <v>0</v>
      </c>
      <c r="WLF97" s="1544">
        <f t="shared" si="247"/>
        <v>0</v>
      </c>
      <c r="WLG97" s="1544">
        <f t="shared" si="247"/>
        <v>0</v>
      </c>
      <c r="WLH97" s="1544">
        <f t="shared" si="247"/>
        <v>0</v>
      </c>
      <c r="WLI97" s="1544">
        <f t="shared" si="247"/>
        <v>0</v>
      </c>
      <c r="WLJ97" s="1544">
        <f t="shared" si="247"/>
        <v>0</v>
      </c>
      <c r="WLK97" s="1544">
        <f t="shared" si="247"/>
        <v>0</v>
      </c>
      <c r="WLL97" s="1544">
        <f t="shared" si="247"/>
        <v>0</v>
      </c>
      <c r="WLM97" s="1544">
        <f t="shared" si="247"/>
        <v>0</v>
      </c>
      <c r="WLN97" s="1544">
        <f t="shared" si="247"/>
        <v>0</v>
      </c>
      <c r="WLO97" s="1544">
        <f t="shared" si="247"/>
        <v>0</v>
      </c>
      <c r="WLP97" s="1544">
        <f t="shared" ref="WLP97:WOA97" si="248">SUM(WLP23,WLP27,WLP33,WLP38,WLP41,WLP44,WLP47,WLP50,WLP56,WLP62,WLP64,WLP70,WLP76,WLP78,WLP82)*(1-$E$91)*0.095</f>
        <v>0</v>
      </c>
      <c r="WLQ97" s="1544">
        <f t="shared" si="248"/>
        <v>0</v>
      </c>
      <c r="WLR97" s="1544">
        <f t="shared" si="248"/>
        <v>0</v>
      </c>
      <c r="WLS97" s="1544">
        <f t="shared" si="248"/>
        <v>0</v>
      </c>
      <c r="WLT97" s="1544">
        <f t="shared" si="248"/>
        <v>0</v>
      </c>
      <c r="WLU97" s="1544">
        <f t="shared" si="248"/>
        <v>0</v>
      </c>
      <c r="WLV97" s="1544">
        <f t="shared" si="248"/>
        <v>0</v>
      </c>
      <c r="WLW97" s="1544">
        <f t="shared" si="248"/>
        <v>0</v>
      </c>
      <c r="WLX97" s="1544">
        <f t="shared" si="248"/>
        <v>0</v>
      </c>
      <c r="WLY97" s="1544">
        <f t="shared" si="248"/>
        <v>0</v>
      </c>
      <c r="WLZ97" s="1544">
        <f t="shared" si="248"/>
        <v>0</v>
      </c>
      <c r="WMA97" s="1544">
        <f t="shared" si="248"/>
        <v>0</v>
      </c>
      <c r="WMB97" s="1544">
        <f t="shared" si="248"/>
        <v>0</v>
      </c>
      <c r="WMC97" s="1544">
        <f t="shared" si="248"/>
        <v>0</v>
      </c>
      <c r="WMD97" s="1544">
        <f t="shared" si="248"/>
        <v>0</v>
      </c>
      <c r="WME97" s="1544">
        <f t="shared" si="248"/>
        <v>0</v>
      </c>
      <c r="WMF97" s="1544">
        <f t="shared" si="248"/>
        <v>0</v>
      </c>
      <c r="WMG97" s="1544">
        <f t="shared" si="248"/>
        <v>0</v>
      </c>
      <c r="WMH97" s="1544">
        <f t="shared" si="248"/>
        <v>0</v>
      </c>
      <c r="WMI97" s="1544">
        <f t="shared" si="248"/>
        <v>0</v>
      </c>
      <c r="WMJ97" s="1544">
        <f t="shared" si="248"/>
        <v>0</v>
      </c>
      <c r="WMK97" s="1544">
        <f t="shared" si="248"/>
        <v>0</v>
      </c>
      <c r="WML97" s="1544">
        <f t="shared" si="248"/>
        <v>0</v>
      </c>
      <c r="WMM97" s="1544">
        <f t="shared" si="248"/>
        <v>0</v>
      </c>
      <c r="WMN97" s="1544">
        <f t="shared" si="248"/>
        <v>0</v>
      </c>
      <c r="WMO97" s="1544">
        <f t="shared" si="248"/>
        <v>0</v>
      </c>
      <c r="WMP97" s="1544">
        <f t="shared" si="248"/>
        <v>0</v>
      </c>
      <c r="WMQ97" s="1544">
        <f t="shared" si="248"/>
        <v>0</v>
      </c>
      <c r="WMR97" s="1544">
        <f t="shared" si="248"/>
        <v>0</v>
      </c>
      <c r="WMS97" s="1544">
        <f t="shared" si="248"/>
        <v>0</v>
      </c>
      <c r="WMT97" s="1544">
        <f t="shared" si="248"/>
        <v>0</v>
      </c>
      <c r="WMU97" s="1544">
        <f t="shared" si="248"/>
        <v>0</v>
      </c>
      <c r="WMV97" s="1544">
        <f t="shared" si="248"/>
        <v>0</v>
      </c>
      <c r="WMW97" s="1544">
        <f t="shared" si="248"/>
        <v>0</v>
      </c>
      <c r="WMX97" s="1544">
        <f t="shared" si="248"/>
        <v>0</v>
      </c>
      <c r="WMY97" s="1544">
        <f t="shared" si="248"/>
        <v>0</v>
      </c>
      <c r="WMZ97" s="1544">
        <f t="shared" si="248"/>
        <v>0</v>
      </c>
      <c r="WNA97" s="1544">
        <f t="shared" si="248"/>
        <v>0</v>
      </c>
      <c r="WNB97" s="1544">
        <f t="shared" si="248"/>
        <v>0</v>
      </c>
      <c r="WNC97" s="1544">
        <f t="shared" si="248"/>
        <v>0</v>
      </c>
      <c r="WND97" s="1544">
        <f t="shared" si="248"/>
        <v>0</v>
      </c>
      <c r="WNE97" s="1544">
        <f t="shared" si="248"/>
        <v>0</v>
      </c>
      <c r="WNF97" s="1544">
        <f t="shared" si="248"/>
        <v>0</v>
      </c>
      <c r="WNG97" s="1544">
        <f t="shared" si="248"/>
        <v>0</v>
      </c>
      <c r="WNH97" s="1544">
        <f t="shared" si="248"/>
        <v>0</v>
      </c>
      <c r="WNI97" s="1544">
        <f t="shared" si="248"/>
        <v>0</v>
      </c>
      <c r="WNJ97" s="1544">
        <f t="shared" si="248"/>
        <v>0</v>
      </c>
      <c r="WNK97" s="1544">
        <f t="shared" si="248"/>
        <v>0</v>
      </c>
      <c r="WNL97" s="1544">
        <f t="shared" si="248"/>
        <v>0</v>
      </c>
      <c r="WNM97" s="1544">
        <f t="shared" si="248"/>
        <v>0</v>
      </c>
      <c r="WNN97" s="1544">
        <f t="shared" si="248"/>
        <v>0</v>
      </c>
      <c r="WNO97" s="1544">
        <f t="shared" si="248"/>
        <v>0</v>
      </c>
      <c r="WNP97" s="1544">
        <f t="shared" si="248"/>
        <v>0</v>
      </c>
      <c r="WNQ97" s="1544">
        <f t="shared" si="248"/>
        <v>0</v>
      </c>
      <c r="WNR97" s="1544">
        <f t="shared" si="248"/>
        <v>0</v>
      </c>
      <c r="WNS97" s="1544">
        <f t="shared" si="248"/>
        <v>0</v>
      </c>
      <c r="WNT97" s="1544">
        <f t="shared" si="248"/>
        <v>0</v>
      </c>
      <c r="WNU97" s="1544">
        <f t="shared" si="248"/>
        <v>0</v>
      </c>
      <c r="WNV97" s="1544">
        <f t="shared" si="248"/>
        <v>0</v>
      </c>
      <c r="WNW97" s="1544">
        <f t="shared" si="248"/>
        <v>0</v>
      </c>
      <c r="WNX97" s="1544">
        <f t="shared" si="248"/>
        <v>0</v>
      </c>
      <c r="WNY97" s="1544">
        <f t="shared" si="248"/>
        <v>0</v>
      </c>
      <c r="WNZ97" s="1544">
        <f t="shared" si="248"/>
        <v>0</v>
      </c>
      <c r="WOA97" s="1544">
        <f t="shared" si="248"/>
        <v>0</v>
      </c>
      <c r="WOB97" s="1544">
        <f t="shared" ref="WOB97:WQM97" si="249">SUM(WOB23,WOB27,WOB33,WOB38,WOB41,WOB44,WOB47,WOB50,WOB56,WOB62,WOB64,WOB70,WOB76,WOB78,WOB82)*(1-$E$91)*0.095</f>
        <v>0</v>
      </c>
      <c r="WOC97" s="1544">
        <f t="shared" si="249"/>
        <v>0</v>
      </c>
      <c r="WOD97" s="1544">
        <f t="shared" si="249"/>
        <v>0</v>
      </c>
      <c r="WOE97" s="1544">
        <f t="shared" si="249"/>
        <v>0</v>
      </c>
      <c r="WOF97" s="1544">
        <f t="shared" si="249"/>
        <v>0</v>
      </c>
      <c r="WOG97" s="1544">
        <f t="shared" si="249"/>
        <v>0</v>
      </c>
      <c r="WOH97" s="1544">
        <f t="shared" si="249"/>
        <v>0</v>
      </c>
      <c r="WOI97" s="1544">
        <f t="shared" si="249"/>
        <v>0</v>
      </c>
      <c r="WOJ97" s="1544">
        <f t="shared" si="249"/>
        <v>0</v>
      </c>
      <c r="WOK97" s="1544">
        <f t="shared" si="249"/>
        <v>0</v>
      </c>
      <c r="WOL97" s="1544">
        <f t="shared" si="249"/>
        <v>0</v>
      </c>
      <c r="WOM97" s="1544">
        <f t="shared" si="249"/>
        <v>0</v>
      </c>
      <c r="WON97" s="1544">
        <f t="shared" si="249"/>
        <v>0</v>
      </c>
      <c r="WOO97" s="1544">
        <f t="shared" si="249"/>
        <v>0</v>
      </c>
      <c r="WOP97" s="1544">
        <f t="shared" si="249"/>
        <v>0</v>
      </c>
      <c r="WOQ97" s="1544">
        <f t="shared" si="249"/>
        <v>0</v>
      </c>
      <c r="WOR97" s="1544">
        <f t="shared" si="249"/>
        <v>0</v>
      </c>
      <c r="WOS97" s="1544">
        <f t="shared" si="249"/>
        <v>0</v>
      </c>
      <c r="WOT97" s="1544">
        <f t="shared" si="249"/>
        <v>0</v>
      </c>
      <c r="WOU97" s="1544">
        <f t="shared" si="249"/>
        <v>0</v>
      </c>
      <c r="WOV97" s="1544">
        <f t="shared" si="249"/>
        <v>0</v>
      </c>
      <c r="WOW97" s="1544">
        <f t="shared" si="249"/>
        <v>0</v>
      </c>
      <c r="WOX97" s="1544">
        <f t="shared" si="249"/>
        <v>0</v>
      </c>
      <c r="WOY97" s="1544">
        <f t="shared" si="249"/>
        <v>0</v>
      </c>
      <c r="WOZ97" s="1544">
        <f t="shared" si="249"/>
        <v>0</v>
      </c>
      <c r="WPA97" s="1544">
        <f t="shared" si="249"/>
        <v>0</v>
      </c>
      <c r="WPB97" s="1544">
        <f t="shared" si="249"/>
        <v>0</v>
      </c>
      <c r="WPC97" s="1544">
        <f t="shared" si="249"/>
        <v>0</v>
      </c>
      <c r="WPD97" s="1544">
        <f t="shared" si="249"/>
        <v>0</v>
      </c>
      <c r="WPE97" s="1544">
        <f t="shared" si="249"/>
        <v>0</v>
      </c>
      <c r="WPF97" s="1544">
        <f t="shared" si="249"/>
        <v>0</v>
      </c>
      <c r="WPG97" s="1544">
        <f t="shared" si="249"/>
        <v>0</v>
      </c>
      <c r="WPH97" s="1544">
        <f t="shared" si="249"/>
        <v>0</v>
      </c>
      <c r="WPI97" s="1544">
        <f t="shared" si="249"/>
        <v>0</v>
      </c>
      <c r="WPJ97" s="1544">
        <f t="shared" si="249"/>
        <v>0</v>
      </c>
      <c r="WPK97" s="1544">
        <f t="shared" si="249"/>
        <v>0</v>
      </c>
      <c r="WPL97" s="1544">
        <f t="shared" si="249"/>
        <v>0</v>
      </c>
      <c r="WPM97" s="1544">
        <f t="shared" si="249"/>
        <v>0</v>
      </c>
      <c r="WPN97" s="1544">
        <f t="shared" si="249"/>
        <v>0</v>
      </c>
      <c r="WPO97" s="1544">
        <f t="shared" si="249"/>
        <v>0</v>
      </c>
      <c r="WPP97" s="1544">
        <f t="shared" si="249"/>
        <v>0</v>
      </c>
      <c r="WPQ97" s="1544">
        <f t="shared" si="249"/>
        <v>0</v>
      </c>
      <c r="WPR97" s="1544">
        <f t="shared" si="249"/>
        <v>0</v>
      </c>
      <c r="WPS97" s="1544">
        <f t="shared" si="249"/>
        <v>0</v>
      </c>
      <c r="WPT97" s="1544">
        <f t="shared" si="249"/>
        <v>0</v>
      </c>
      <c r="WPU97" s="1544">
        <f t="shared" si="249"/>
        <v>0</v>
      </c>
      <c r="WPV97" s="1544">
        <f t="shared" si="249"/>
        <v>0</v>
      </c>
      <c r="WPW97" s="1544">
        <f t="shared" si="249"/>
        <v>0</v>
      </c>
      <c r="WPX97" s="1544">
        <f t="shared" si="249"/>
        <v>0</v>
      </c>
      <c r="WPY97" s="1544">
        <f t="shared" si="249"/>
        <v>0</v>
      </c>
      <c r="WPZ97" s="1544">
        <f t="shared" si="249"/>
        <v>0</v>
      </c>
      <c r="WQA97" s="1544">
        <f t="shared" si="249"/>
        <v>0</v>
      </c>
      <c r="WQB97" s="1544">
        <f t="shared" si="249"/>
        <v>0</v>
      </c>
      <c r="WQC97" s="1544">
        <f t="shared" si="249"/>
        <v>0</v>
      </c>
      <c r="WQD97" s="1544">
        <f t="shared" si="249"/>
        <v>0</v>
      </c>
      <c r="WQE97" s="1544">
        <f t="shared" si="249"/>
        <v>0</v>
      </c>
      <c r="WQF97" s="1544">
        <f t="shared" si="249"/>
        <v>0</v>
      </c>
      <c r="WQG97" s="1544">
        <f t="shared" si="249"/>
        <v>0</v>
      </c>
      <c r="WQH97" s="1544">
        <f t="shared" si="249"/>
        <v>0</v>
      </c>
      <c r="WQI97" s="1544">
        <f t="shared" si="249"/>
        <v>0</v>
      </c>
      <c r="WQJ97" s="1544">
        <f t="shared" si="249"/>
        <v>0</v>
      </c>
      <c r="WQK97" s="1544">
        <f t="shared" si="249"/>
        <v>0</v>
      </c>
      <c r="WQL97" s="1544">
        <f t="shared" si="249"/>
        <v>0</v>
      </c>
      <c r="WQM97" s="1544">
        <f t="shared" si="249"/>
        <v>0</v>
      </c>
      <c r="WQN97" s="1544">
        <f t="shared" ref="WQN97:WSY97" si="250">SUM(WQN23,WQN27,WQN33,WQN38,WQN41,WQN44,WQN47,WQN50,WQN56,WQN62,WQN64,WQN70,WQN76,WQN78,WQN82)*(1-$E$91)*0.095</f>
        <v>0</v>
      </c>
      <c r="WQO97" s="1544">
        <f t="shared" si="250"/>
        <v>0</v>
      </c>
      <c r="WQP97" s="1544">
        <f t="shared" si="250"/>
        <v>0</v>
      </c>
      <c r="WQQ97" s="1544">
        <f t="shared" si="250"/>
        <v>0</v>
      </c>
      <c r="WQR97" s="1544">
        <f t="shared" si="250"/>
        <v>0</v>
      </c>
      <c r="WQS97" s="1544">
        <f t="shared" si="250"/>
        <v>0</v>
      </c>
      <c r="WQT97" s="1544">
        <f t="shared" si="250"/>
        <v>0</v>
      </c>
      <c r="WQU97" s="1544">
        <f t="shared" si="250"/>
        <v>0</v>
      </c>
      <c r="WQV97" s="1544">
        <f t="shared" si="250"/>
        <v>0</v>
      </c>
      <c r="WQW97" s="1544">
        <f t="shared" si="250"/>
        <v>0</v>
      </c>
      <c r="WQX97" s="1544">
        <f t="shared" si="250"/>
        <v>0</v>
      </c>
      <c r="WQY97" s="1544">
        <f t="shared" si="250"/>
        <v>0</v>
      </c>
      <c r="WQZ97" s="1544">
        <f t="shared" si="250"/>
        <v>0</v>
      </c>
      <c r="WRA97" s="1544">
        <f t="shared" si="250"/>
        <v>0</v>
      </c>
      <c r="WRB97" s="1544">
        <f t="shared" si="250"/>
        <v>0</v>
      </c>
      <c r="WRC97" s="1544">
        <f t="shared" si="250"/>
        <v>0</v>
      </c>
      <c r="WRD97" s="1544">
        <f t="shared" si="250"/>
        <v>0</v>
      </c>
      <c r="WRE97" s="1544">
        <f t="shared" si="250"/>
        <v>0</v>
      </c>
      <c r="WRF97" s="1544">
        <f t="shared" si="250"/>
        <v>0</v>
      </c>
      <c r="WRG97" s="1544">
        <f t="shared" si="250"/>
        <v>0</v>
      </c>
      <c r="WRH97" s="1544">
        <f t="shared" si="250"/>
        <v>0</v>
      </c>
      <c r="WRI97" s="1544">
        <f t="shared" si="250"/>
        <v>0</v>
      </c>
      <c r="WRJ97" s="1544">
        <f t="shared" si="250"/>
        <v>0</v>
      </c>
      <c r="WRK97" s="1544">
        <f t="shared" si="250"/>
        <v>0</v>
      </c>
      <c r="WRL97" s="1544">
        <f t="shared" si="250"/>
        <v>0</v>
      </c>
      <c r="WRM97" s="1544">
        <f t="shared" si="250"/>
        <v>0</v>
      </c>
      <c r="WRN97" s="1544">
        <f t="shared" si="250"/>
        <v>0</v>
      </c>
      <c r="WRO97" s="1544">
        <f t="shared" si="250"/>
        <v>0</v>
      </c>
      <c r="WRP97" s="1544">
        <f t="shared" si="250"/>
        <v>0</v>
      </c>
      <c r="WRQ97" s="1544">
        <f t="shared" si="250"/>
        <v>0</v>
      </c>
      <c r="WRR97" s="1544">
        <f t="shared" si="250"/>
        <v>0</v>
      </c>
      <c r="WRS97" s="1544">
        <f t="shared" si="250"/>
        <v>0</v>
      </c>
      <c r="WRT97" s="1544">
        <f t="shared" si="250"/>
        <v>0</v>
      </c>
      <c r="WRU97" s="1544">
        <f t="shared" si="250"/>
        <v>0</v>
      </c>
      <c r="WRV97" s="1544">
        <f t="shared" si="250"/>
        <v>0</v>
      </c>
      <c r="WRW97" s="1544">
        <f t="shared" si="250"/>
        <v>0</v>
      </c>
      <c r="WRX97" s="1544">
        <f t="shared" si="250"/>
        <v>0</v>
      </c>
      <c r="WRY97" s="1544">
        <f t="shared" si="250"/>
        <v>0</v>
      </c>
      <c r="WRZ97" s="1544">
        <f t="shared" si="250"/>
        <v>0</v>
      </c>
      <c r="WSA97" s="1544">
        <f t="shared" si="250"/>
        <v>0</v>
      </c>
      <c r="WSB97" s="1544">
        <f t="shared" si="250"/>
        <v>0</v>
      </c>
      <c r="WSC97" s="1544">
        <f t="shared" si="250"/>
        <v>0</v>
      </c>
      <c r="WSD97" s="1544">
        <f t="shared" si="250"/>
        <v>0</v>
      </c>
      <c r="WSE97" s="1544">
        <f t="shared" si="250"/>
        <v>0</v>
      </c>
      <c r="WSF97" s="1544">
        <f t="shared" si="250"/>
        <v>0</v>
      </c>
      <c r="WSG97" s="1544">
        <f t="shared" si="250"/>
        <v>0</v>
      </c>
      <c r="WSH97" s="1544">
        <f t="shared" si="250"/>
        <v>0</v>
      </c>
      <c r="WSI97" s="1544">
        <f t="shared" si="250"/>
        <v>0</v>
      </c>
      <c r="WSJ97" s="1544">
        <f t="shared" si="250"/>
        <v>0</v>
      </c>
      <c r="WSK97" s="1544">
        <f t="shared" si="250"/>
        <v>0</v>
      </c>
      <c r="WSL97" s="1544">
        <f t="shared" si="250"/>
        <v>0</v>
      </c>
      <c r="WSM97" s="1544">
        <f t="shared" si="250"/>
        <v>0</v>
      </c>
      <c r="WSN97" s="1544">
        <f t="shared" si="250"/>
        <v>0</v>
      </c>
      <c r="WSO97" s="1544">
        <f t="shared" si="250"/>
        <v>0</v>
      </c>
      <c r="WSP97" s="1544">
        <f t="shared" si="250"/>
        <v>0</v>
      </c>
      <c r="WSQ97" s="1544">
        <f t="shared" si="250"/>
        <v>0</v>
      </c>
      <c r="WSR97" s="1544">
        <f t="shared" si="250"/>
        <v>0</v>
      </c>
      <c r="WSS97" s="1544">
        <f t="shared" si="250"/>
        <v>0</v>
      </c>
      <c r="WST97" s="1544">
        <f t="shared" si="250"/>
        <v>0</v>
      </c>
      <c r="WSU97" s="1544">
        <f t="shared" si="250"/>
        <v>0</v>
      </c>
      <c r="WSV97" s="1544">
        <f t="shared" si="250"/>
        <v>0</v>
      </c>
      <c r="WSW97" s="1544">
        <f t="shared" si="250"/>
        <v>0</v>
      </c>
      <c r="WSX97" s="1544">
        <f t="shared" si="250"/>
        <v>0</v>
      </c>
      <c r="WSY97" s="1544">
        <f t="shared" si="250"/>
        <v>0</v>
      </c>
      <c r="WSZ97" s="1544">
        <f t="shared" ref="WSZ97:WVK97" si="251">SUM(WSZ23,WSZ27,WSZ33,WSZ38,WSZ41,WSZ44,WSZ47,WSZ50,WSZ56,WSZ62,WSZ64,WSZ70,WSZ76,WSZ78,WSZ82)*(1-$E$91)*0.095</f>
        <v>0</v>
      </c>
      <c r="WTA97" s="1544">
        <f t="shared" si="251"/>
        <v>0</v>
      </c>
      <c r="WTB97" s="1544">
        <f t="shared" si="251"/>
        <v>0</v>
      </c>
      <c r="WTC97" s="1544">
        <f t="shared" si="251"/>
        <v>0</v>
      </c>
      <c r="WTD97" s="1544">
        <f t="shared" si="251"/>
        <v>0</v>
      </c>
      <c r="WTE97" s="1544">
        <f t="shared" si="251"/>
        <v>0</v>
      </c>
      <c r="WTF97" s="1544">
        <f t="shared" si="251"/>
        <v>0</v>
      </c>
      <c r="WTG97" s="1544">
        <f t="shared" si="251"/>
        <v>0</v>
      </c>
      <c r="WTH97" s="1544">
        <f t="shared" si="251"/>
        <v>0</v>
      </c>
      <c r="WTI97" s="1544">
        <f t="shared" si="251"/>
        <v>0</v>
      </c>
      <c r="WTJ97" s="1544">
        <f t="shared" si="251"/>
        <v>0</v>
      </c>
      <c r="WTK97" s="1544">
        <f t="shared" si="251"/>
        <v>0</v>
      </c>
      <c r="WTL97" s="1544">
        <f t="shared" si="251"/>
        <v>0</v>
      </c>
      <c r="WTM97" s="1544">
        <f t="shared" si="251"/>
        <v>0</v>
      </c>
      <c r="WTN97" s="1544">
        <f t="shared" si="251"/>
        <v>0</v>
      </c>
      <c r="WTO97" s="1544">
        <f t="shared" si="251"/>
        <v>0</v>
      </c>
      <c r="WTP97" s="1544">
        <f t="shared" si="251"/>
        <v>0</v>
      </c>
      <c r="WTQ97" s="1544">
        <f t="shared" si="251"/>
        <v>0</v>
      </c>
      <c r="WTR97" s="1544">
        <f t="shared" si="251"/>
        <v>0</v>
      </c>
      <c r="WTS97" s="1544">
        <f t="shared" si="251"/>
        <v>0</v>
      </c>
      <c r="WTT97" s="1544">
        <f t="shared" si="251"/>
        <v>0</v>
      </c>
      <c r="WTU97" s="1544">
        <f t="shared" si="251"/>
        <v>0</v>
      </c>
      <c r="WTV97" s="1544">
        <f t="shared" si="251"/>
        <v>0</v>
      </c>
      <c r="WTW97" s="1544">
        <f t="shared" si="251"/>
        <v>0</v>
      </c>
      <c r="WTX97" s="1544">
        <f t="shared" si="251"/>
        <v>0</v>
      </c>
      <c r="WTY97" s="1544">
        <f t="shared" si="251"/>
        <v>0</v>
      </c>
      <c r="WTZ97" s="1544">
        <f t="shared" si="251"/>
        <v>0</v>
      </c>
      <c r="WUA97" s="1544">
        <f t="shared" si="251"/>
        <v>0</v>
      </c>
      <c r="WUB97" s="1544">
        <f t="shared" si="251"/>
        <v>0</v>
      </c>
      <c r="WUC97" s="1544">
        <f t="shared" si="251"/>
        <v>0</v>
      </c>
      <c r="WUD97" s="1544">
        <f t="shared" si="251"/>
        <v>0</v>
      </c>
      <c r="WUE97" s="1544">
        <f t="shared" si="251"/>
        <v>0</v>
      </c>
      <c r="WUF97" s="1544">
        <f t="shared" si="251"/>
        <v>0</v>
      </c>
      <c r="WUG97" s="1544">
        <f t="shared" si="251"/>
        <v>0</v>
      </c>
      <c r="WUH97" s="1544">
        <f t="shared" si="251"/>
        <v>0</v>
      </c>
      <c r="WUI97" s="1544">
        <f t="shared" si="251"/>
        <v>0</v>
      </c>
      <c r="WUJ97" s="1544">
        <f t="shared" si="251"/>
        <v>0</v>
      </c>
      <c r="WUK97" s="1544">
        <f t="shared" si="251"/>
        <v>0</v>
      </c>
      <c r="WUL97" s="1544">
        <f t="shared" si="251"/>
        <v>0</v>
      </c>
      <c r="WUM97" s="1544">
        <f t="shared" si="251"/>
        <v>0</v>
      </c>
      <c r="WUN97" s="1544">
        <f t="shared" si="251"/>
        <v>0</v>
      </c>
      <c r="WUO97" s="1544">
        <f t="shared" si="251"/>
        <v>0</v>
      </c>
      <c r="WUP97" s="1544">
        <f t="shared" si="251"/>
        <v>0</v>
      </c>
      <c r="WUQ97" s="1544">
        <f t="shared" si="251"/>
        <v>0</v>
      </c>
      <c r="WUR97" s="1544">
        <f t="shared" si="251"/>
        <v>0</v>
      </c>
      <c r="WUS97" s="1544">
        <f t="shared" si="251"/>
        <v>0</v>
      </c>
      <c r="WUT97" s="1544">
        <f t="shared" si="251"/>
        <v>0</v>
      </c>
      <c r="WUU97" s="1544">
        <f t="shared" si="251"/>
        <v>0</v>
      </c>
      <c r="WUV97" s="1544">
        <f t="shared" si="251"/>
        <v>0</v>
      </c>
      <c r="WUW97" s="1544">
        <f t="shared" si="251"/>
        <v>0</v>
      </c>
      <c r="WUX97" s="1544">
        <f t="shared" si="251"/>
        <v>0</v>
      </c>
      <c r="WUY97" s="1544">
        <f t="shared" si="251"/>
        <v>0</v>
      </c>
      <c r="WUZ97" s="1544">
        <f t="shared" si="251"/>
        <v>0</v>
      </c>
      <c r="WVA97" s="1544">
        <f t="shared" si="251"/>
        <v>0</v>
      </c>
      <c r="WVB97" s="1544">
        <f t="shared" si="251"/>
        <v>0</v>
      </c>
      <c r="WVC97" s="1544">
        <f t="shared" si="251"/>
        <v>0</v>
      </c>
      <c r="WVD97" s="1544">
        <f t="shared" si="251"/>
        <v>0</v>
      </c>
      <c r="WVE97" s="1544">
        <f t="shared" si="251"/>
        <v>0</v>
      </c>
      <c r="WVF97" s="1544">
        <f t="shared" si="251"/>
        <v>0</v>
      </c>
      <c r="WVG97" s="1544">
        <f t="shared" si="251"/>
        <v>0</v>
      </c>
      <c r="WVH97" s="1544">
        <f t="shared" si="251"/>
        <v>0</v>
      </c>
      <c r="WVI97" s="1544">
        <f t="shared" si="251"/>
        <v>0</v>
      </c>
      <c r="WVJ97" s="1544">
        <f t="shared" si="251"/>
        <v>0</v>
      </c>
      <c r="WVK97" s="1544">
        <f t="shared" si="251"/>
        <v>0</v>
      </c>
      <c r="WVL97" s="1544">
        <f t="shared" ref="WVL97:WXW97" si="252">SUM(WVL23,WVL27,WVL33,WVL38,WVL41,WVL44,WVL47,WVL50,WVL56,WVL62,WVL64,WVL70,WVL76,WVL78,WVL82)*(1-$E$91)*0.095</f>
        <v>0</v>
      </c>
      <c r="WVM97" s="1544">
        <f t="shared" si="252"/>
        <v>0</v>
      </c>
      <c r="WVN97" s="1544">
        <f t="shared" si="252"/>
        <v>0</v>
      </c>
      <c r="WVO97" s="1544">
        <f t="shared" si="252"/>
        <v>0</v>
      </c>
      <c r="WVP97" s="1544">
        <f t="shared" si="252"/>
        <v>0</v>
      </c>
      <c r="WVQ97" s="1544">
        <f t="shared" si="252"/>
        <v>0</v>
      </c>
      <c r="WVR97" s="1544">
        <f t="shared" si="252"/>
        <v>0</v>
      </c>
      <c r="WVS97" s="1544">
        <f t="shared" si="252"/>
        <v>0</v>
      </c>
      <c r="WVT97" s="1544">
        <f t="shared" si="252"/>
        <v>0</v>
      </c>
      <c r="WVU97" s="1544">
        <f t="shared" si="252"/>
        <v>0</v>
      </c>
      <c r="WVV97" s="1544">
        <f t="shared" si="252"/>
        <v>0</v>
      </c>
      <c r="WVW97" s="1544">
        <f t="shared" si="252"/>
        <v>0</v>
      </c>
      <c r="WVX97" s="1544">
        <f t="shared" si="252"/>
        <v>0</v>
      </c>
      <c r="WVY97" s="1544">
        <f t="shared" si="252"/>
        <v>0</v>
      </c>
      <c r="WVZ97" s="1544">
        <f t="shared" si="252"/>
        <v>0</v>
      </c>
      <c r="WWA97" s="1544">
        <f t="shared" si="252"/>
        <v>0</v>
      </c>
      <c r="WWB97" s="1544">
        <f t="shared" si="252"/>
        <v>0</v>
      </c>
      <c r="WWC97" s="1544">
        <f t="shared" si="252"/>
        <v>0</v>
      </c>
      <c r="WWD97" s="1544">
        <f t="shared" si="252"/>
        <v>0</v>
      </c>
      <c r="WWE97" s="1544">
        <f t="shared" si="252"/>
        <v>0</v>
      </c>
      <c r="WWF97" s="1544">
        <f t="shared" si="252"/>
        <v>0</v>
      </c>
      <c r="WWG97" s="1544">
        <f t="shared" si="252"/>
        <v>0</v>
      </c>
      <c r="WWH97" s="1544">
        <f t="shared" si="252"/>
        <v>0</v>
      </c>
      <c r="WWI97" s="1544">
        <f t="shared" si="252"/>
        <v>0</v>
      </c>
      <c r="WWJ97" s="1544">
        <f t="shared" si="252"/>
        <v>0</v>
      </c>
      <c r="WWK97" s="1544">
        <f t="shared" si="252"/>
        <v>0</v>
      </c>
      <c r="WWL97" s="1544">
        <f t="shared" si="252"/>
        <v>0</v>
      </c>
      <c r="WWM97" s="1544">
        <f t="shared" si="252"/>
        <v>0</v>
      </c>
      <c r="WWN97" s="1544">
        <f t="shared" si="252"/>
        <v>0</v>
      </c>
      <c r="WWO97" s="1544">
        <f t="shared" si="252"/>
        <v>0</v>
      </c>
      <c r="WWP97" s="1544">
        <f t="shared" si="252"/>
        <v>0</v>
      </c>
      <c r="WWQ97" s="1544">
        <f t="shared" si="252"/>
        <v>0</v>
      </c>
      <c r="WWR97" s="1544">
        <f t="shared" si="252"/>
        <v>0</v>
      </c>
      <c r="WWS97" s="1544">
        <f t="shared" si="252"/>
        <v>0</v>
      </c>
      <c r="WWT97" s="1544">
        <f t="shared" si="252"/>
        <v>0</v>
      </c>
      <c r="WWU97" s="1544">
        <f t="shared" si="252"/>
        <v>0</v>
      </c>
      <c r="WWV97" s="1544">
        <f t="shared" si="252"/>
        <v>0</v>
      </c>
      <c r="WWW97" s="1544">
        <f t="shared" si="252"/>
        <v>0</v>
      </c>
      <c r="WWX97" s="1544">
        <f t="shared" si="252"/>
        <v>0</v>
      </c>
      <c r="WWY97" s="1544">
        <f t="shared" si="252"/>
        <v>0</v>
      </c>
      <c r="WWZ97" s="1544">
        <f t="shared" si="252"/>
        <v>0</v>
      </c>
      <c r="WXA97" s="1544">
        <f t="shared" si="252"/>
        <v>0</v>
      </c>
      <c r="WXB97" s="1544">
        <f t="shared" si="252"/>
        <v>0</v>
      </c>
      <c r="WXC97" s="1544">
        <f t="shared" si="252"/>
        <v>0</v>
      </c>
      <c r="WXD97" s="1544">
        <f t="shared" si="252"/>
        <v>0</v>
      </c>
      <c r="WXE97" s="1544">
        <f t="shared" si="252"/>
        <v>0</v>
      </c>
      <c r="WXF97" s="1544">
        <f t="shared" si="252"/>
        <v>0</v>
      </c>
      <c r="WXG97" s="1544">
        <f t="shared" si="252"/>
        <v>0</v>
      </c>
      <c r="WXH97" s="1544">
        <f t="shared" si="252"/>
        <v>0</v>
      </c>
      <c r="WXI97" s="1544">
        <f t="shared" si="252"/>
        <v>0</v>
      </c>
      <c r="WXJ97" s="1544">
        <f t="shared" si="252"/>
        <v>0</v>
      </c>
      <c r="WXK97" s="1544">
        <f t="shared" si="252"/>
        <v>0</v>
      </c>
      <c r="WXL97" s="1544">
        <f t="shared" si="252"/>
        <v>0</v>
      </c>
      <c r="WXM97" s="1544">
        <f t="shared" si="252"/>
        <v>0</v>
      </c>
      <c r="WXN97" s="1544">
        <f t="shared" si="252"/>
        <v>0</v>
      </c>
      <c r="WXO97" s="1544">
        <f t="shared" si="252"/>
        <v>0</v>
      </c>
      <c r="WXP97" s="1544">
        <f t="shared" si="252"/>
        <v>0</v>
      </c>
      <c r="WXQ97" s="1544">
        <f t="shared" si="252"/>
        <v>0</v>
      </c>
      <c r="WXR97" s="1544">
        <f t="shared" si="252"/>
        <v>0</v>
      </c>
      <c r="WXS97" s="1544">
        <f t="shared" si="252"/>
        <v>0</v>
      </c>
      <c r="WXT97" s="1544">
        <f t="shared" si="252"/>
        <v>0</v>
      </c>
      <c r="WXU97" s="1544">
        <f t="shared" si="252"/>
        <v>0</v>
      </c>
      <c r="WXV97" s="1544">
        <f t="shared" si="252"/>
        <v>0</v>
      </c>
      <c r="WXW97" s="1544">
        <f t="shared" si="252"/>
        <v>0</v>
      </c>
      <c r="WXX97" s="1544">
        <f t="shared" ref="WXX97:XAI97" si="253">SUM(WXX23,WXX27,WXX33,WXX38,WXX41,WXX44,WXX47,WXX50,WXX56,WXX62,WXX64,WXX70,WXX76,WXX78,WXX82)*(1-$E$91)*0.095</f>
        <v>0</v>
      </c>
      <c r="WXY97" s="1544">
        <f t="shared" si="253"/>
        <v>0</v>
      </c>
      <c r="WXZ97" s="1544">
        <f t="shared" si="253"/>
        <v>0</v>
      </c>
      <c r="WYA97" s="1544">
        <f t="shared" si="253"/>
        <v>0</v>
      </c>
      <c r="WYB97" s="1544">
        <f t="shared" si="253"/>
        <v>0</v>
      </c>
      <c r="WYC97" s="1544">
        <f t="shared" si="253"/>
        <v>0</v>
      </c>
      <c r="WYD97" s="1544">
        <f t="shared" si="253"/>
        <v>0</v>
      </c>
      <c r="WYE97" s="1544">
        <f t="shared" si="253"/>
        <v>0</v>
      </c>
      <c r="WYF97" s="1544">
        <f t="shared" si="253"/>
        <v>0</v>
      </c>
      <c r="WYG97" s="1544">
        <f t="shared" si="253"/>
        <v>0</v>
      </c>
      <c r="WYH97" s="1544">
        <f t="shared" si="253"/>
        <v>0</v>
      </c>
      <c r="WYI97" s="1544">
        <f t="shared" si="253"/>
        <v>0</v>
      </c>
      <c r="WYJ97" s="1544">
        <f t="shared" si="253"/>
        <v>0</v>
      </c>
      <c r="WYK97" s="1544">
        <f t="shared" si="253"/>
        <v>0</v>
      </c>
      <c r="WYL97" s="1544">
        <f t="shared" si="253"/>
        <v>0</v>
      </c>
      <c r="WYM97" s="1544">
        <f t="shared" si="253"/>
        <v>0</v>
      </c>
      <c r="WYN97" s="1544">
        <f t="shared" si="253"/>
        <v>0</v>
      </c>
      <c r="WYO97" s="1544">
        <f t="shared" si="253"/>
        <v>0</v>
      </c>
      <c r="WYP97" s="1544">
        <f t="shared" si="253"/>
        <v>0</v>
      </c>
      <c r="WYQ97" s="1544">
        <f t="shared" si="253"/>
        <v>0</v>
      </c>
      <c r="WYR97" s="1544">
        <f t="shared" si="253"/>
        <v>0</v>
      </c>
      <c r="WYS97" s="1544">
        <f t="shared" si="253"/>
        <v>0</v>
      </c>
      <c r="WYT97" s="1544">
        <f t="shared" si="253"/>
        <v>0</v>
      </c>
      <c r="WYU97" s="1544">
        <f t="shared" si="253"/>
        <v>0</v>
      </c>
      <c r="WYV97" s="1544">
        <f t="shared" si="253"/>
        <v>0</v>
      </c>
      <c r="WYW97" s="1544">
        <f t="shared" si="253"/>
        <v>0</v>
      </c>
      <c r="WYX97" s="1544">
        <f t="shared" si="253"/>
        <v>0</v>
      </c>
      <c r="WYY97" s="1544">
        <f t="shared" si="253"/>
        <v>0</v>
      </c>
      <c r="WYZ97" s="1544">
        <f t="shared" si="253"/>
        <v>0</v>
      </c>
      <c r="WZA97" s="1544">
        <f t="shared" si="253"/>
        <v>0</v>
      </c>
      <c r="WZB97" s="1544">
        <f t="shared" si="253"/>
        <v>0</v>
      </c>
      <c r="WZC97" s="1544">
        <f t="shared" si="253"/>
        <v>0</v>
      </c>
      <c r="WZD97" s="1544">
        <f t="shared" si="253"/>
        <v>0</v>
      </c>
      <c r="WZE97" s="1544">
        <f t="shared" si="253"/>
        <v>0</v>
      </c>
      <c r="WZF97" s="1544">
        <f t="shared" si="253"/>
        <v>0</v>
      </c>
      <c r="WZG97" s="1544">
        <f t="shared" si="253"/>
        <v>0</v>
      </c>
      <c r="WZH97" s="1544">
        <f t="shared" si="253"/>
        <v>0</v>
      </c>
      <c r="WZI97" s="1544">
        <f t="shared" si="253"/>
        <v>0</v>
      </c>
      <c r="WZJ97" s="1544">
        <f t="shared" si="253"/>
        <v>0</v>
      </c>
      <c r="WZK97" s="1544">
        <f t="shared" si="253"/>
        <v>0</v>
      </c>
      <c r="WZL97" s="1544">
        <f t="shared" si="253"/>
        <v>0</v>
      </c>
      <c r="WZM97" s="1544">
        <f t="shared" si="253"/>
        <v>0</v>
      </c>
      <c r="WZN97" s="1544">
        <f t="shared" si="253"/>
        <v>0</v>
      </c>
      <c r="WZO97" s="1544">
        <f t="shared" si="253"/>
        <v>0</v>
      </c>
      <c r="WZP97" s="1544">
        <f t="shared" si="253"/>
        <v>0</v>
      </c>
      <c r="WZQ97" s="1544">
        <f t="shared" si="253"/>
        <v>0</v>
      </c>
      <c r="WZR97" s="1544">
        <f t="shared" si="253"/>
        <v>0</v>
      </c>
      <c r="WZS97" s="1544">
        <f t="shared" si="253"/>
        <v>0</v>
      </c>
      <c r="WZT97" s="1544">
        <f t="shared" si="253"/>
        <v>0</v>
      </c>
      <c r="WZU97" s="1544">
        <f t="shared" si="253"/>
        <v>0</v>
      </c>
      <c r="WZV97" s="1544">
        <f t="shared" si="253"/>
        <v>0</v>
      </c>
      <c r="WZW97" s="1544">
        <f t="shared" si="253"/>
        <v>0</v>
      </c>
      <c r="WZX97" s="1544">
        <f t="shared" si="253"/>
        <v>0</v>
      </c>
      <c r="WZY97" s="1544">
        <f t="shared" si="253"/>
        <v>0</v>
      </c>
      <c r="WZZ97" s="1544">
        <f t="shared" si="253"/>
        <v>0</v>
      </c>
      <c r="XAA97" s="1544">
        <f t="shared" si="253"/>
        <v>0</v>
      </c>
      <c r="XAB97" s="1544">
        <f t="shared" si="253"/>
        <v>0</v>
      </c>
      <c r="XAC97" s="1544">
        <f t="shared" si="253"/>
        <v>0</v>
      </c>
      <c r="XAD97" s="1544">
        <f t="shared" si="253"/>
        <v>0</v>
      </c>
      <c r="XAE97" s="1544">
        <f t="shared" si="253"/>
        <v>0</v>
      </c>
      <c r="XAF97" s="1544">
        <f t="shared" si="253"/>
        <v>0</v>
      </c>
      <c r="XAG97" s="1544">
        <f t="shared" si="253"/>
        <v>0</v>
      </c>
      <c r="XAH97" s="1544">
        <f t="shared" si="253"/>
        <v>0</v>
      </c>
      <c r="XAI97" s="1544">
        <f t="shared" si="253"/>
        <v>0</v>
      </c>
      <c r="XAJ97" s="1544">
        <f t="shared" ref="XAJ97:XCU97" si="254">SUM(XAJ23,XAJ27,XAJ33,XAJ38,XAJ41,XAJ44,XAJ47,XAJ50,XAJ56,XAJ62,XAJ64,XAJ70,XAJ76,XAJ78,XAJ82)*(1-$E$91)*0.095</f>
        <v>0</v>
      </c>
      <c r="XAK97" s="1544">
        <f t="shared" si="254"/>
        <v>0</v>
      </c>
      <c r="XAL97" s="1544">
        <f t="shared" si="254"/>
        <v>0</v>
      </c>
      <c r="XAM97" s="1544">
        <f t="shared" si="254"/>
        <v>0</v>
      </c>
      <c r="XAN97" s="1544">
        <f t="shared" si="254"/>
        <v>0</v>
      </c>
      <c r="XAO97" s="1544">
        <f t="shared" si="254"/>
        <v>0</v>
      </c>
      <c r="XAP97" s="1544">
        <f t="shared" si="254"/>
        <v>0</v>
      </c>
      <c r="XAQ97" s="1544">
        <f t="shared" si="254"/>
        <v>0</v>
      </c>
      <c r="XAR97" s="1544">
        <f t="shared" si="254"/>
        <v>0</v>
      </c>
      <c r="XAS97" s="1544">
        <f t="shared" si="254"/>
        <v>0</v>
      </c>
      <c r="XAT97" s="1544">
        <f t="shared" si="254"/>
        <v>0</v>
      </c>
      <c r="XAU97" s="1544">
        <f t="shared" si="254"/>
        <v>0</v>
      </c>
      <c r="XAV97" s="1544">
        <f t="shared" si="254"/>
        <v>0</v>
      </c>
      <c r="XAW97" s="1544">
        <f t="shared" si="254"/>
        <v>0</v>
      </c>
      <c r="XAX97" s="1544">
        <f t="shared" si="254"/>
        <v>0</v>
      </c>
      <c r="XAY97" s="1544">
        <f t="shared" si="254"/>
        <v>0</v>
      </c>
      <c r="XAZ97" s="1544">
        <f t="shared" si="254"/>
        <v>0</v>
      </c>
      <c r="XBA97" s="1544">
        <f t="shared" si="254"/>
        <v>0</v>
      </c>
      <c r="XBB97" s="1544">
        <f t="shared" si="254"/>
        <v>0</v>
      </c>
      <c r="XBC97" s="1544">
        <f t="shared" si="254"/>
        <v>0</v>
      </c>
      <c r="XBD97" s="1544">
        <f t="shared" si="254"/>
        <v>0</v>
      </c>
      <c r="XBE97" s="1544">
        <f t="shared" si="254"/>
        <v>0</v>
      </c>
      <c r="XBF97" s="1544">
        <f t="shared" si="254"/>
        <v>0</v>
      </c>
      <c r="XBG97" s="1544">
        <f t="shared" si="254"/>
        <v>0</v>
      </c>
      <c r="XBH97" s="1544">
        <f t="shared" si="254"/>
        <v>0</v>
      </c>
      <c r="XBI97" s="1544">
        <f t="shared" si="254"/>
        <v>0</v>
      </c>
      <c r="XBJ97" s="1544">
        <f t="shared" si="254"/>
        <v>0</v>
      </c>
      <c r="XBK97" s="1544">
        <f t="shared" si="254"/>
        <v>0</v>
      </c>
      <c r="XBL97" s="1544">
        <f t="shared" si="254"/>
        <v>0</v>
      </c>
      <c r="XBM97" s="1544">
        <f t="shared" si="254"/>
        <v>0</v>
      </c>
      <c r="XBN97" s="1544">
        <f t="shared" si="254"/>
        <v>0</v>
      </c>
      <c r="XBO97" s="1544">
        <f t="shared" si="254"/>
        <v>0</v>
      </c>
      <c r="XBP97" s="1544">
        <f t="shared" si="254"/>
        <v>0</v>
      </c>
      <c r="XBQ97" s="1544">
        <f t="shared" si="254"/>
        <v>0</v>
      </c>
      <c r="XBR97" s="1544">
        <f t="shared" si="254"/>
        <v>0</v>
      </c>
      <c r="XBS97" s="1544">
        <f t="shared" si="254"/>
        <v>0</v>
      </c>
      <c r="XBT97" s="1544">
        <f t="shared" si="254"/>
        <v>0</v>
      </c>
      <c r="XBU97" s="1544">
        <f t="shared" si="254"/>
        <v>0</v>
      </c>
      <c r="XBV97" s="1544">
        <f t="shared" si="254"/>
        <v>0</v>
      </c>
      <c r="XBW97" s="1544">
        <f t="shared" si="254"/>
        <v>0</v>
      </c>
      <c r="XBX97" s="1544">
        <f t="shared" si="254"/>
        <v>0</v>
      </c>
      <c r="XBY97" s="1544">
        <f t="shared" si="254"/>
        <v>0</v>
      </c>
      <c r="XBZ97" s="1544">
        <f t="shared" si="254"/>
        <v>0</v>
      </c>
      <c r="XCA97" s="1544">
        <f t="shared" si="254"/>
        <v>0</v>
      </c>
      <c r="XCB97" s="1544">
        <f t="shared" si="254"/>
        <v>0</v>
      </c>
      <c r="XCC97" s="1544">
        <f t="shared" si="254"/>
        <v>0</v>
      </c>
      <c r="XCD97" s="1544">
        <f t="shared" si="254"/>
        <v>0</v>
      </c>
      <c r="XCE97" s="1544">
        <f t="shared" si="254"/>
        <v>0</v>
      </c>
      <c r="XCF97" s="1544">
        <f t="shared" si="254"/>
        <v>0</v>
      </c>
      <c r="XCG97" s="1544">
        <f t="shared" si="254"/>
        <v>0</v>
      </c>
      <c r="XCH97" s="1544">
        <f t="shared" si="254"/>
        <v>0</v>
      </c>
      <c r="XCI97" s="1544">
        <f t="shared" si="254"/>
        <v>0</v>
      </c>
      <c r="XCJ97" s="1544">
        <f t="shared" si="254"/>
        <v>0</v>
      </c>
      <c r="XCK97" s="1544">
        <f t="shared" si="254"/>
        <v>0</v>
      </c>
      <c r="XCL97" s="1544">
        <f t="shared" si="254"/>
        <v>0</v>
      </c>
      <c r="XCM97" s="1544">
        <f t="shared" si="254"/>
        <v>0</v>
      </c>
      <c r="XCN97" s="1544">
        <f t="shared" si="254"/>
        <v>0</v>
      </c>
      <c r="XCO97" s="1544">
        <f t="shared" si="254"/>
        <v>0</v>
      </c>
      <c r="XCP97" s="1544">
        <f t="shared" si="254"/>
        <v>0</v>
      </c>
      <c r="XCQ97" s="1544">
        <f t="shared" si="254"/>
        <v>0</v>
      </c>
      <c r="XCR97" s="1544">
        <f t="shared" si="254"/>
        <v>0</v>
      </c>
      <c r="XCS97" s="1544">
        <f t="shared" si="254"/>
        <v>0</v>
      </c>
      <c r="XCT97" s="1544">
        <f t="shared" si="254"/>
        <v>0</v>
      </c>
      <c r="XCU97" s="1544">
        <f t="shared" si="254"/>
        <v>0</v>
      </c>
      <c r="XCV97" s="1544">
        <f t="shared" ref="XCV97:XFD97" si="255">SUM(XCV23,XCV27,XCV33,XCV38,XCV41,XCV44,XCV47,XCV50,XCV56,XCV62,XCV64,XCV70,XCV76,XCV78,XCV82)*(1-$E$91)*0.095</f>
        <v>0</v>
      </c>
      <c r="XCW97" s="1544">
        <f t="shared" si="255"/>
        <v>0</v>
      </c>
      <c r="XCX97" s="1544">
        <f t="shared" si="255"/>
        <v>0</v>
      </c>
      <c r="XCY97" s="1544">
        <f t="shared" si="255"/>
        <v>0</v>
      </c>
      <c r="XCZ97" s="1544">
        <f t="shared" si="255"/>
        <v>0</v>
      </c>
      <c r="XDA97" s="1544">
        <f t="shared" si="255"/>
        <v>0</v>
      </c>
      <c r="XDB97" s="1544">
        <f t="shared" si="255"/>
        <v>0</v>
      </c>
      <c r="XDC97" s="1544">
        <f t="shared" si="255"/>
        <v>0</v>
      </c>
      <c r="XDD97" s="1544">
        <f t="shared" si="255"/>
        <v>0</v>
      </c>
      <c r="XDE97" s="1544">
        <f t="shared" si="255"/>
        <v>0</v>
      </c>
      <c r="XDF97" s="1544">
        <f t="shared" si="255"/>
        <v>0</v>
      </c>
      <c r="XDG97" s="1544">
        <f t="shared" si="255"/>
        <v>0</v>
      </c>
      <c r="XDH97" s="1544">
        <f t="shared" si="255"/>
        <v>0</v>
      </c>
      <c r="XDI97" s="1544">
        <f t="shared" si="255"/>
        <v>0</v>
      </c>
      <c r="XDJ97" s="1544">
        <f t="shared" si="255"/>
        <v>0</v>
      </c>
      <c r="XDK97" s="1544">
        <f t="shared" si="255"/>
        <v>0</v>
      </c>
      <c r="XDL97" s="1544">
        <f t="shared" si="255"/>
        <v>0</v>
      </c>
      <c r="XDM97" s="1544">
        <f t="shared" si="255"/>
        <v>0</v>
      </c>
      <c r="XDN97" s="1544">
        <f t="shared" si="255"/>
        <v>0</v>
      </c>
      <c r="XDO97" s="1544">
        <f t="shared" si="255"/>
        <v>0</v>
      </c>
      <c r="XDP97" s="1544">
        <f t="shared" si="255"/>
        <v>0</v>
      </c>
      <c r="XDQ97" s="1544">
        <f t="shared" si="255"/>
        <v>0</v>
      </c>
      <c r="XDR97" s="1544">
        <f t="shared" si="255"/>
        <v>0</v>
      </c>
      <c r="XDS97" s="1544">
        <f t="shared" si="255"/>
        <v>0</v>
      </c>
      <c r="XDT97" s="1544">
        <f t="shared" si="255"/>
        <v>0</v>
      </c>
      <c r="XDU97" s="1544">
        <f t="shared" si="255"/>
        <v>0</v>
      </c>
      <c r="XDV97" s="1544">
        <f t="shared" si="255"/>
        <v>0</v>
      </c>
      <c r="XDW97" s="1544">
        <f t="shared" si="255"/>
        <v>0</v>
      </c>
      <c r="XDX97" s="1544">
        <f t="shared" si="255"/>
        <v>0</v>
      </c>
      <c r="XDY97" s="1544">
        <f t="shared" si="255"/>
        <v>0</v>
      </c>
      <c r="XDZ97" s="1544">
        <f t="shared" si="255"/>
        <v>0</v>
      </c>
      <c r="XEA97" s="1544">
        <f t="shared" si="255"/>
        <v>0</v>
      </c>
      <c r="XEB97" s="1544">
        <f t="shared" si="255"/>
        <v>0</v>
      </c>
      <c r="XEC97" s="1544">
        <f t="shared" si="255"/>
        <v>0</v>
      </c>
      <c r="XED97" s="1544">
        <f t="shared" si="255"/>
        <v>0</v>
      </c>
      <c r="XEE97" s="1544">
        <f t="shared" si="255"/>
        <v>0</v>
      </c>
      <c r="XEF97" s="1544">
        <f t="shared" si="255"/>
        <v>0</v>
      </c>
      <c r="XEG97" s="1544">
        <f t="shared" si="255"/>
        <v>0</v>
      </c>
      <c r="XEH97" s="1544">
        <f t="shared" si="255"/>
        <v>0</v>
      </c>
      <c r="XEI97" s="1544">
        <f t="shared" si="255"/>
        <v>0</v>
      </c>
      <c r="XEJ97" s="1544">
        <f t="shared" si="255"/>
        <v>0</v>
      </c>
      <c r="XEK97" s="1544">
        <f t="shared" si="255"/>
        <v>0</v>
      </c>
      <c r="XEL97" s="1544">
        <f t="shared" si="255"/>
        <v>0</v>
      </c>
      <c r="XEM97" s="1544">
        <f t="shared" si="255"/>
        <v>0</v>
      </c>
      <c r="XEN97" s="1544">
        <f t="shared" si="255"/>
        <v>0</v>
      </c>
      <c r="XEO97" s="1544">
        <f t="shared" si="255"/>
        <v>0</v>
      </c>
      <c r="XEP97" s="1544">
        <f t="shared" si="255"/>
        <v>0</v>
      </c>
      <c r="XEQ97" s="1544">
        <f t="shared" si="255"/>
        <v>0</v>
      </c>
      <c r="XER97" s="1544">
        <f t="shared" si="255"/>
        <v>0</v>
      </c>
      <c r="XES97" s="1544">
        <f t="shared" si="255"/>
        <v>0</v>
      </c>
      <c r="XET97" s="1544">
        <f t="shared" si="255"/>
        <v>0</v>
      </c>
      <c r="XEU97" s="1544">
        <f t="shared" si="255"/>
        <v>0</v>
      </c>
      <c r="XEV97" s="1544">
        <f t="shared" si="255"/>
        <v>0</v>
      </c>
      <c r="XEW97" s="1544">
        <f t="shared" si="255"/>
        <v>0</v>
      </c>
      <c r="XEX97" s="1544">
        <f t="shared" si="255"/>
        <v>0</v>
      </c>
      <c r="XEY97" s="1544">
        <f t="shared" si="255"/>
        <v>0</v>
      </c>
      <c r="XEZ97" s="1544">
        <f t="shared" si="255"/>
        <v>0</v>
      </c>
      <c r="XFA97" s="1544">
        <f t="shared" si="255"/>
        <v>0</v>
      </c>
      <c r="XFB97" s="1544">
        <f t="shared" si="255"/>
        <v>0</v>
      </c>
      <c r="XFC97" s="1544">
        <f t="shared" si="255"/>
        <v>0</v>
      </c>
      <c r="XFD97" s="1544">
        <f t="shared" si="255"/>
        <v>0</v>
      </c>
    </row>
    <row r="98" spans="1:16384" s="26" customFormat="1" ht="12.75" customHeight="1">
      <c r="A98" s="23"/>
      <c r="B98" s="1318"/>
      <c r="C98" s="1546"/>
      <c r="D98" s="1546"/>
      <c r="E98" s="1546"/>
    </row>
    <row r="99" spans="1:16384" s="26" customFormat="1" ht="12.75" customHeight="1">
      <c r="A99" s="23"/>
      <c r="B99" s="1318" t="s">
        <v>3652</v>
      </c>
      <c r="C99" s="1545">
        <f>SUM(C30,C86)*(1-$E$91)*0.22</f>
        <v>0</v>
      </c>
      <c r="D99" s="1545">
        <f t="shared" ref="D99:E99" si="256">SUM(D30,D86)*(1-$E$91)*0.22</f>
        <v>513.04</v>
      </c>
      <c r="E99" s="1545">
        <f t="shared" si="256"/>
        <v>513.04</v>
      </c>
    </row>
    <row r="100" spans="1:16384" s="26" customFormat="1" ht="12.75" customHeight="1">
      <c r="A100" s="23"/>
      <c r="B100" s="47"/>
      <c r="C100" s="113"/>
      <c r="D100" s="113"/>
      <c r="E100" s="60"/>
    </row>
    <row r="101" spans="1:16384" s="67" customFormat="1" ht="15" customHeight="1">
      <c r="A101" s="62"/>
      <c r="B101" s="273" t="s">
        <v>2334</v>
      </c>
      <c r="C101" s="711">
        <f>C95+C97+C99</f>
        <v>0</v>
      </c>
      <c r="D101" s="711">
        <f t="shared" ref="D101:E101" si="257">D95+D97+D99</f>
        <v>2845.04</v>
      </c>
      <c r="E101" s="711">
        <f t="shared" si="257"/>
        <v>2845.04</v>
      </c>
    </row>
    <row r="102" spans="1:16384" s="1" customFormat="1">
      <c r="A102" s="5"/>
      <c r="B102" s="4"/>
      <c r="C102" s="2"/>
      <c r="D102" s="2"/>
      <c r="E102" s="3"/>
    </row>
    <row r="103" spans="1:16384" s="2" customFormat="1">
      <c r="A103" s="12"/>
      <c r="B103" s="16"/>
      <c r="C103" s="13"/>
      <c r="D103" s="13"/>
      <c r="E103" s="13"/>
      <c r="G103" s="3"/>
      <c r="H103" s="1"/>
      <c r="I103" s="1"/>
      <c r="J103" s="1"/>
    </row>
    <row r="104" spans="1:16384" s="2" customFormat="1">
      <c r="A104" s="12"/>
      <c r="B104" s="16"/>
      <c r="C104" s="13"/>
      <c r="D104" s="13"/>
      <c r="E104" s="13"/>
      <c r="G104" s="3"/>
      <c r="H104" s="1"/>
      <c r="I104" s="1"/>
      <c r="J104" s="1"/>
    </row>
    <row r="105" spans="1:16384" s="67" customFormat="1" ht="13.5" customHeight="1">
      <c r="A105" s="62"/>
      <c r="B105" s="63"/>
      <c r="C105" s="64"/>
      <c r="D105" s="64"/>
      <c r="E105" s="64"/>
      <c r="F105" s="65"/>
      <c r="G105" s="66"/>
    </row>
  </sheetData>
  <sheetProtection algorithmName="SHA-512" hashValue="n0bSHJpBoN/Jb564iLvG+SP25qAh6ybvmlqujmTvpq+ROWtKfTdPCZHWz+p72FzzQAI+SRy1Kw5Q5dy11LZGpQ==" saltValue="biTTabJlj/dWqN4PVlZlrg==" spinCount="100000" sheet="1" objects="1" scenarios="1" formatColumns="0" formatRows="0"/>
  <protectedRanges>
    <protectedRange sqref="F103:F104" name="Obseg3_3"/>
    <protectedRange sqref="D100 D90:D92 D102 E50 E56 E70 D94 D96 D36:D88 D1:D22" name="Obseg3_5"/>
    <protectedRange sqref="D102" name="Obseg1_1_2"/>
    <protectedRange sqref="D33:D35" name="Obseg3_1_3"/>
    <protectedRange sqref="D23:D29 E27 D31:D32" name="Obseg3_2_3"/>
  </protectedRanges>
  <conditionalFormatting sqref="D46:E46 D36:E37 D39:E40 D42:E43 D48:E49 D55:E55 D90:E92 D100:E100 E83:E85 D51:D54 D94:E94 D96:E96 E87 D88:E88 D13:E22">
    <cfRule type="cellIs" dxfId="1222" priority="38" stopIfTrue="1" operator="equal">
      <formula>0</formula>
    </cfRule>
  </conditionalFormatting>
  <conditionalFormatting sqref="D34:E35">
    <cfRule type="cellIs" dxfId="1221" priority="37" stopIfTrue="1" operator="equal">
      <formula>0</formula>
    </cfRule>
  </conditionalFormatting>
  <conditionalFormatting sqref="D24:E26 D28:E29 D32:E32">
    <cfRule type="cellIs" dxfId="1220" priority="36" stopIfTrue="1" operator="equal">
      <formula>0</formula>
    </cfRule>
  </conditionalFormatting>
  <conditionalFormatting sqref="D45:E45">
    <cfRule type="cellIs" dxfId="1219" priority="32" stopIfTrue="1" operator="equal">
      <formula>0</formula>
    </cfRule>
  </conditionalFormatting>
  <conditionalFormatting sqref="E51:E52 E54">
    <cfRule type="cellIs" dxfId="1218" priority="23" stopIfTrue="1" operator="equal">
      <formula>0</formula>
    </cfRule>
  </conditionalFormatting>
  <conditionalFormatting sqref="E57:E61 E63 E69">
    <cfRule type="cellIs" dxfId="1217" priority="22" stopIfTrue="1" operator="equal">
      <formula>0</formula>
    </cfRule>
  </conditionalFormatting>
  <conditionalFormatting sqref="E53">
    <cfRule type="cellIs" dxfId="1216" priority="21" stopIfTrue="1" operator="equal">
      <formula>0</formula>
    </cfRule>
  </conditionalFormatting>
  <conditionalFormatting sqref="E71:E74">
    <cfRule type="cellIs" dxfId="1215" priority="16" stopIfTrue="1" operator="equal">
      <formula>0</formula>
    </cfRule>
  </conditionalFormatting>
  <conditionalFormatting sqref="E77 E81">
    <cfRule type="cellIs" dxfId="1214" priority="15" stopIfTrue="1" operator="equal">
      <formula>0</formula>
    </cfRule>
  </conditionalFormatting>
  <conditionalFormatting sqref="D31">
    <cfRule type="cellIs" dxfId="1213" priority="9" stopIfTrue="1" operator="equal">
      <formula>0</formula>
    </cfRule>
  </conditionalFormatting>
  <conditionalFormatting sqref="E31">
    <cfRule type="cellIs" dxfId="1212" priority="7" stopIfTrue="1" operator="equal">
      <formula>0</formula>
    </cfRule>
  </conditionalFormatting>
  <pageMargins left="1.1023622047244095" right="0.39370078740157483" top="0.94488188976377963" bottom="0.98425196850393704" header="0.35433070866141736" footer="0"/>
  <pageSetup paperSize="9" scale="67" fitToHeight="0" orientation="portrait" horizontalDpi="4294967293" r:id="rId1"/>
  <headerFooter alignWithMargins="0">
    <oddHeader>&amp;L            &amp;U"D S O" - BOKALCI&amp;CSKUPNA REKAPITULACIJA&amp;RKVINTA doo</oddHeader>
    <oddFooter>&amp;C&amp;P</oddFooter>
  </headerFooter>
  <rowBreaks count="2" manualBreakCount="2">
    <brk id="69" max="4" man="1"/>
    <brk id="102"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M636"/>
  <sheetViews>
    <sheetView topLeftCell="A700" zoomScaleNormal="85" workbookViewId="0">
      <selection activeCell="C756" sqref="C756"/>
    </sheetView>
    <sheetView workbookViewId="1"/>
    <sheetView view="pageBreakPreview" zoomScaleNormal="100" zoomScaleSheetLayoutView="100" workbookViewId="2">
      <selection activeCell="F63" sqref="F63"/>
    </sheetView>
  </sheetViews>
  <sheetFormatPr defaultColWidth="0" defaultRowHeight="12.75"/>
  <cols>
    <col min="1" max="1" width="7.28515625" style="5" customWidth="1"/>
    <col min="2" max="2" width="42.42578125" style="4" customWidth="1"/>
    <col min="3" max="3" width="7.5703125" style="2" customWidth="1"/>
    <col min="4" max="4" width="7.7109375" style="2" customWidth="1"/>
    <col min="5" max="5" width="13.85546875" style="1352" customWidth="1"/>
    <col min="6" max="6" width="12.28515625" style="1" customWidth="1"/>
    <col min="7" max="7" width="10.7109375" style="1" customWidth="1"/>
    <col min="8" max="8" width="12.28515625" style="1" customWidth="1"/>
    <col min="9" max="9" width="10.7109375" style="1" customWidth="1"/>
    <col min="10" max="10" width="12.5703125" style="1" customWidth="1"/>
    <col min="11" max="13" width="0" style="1" hidden="1" customWidth="1"/>
    <col min="14" max="16384" width="13.7109375" style="1" hidden="1"/>
  </cols>
  <sheetData>
    <row r="1" spans="1:10" s="40" customFormat="1" ht="12.75" customHeight="1">
      <c r="A1" s="46" t="s">
        <v>78</v>
      </c>
      <c r="C1" s="41" t="s">
        <v>1116</v>
      </c>
      <c r="D1" s="102" t="s">
        <v>79</v>
      </c>
      <c r="E1" s="1337" t="s">
        <v>80</v>
      </c>
      <c r="F1" s="102" t="s">
        <v>1591</v>
      </c>
      <c r="G1" s="1548" t="s">
        <v>1557</v>
      </c>
      <c r="H1" s="1549"/>
      <c r="I1" s="1550" t="s">
        <v>1558</v>
      </c>
      <c r="J1" s="1551"/>
    </row>
    <row r="2" spans="1:10" s="58" customFormat="1" ht="12.75" customHeight="1">
      <c r="A2" s="54"/>
      <c r="B2" s="55"/>
      <c r="C2" s="56"/>
      <c r="D2" s="56"/>
      <c r="E2" s="1348"/>
      <c r="G2" s="898" t="s">
        <v>79</v>
      </c>
      <c r="H2" s="898" t="s">
        <v>1561</v>
      </c>
      <c r="I2" s="897" t="s">
        <v>79</v>
      </c>
      <c r="J2" s="897" t="s">
        <v>1561</v>
      </c>
    </row>
    <row r="3" spans="1:10" s="95" customFormat="1" ht="12.75" customHeight="1">
      <c r="A3" s="105" t="s">
        <v>98</v>
      </c>
      <c r="B3" s="85" t="s">
        <v>102</v>
      </c>
      <c r="C3" s="85"/>
      <c r="D3" s="2"/>
      <c r="E3" s="1360"/>
    </row>
    <row r="4" spans="1:10" s="95" customFormat="1" ht="12.75" customHeight="1">
      <c r="A4" s="105"/>
      <c r="B4" s="98"/>
      <c r="C4" s="98"/>
      <c r="D4" s="2"/>
      <c r="E4" s="1360"/>
    </row>
    <row r="5" spans="1:10" s="95" customFormat="1" ht="12.75" customHeight="1">
      <c r="A5" s="105" t="s">
        <v>99</v>
      </c>
      <c r="B5" s="106" t="s">
        <v>173</v>
      </c>
      <c r="C5" s="85"/>
      <c r="D5" s="85"/>
      <c r="E5" s="1339"/>
    </row>
    <row r="6" spans="1:10" s="95" customFormat="1" ht="12.75" customHeight="1">
      <c r="A6" s="105"/>
      <c r="B6" s="87"/>
      <c r="C6" s="87"/>
      <c r="D6" s="2"/>
      <c r="E6" s="1360"/>
    </row>
    <row r="7" spans="1:10" s="108" customFormat="1" ht="12.75" customHeight="1">
      <c r="A7" s="105" t="s">
        <v>100</v>
      </c>
      <c r="B7" s="85" t="s">
        <v>101</v>
      </c>
      <c r="C7" s="85"/>
      <c r="D7" s="107"/>
      <c r="E7" s="1350"/>
    </row>
    <row r="8" spans="1:10" s="76" customFormat="1" ht="12.75" customHeight="1">
      <c r="A8" s="105"/>
      <c r="B8" s="125"/>
      <c r="C8" s="18"/>
      <c r="D8" s="13"/>
      <c r="E8" s="1351"/>
    </row>
    <row r="9" spans="1:10" s="76" customFormat="1" ht="12.75" customHeight="1">
      <c r="A9" s="105" t="s">
        <v>64</v>
      </c>
      <c r="B9" s="106" t="s">
        <v>166</v>
      </c>
      <c r="C9" s="18"/>
      <c r="D9" s="13"/>
      <c r="E9" s="1351"/>
    </row>
    <row r="10" spans="1:10" s="76" customFormat="1" ht="12.75" customHeight="1">
      <c r="A10" s="105"/>
      <c r="B10" s="124" t="s">
        <v>176</v>
      </c>
      <c r="C10" s="18"/>
      <c r="D10" s="13"/>
      <c r="E10" s="1351"/>
    </row>
    <row r="11" spans="1:10" s="76" customFormat="1" ht="12.75" customHeight="1">
      <c r="A11" s="105"/>
      <c r="B11" s="87"/>
      <c r="C11" s="18"/>
      <c r="D11" s="13"/>
      <c r="E11" s="1351"/>
    </row>
    <row r="12" spans="1:10" s="14" customFormat="1">
      <c r="A12" s="105" t="s">
        <v>181</v>
      </c>
      <c r="B12" s="106" t="s">
        <v>179</v>
      </c>
      <c r="C12" s="13"/>
      <c r="D12" s="13"/>
      <c r="E12" s="1352"/>
    </row>
    <row r="13" spans="1:10" s="14" customFormat="1">
      <c r="A13" s="96"/>
      <c r="B13" s="87"/>
      <c r="C13" s="13"/>
      <c r="D13" s="13"/>
      <c r="E13" s="1352"/>
    </row>
    <row r="14" spans="1:10" s="14" customFormat="1">
      <c r="A14" s="105" t="s">
        <v>182</v>
      </c>
      <c r="B14" s="106" t="s">
        <v>175</v>
      </c>
      <c r="C14" s="13"/>
      <c r="D14" s="13"/>
      <c r="E14" s="1352"/>
    </row>
    <row r="15" spans="1:10" s="14" customFormat="1">
      <c r="A15" s="12"/>
      <c r="B15" s="31"/>
      <c r="C15" s="13"/>
      <c r="D15" s="13"/>
      <c r="E15" s="1352"/>
    </row>
    <row r="16" spans="1:10" s="76" customFormat="1" ht="12.75" customHeight="1">
      <c r="A16" s="105" t="s">
        <v>58</v>
      </c>
      <c r="B16" s="106" t="s">
        <v>1602</v>
      </c>
      <c r="C16" s="18"/>
      <c r="D16" s="13"/>
      <c r="E16" s="1351"/>
    </row>
    <row r="17" spans="1:10" s="14" customFormat="1">
      <c r="A17" s="12"/>
      <c r="B17" s="31"/>
      <c r="C17" s="13"/>
      <c r="D17" s="13"/>
      <c r="E17" s="1352"/>
    </row>
    <row r="18" spans="1:10" ht="12.75" customHeight="1">
      <c r="A18" s="1"/>
      <c r="B18" s="32"/>
      <c r="C18" s="38"/>
      <c r="E18" s="1351" t="str">
        <f>IF(OR(ISBLANK(C18),ISBLANK(D18))," ",KOLIC*CENA)</f>
        <v xml:space="preserve"> </v>
      </c>
    </row>
    <row r="19" spans="1:10" s="182" customFormat="1" ht="15.75">
      <c r="B19" s="186" t="s">
        <v>1104</v>
      </c>
      <c r="C19" s="184"/>
      <c r="D19" s="184"/>
      <c r="E19" s="1361"/>
      <c r="F19" s="184"/>
      <c r="G19" s="185"/>
    </row>
    <row r="20" spans="1:10" s="182" customFormat="1" ht="13.5" customHeight="1">
      <c r="B20" s="183"/>
      <c r="C20" s="184"/>
      <c r="D20" s="184"/>
      <c r="E20" s="1361"/>
      <c r="F20" s="184"/>
      <c r="G20" s="185"/>
    </row>
    <row r="21" spans="1:10" s="182" customFormat="1" ht="13.5" customHeight="1">
      <c r="B21" s="183"/>
      <c r="C21" s="184"/>
      <c r="D21" s="184"/>
      <c r="E21" s="1361"/>
      <c r="F21" s="249" t="s">
        <v>180</v>
      </c>
      <c r="G21" s="229"/>
      <c r="H21" s="249" t="s">
        <v>180</v>
      </c>
      <c r="I21" s="229"/>
      <c r="J21" s="249" t="s">
        <v>180</v>
      </c>
    </row>
    <row r="22" spans="1:10" s="239" customFormat="1" ht="13.5" customHeight="1">
      <c r="B22" s="186" t="s">
        <v>1405</v>
      </c>
      <c r="C22" s="240"/>
      <c r="D22" s="240"/>
      <c r="E22" s="1362"/>
      <c r="F22" s="427" t="s">
        <v>1581</v>
      </c>
      <c r="G22" s="229"/>
      <c r="H22" s="250" t="s">
        <v>1500</v>
      </c>
      <c r="I22" s="229"/>
      <c r="J22" s="250" t="s">
        <v>1580</v>
      </c>
    </row>
    <row r="23" spans="1:10" s="182" customFormat="1" ht="13.5" customHeight="1">
      <c r="B23" s="183"/>
      <c r="C23" s="184"/>
      <c r="D23" s="184"/>
      <c r="E23" s="1361"/>
      <c r="F23" s="250" t="s">
        <v>1502</v>
      </c>
      <c r="G23" s="229"/>
      <c r="H23" s="251" t="s">
        <v>1503</v>
      </c>
      <c r="I23" s="229"/>
      <c r="J23" s="251" t="s">
        <v>1503</v>
      </c>
    </row>
    <row r="24" spans="1:10" s="182" customFormat="1" ht="13.5" customHeight="1">
      <c r="A24" s="515" t="s">
        <v>1462</v>
      </c>
      <c r="B24" s="516" t="s">
        <v>1406</v>
      </c>
      <c r="C24" s="517"/>
      <c r="D24" s="517"/>
      <c r="E24" s="1363"/>
      <c r="F24" s="518">
        <f>$F$46</f>
        <v>0</v>
      </c>
      <c r="G24" s="519"/>
      <c r="H24" s="546">
        <f>$H$46</f>
        <v>0</v>
      </c>
      <c r="I24" s="549"/>
      <c r="J24" s="546">
        <f>$J$46</f>
        <v>0</v>
      </c>
    </row>
    <row r="25" spans="1:10" s="182" customFormat="1" ht="13.5" customHeight="1">
      <c r="A25" s="515"/>
      <c r="B25" s="520"/>
      <c r="C25" s="517"/>
      <c r="D25" s="517"/>
      <c r="E25" s="1363"/>
      <c r="F25" s="517"/>
      <c r="G25" s="519"/>
      <c r="H25" s="549"/>
      <c r="I25" s="549"/>
      <c r="J25" s="549"/>
    </row>
    <row r="26" spans="1:10" s="182" customFormat="1" ht="13.5" customHeight="1">
      <c r="A26" s="515" t="s">
        <v>1463</v>
      </c>
      <c r="B26" s="516" t="s">
        <v>1409</v>
      </c>
      <c r="C26" s="517"/>
      <c r="D26" s="517"/>
      <c r="E26" s="1363"/>
      <c r="F26" s="518">
        <f>$F$272</f>
        <v>0</v>
      </c>
      <c r="G26" s="519"/>
      <c r="H26" s="546">
        <f>$H$272</f>
        <v>0</v>
      </c>
      <c r="I26" s="549"/>
      <c r="J26" s="546">
        <f>$J$272</f>
        <v>0</v>
      </c>
    </row>
    <row r="27" spans="1:10" s="182" customFormat="1" ht="13.5" customHeight="1">
      <c r="A27" s="515"/>
      <c r="B27" s="520"/>
      <c r="C27" s="517"/>
      <c r="D27" s="517"/>
      <c r="E27" s="1363"/>
      <c r="F27" s="517"/>
      <c r="G27" s="519"/>
      <c r="H27" s="549"/>
      <c r="I27" s="549"/>
      <c r="J27" s="549"/>
    </row>
    <row r="28" spans="1:10" s="182" customFormat="1" ht="13.5" customHeight="1">
      <c r="A28" s="515" t="s">
        <v>1464</v>
      </c>
      <c r="B28" s="516" t="s">
        <v>1410</v>
      </c>
      <c r="C28" s="517"/>
      <c r="D28" s="517"/>
      <c r="E28" s="1363"/>
      <c r="F28" s="518">
        <f>$F$384</f>
        <v>0</v>
      </c>
      <c r="G28" s="519"/>
      <c r="H28" s="546">
        <f>$H$384</f>
        <v>0</v>
      </c>
      <c r="I28" s="549"/>
      <c r="J28" s="546">
        <f>$J$384</f>
        <v>0</v>
      </c>
    </row>
    <row r="29" spans="1:10" s="182" customFormat="1" ht="13.5" customHeight="1">
      <c r="A29" s="515"/>
      <c r="B29" s="520"/>
      <c r="C29" s="517"/>
      <c r="D29" s="517"/>
      <c r="E29" s="1363"/>
      <c r="F29" s="517"/>
      <c r="G29" s="519"/>
      <c r="H29" s="549"/>
      <c r="I29" s="549"/>
      <c r="J29" s="549"/>
    </row>
    <row r="30" spans="1:10" s="182" customFormat="1" ht="13.5" customHeight="1">
      <c r="A30" s="515" t="s">
        <v>1465</v>
      </c>
      <c r="B30" s="516" t="s">
        <v>1411</v>
      </c>
      <c r="C30" s="517"/>
      <c r="D30" s="517"/>
      <c r="E30" s="1363"/>
      <c r="F30" s="518">
        <f>$F$532</f>
        <v>0</v>
      </c>
      <c r="G30" s="519"/>
      <c r="H30" s="546">
        <f>$H$532</f>
        <v>0</v>
      </c>
      <c r="I30" s="549"/>
      <c r="J30" s="546">
        <f>$J$532</f>
        <v>0</v>
      </c>
    </row>
    <row r="31" spans="1:10" s="182" customFormat="1" ht="13.5" customHeight="1">
      <c r="A31" s="515"/>
      <c r="B31" s="520"/>
      <c r="C31" s="517"/>
      <c r="D31" s="517"/>
      <c r="E31" s="1363"/>
      <c r="F31" s="517"/>
      <c r="G31" s="519"/>
      <c r="H31" s="549"/>
      <c r="I31" s="549"/>
      <c r="J31" s="549"/>
    </row>
    <row r="32" spans="1:10" s="182" customFormat="1" ht="14.25" customHeight="1">
      <c r="A32" s="187"/>
      <c r="B32" s="188"/>
      <c r="C32" s="184"/>
      <c r="D32" s="184"/>
      <c r="E32" s="1361"/>
      <c r="F32" s="184"/>
      <c r="G32" s="185"/>
    </row>
    <row r="33" spans="1:10" s="182" customFormat="1" ht="14.25" customHeight="1">
      <c r="A33" s="187"/>
      <c r="B33" s="188"/>
      <c r="C33" s="184"/>
      <c r="D33" s="184"/>
      <c r="E33" s="1361"/>
      <c r="F33" s="517" t="s">
        <v>1582</v>
      </c>
      <c r="G33" s="185"/>
      <c r="H33" s="515" t="s">
        <v>1592</v>
      </c>
      <c r="J33" s="515" t="s">
        <v>1593</v>
      </c>
    </row>
    <row r="34" spans="1:10" s="239" customFormat="1" ht="15.75">
      <c r="A34" s="241"/>
      <c r="B34" s="516" t="s">
        <v>1407</v>
      </c>
      <c r="C34" s="526"/>
      <c r="D34" s="526"/>
      <c r="E34" s="1365"/>
      <c r="F34" s="527">
        <f>SUM(F23:F31)</f>
        <v>0</v>
      </c>
      <c r="G34" s="528"/>
      <c r="H34" s="527">
        <f>SUM(H24:H33)</f>
        <v>0</v>
      </c>
      <c r="I34" s="529"/>
      <c r="J34" s="527">
        <f>SUM(J24:J33)</f>
        <v>0</v>
      </c>
    </row>
    <row r="35" spans="1:10" s="234" customFormat="1" ht="13.5" customHeight="1">
      <c r="B35" s="235" t="s">
        <v>1408</v>
      </c>
      <c r="C35" s="236"/>
      <c r="D35" s="236"/>
      <c r="E35" s="1366"/>
      <c r="F35" s="236"/>
      <c r="G35" s="237"/>
    </row>
    <row r="36" spans="1:10" s="182" customFormat="1" ht="13.5" customHeight="1">
      <c r="B36" s="183"/>
      <c r="C36" s="184"/>
      <c r="D36" s="184"/>
      <c r="E36" s="1361"/>
      <c r="F36" s="184"/>
      <c r="G36" s="185"/>
    </row>
    <row r="37" spans="1:10" s="182" customFormat="1" ht="13.5" customHeight="1">
      <c r="B37" s="183"/>
      <c r="C37" s="184"/>
      <c r="D37" s="184"/>
      <c r="E37" s="1361"/>
      <c r="F37" s="249" t="s">
        <v>180</v>
      </c>
      <c r="G37" s="229"/>
      <c r="H37" s="249" t="s">
        <v>180</v>
      </c>
      <c r="I37" s="229"/>
      <c r="J37" s="249" t="s">
        <v>180</v>
      </c>
    </row>
    <row r="38" spans="1:10" s="182" customFormat="1" ht="15.75">
      <c r="B38" s="186" t="s">
        <v>1466</v>
      </c>
      <c r="C38" s="184"/>
      <c r="D38" s="184"/>
      <c r="E38" s="1361"/>
      <c r="F38" s="427" t="s">
        <v>1581</v>
      </c>
      <c r="G38" s="229"/>
      <c r="H38" s="250" t="s">
        <v>1500</v>
      </c>
      <c r="I38" s="229"/>
      <c r="J38" s="538" t="s">
        <v>1580</v>
      </c>
    </row>
    <row r="39" spans="1:10" s="182" customFormat="1" ht="14.25" customHeight="1">
      <c r="B39" s="183"/>
      <c r="C39" s="184"/>
      <c r="D39" s="184"/>
      <c r="E39" s="1361"/>
      <c r="F39" s="250" t="s">
        <v>1502</v>
      </c>
      <c r="G39" s="229"/>
      <c r="H39" s="251" t="s">
        <v>1503</v>
      </c>
      <c r="I39" s="229"/>
      <c r="J39" s="251" t="s">
        <v>1503</v>
      </c>
    </row>
    <row r="40" spans="1:10" s="182" customFormat="1" ht="15.75">
      <c r="A40" s="531" t="s">
        <v>1105</v>
      </c>
      <c r="B40" s="516" t="s">
        <v>1106</v>
      </c>
      <c r="C40" s="517"/>
      <c r="D40" s="517"/>
      <c r="E40" s="1363"/>
      <c r="F40" s="521">
        <f>$F$89</f>
        <v>0</v>
      </c>
      <c r="G40" s="515"/>
      <c r="H40" s="539">
        <f>$H$89</f>
        <v>0</v>
      </c>
      <c r="I40" s="515"/>
      <c r="J40" s="539">
        <f>$J$89</f>
        <v>0</v>
      </c>
    </row>
    <row r="41" spans="1:10" s="182" customFormat="1" ht="15.75">
      <c r="A41" s="531" t="s">
        <v>1107</v>
      </c>
      <c r="B41" s="516" t="s">
        <v>1108</v>
      </c>
      <c r="C41" s="517"/>
      <c r="D41" s="517"/>
      <c r="E41" s="1363"/>
      <c r="F41" s="539">
        <f>$F$168</f>
        <v>0</v>
      </c>
      <c r="G41" s="539"/>
      <c r="H41" s="539">
        <f>$H$168</f>
        <v>0</v>
      </c>
      <c r="I41" s="539"/>
      <c r="J41" s="539">
        <f>$J$168</f>
        <v>0</v>
      </c>
    </row>
    <row r="42" spans="1:10" s="182" customFormat="1" ht="13.5" customHeight="1">
      <c r="A42" s="531" t="s">
        <v>1109</v>
      </c>
      <c r="B42" s="516" t="s">
        <v>1110</v>
      </c>
      <c r="C42" s="517"/>
      <c r="D42" s="517"/>
      <c r="E42" s="1363"/>
      <c r="F42" s="539">
        <f>$F$258</f>
        <v>0</v>
      </c>
      <c r="G42" s="539"/>
      <c r="H42" s="539">
        <f>$H$258</f>
        <v>0</v>
      </c>
      <c r="I42" s="539"/>
      <c r="J42" s="539">
        <f>$J$258</f>
        <v>0</v>
      </c>
    </row>
    <row r="43" spans="1:10" s="182" customFormat="1" ht="14.25" customHeight="1" thickBot="1">
      <c r="A43" s="187"/>
      <c r="B43" s="522"/>
      <c r="C43" s="523"/>
      <c r="D43" s="523"/>
      <c r="E43" s="1364"/>
      <c r="F43" s="523"/>
      <c r="G43" s="524"/>
      <c r="H43" s="525"/>
      <c r="I43" s="525"/>
      <c r="J43" s="525"/>
    </row>
    <row r="44" spans="1:10" s="182" customFormat="1" ht="14.25" customHeight="1" thickTop="1">
      <c r="A44" s="187"/>
      <c r="B44" s="188"/>
      <c r="C44" s="184"/>
      <c r="D44" s="184"/>
      <c r="E44" s="1361"/>
      <c r="F44" s="184"/>
      <c r="G44" s="185"/>
    </row>
    <row r="45" spans="1:10" s="182" customFormat="1" ht="14.25" customHeight="1">
      <c r="A45" s="187"/>
      <c r="B45" s="188"/>
      <c r="C45" s="184"/>
      <c r="D45" s="184"/>
      <c r="E45" s="1361"/>
      <c r="F45" s="184"/>
      <c r="G45" s="185"/>
    </row>
    <row r="46" spans="1:10" s="182" customFormat="1" ht="15.75">
      <c r="A46" s="187"/>
      <c r="B46" s="516" t="s">
        <v>1404</v>
      </c>
      <c r="C46" s="517"/>
      <c r="D46" s="517"/>
      <c r="E46" s="1363"/>
      <c r="F46" s="518">
        <f>SUM(F40:F43)</f>
        <v>0</v>
      </c>
      <c r="G46" s="519"/>
      <c r="H46" s="539">
        <f>SUM(H40:H45)</f>
        <v>0</v>
      </c>
      <c r="I46" s="515"/>
      <c r="J46" s="539">
        <f>SUM(J40:J45)</f>
        <v>0</v>
      </c>
    </row>
    <row r="47" spans="1:10" s="182" customFormat="1" ht="15.75">
      <c r="A47" s="187"/>
      <c r="B47" s="188"/>
      <c r="C47" s="184"/>
      <c r="D47" s="184"/>
      <c r="E47" s="1361"/>
      <c r="F47" s="184"/>
      <c r="G47" s="185"/>
    </row>
    <row r="48" spans="1:10" s="182" customFormat="1" ht="15">
      <c r="A48" s="187"/>
      <c r="B48" s="189" t="s">
        <v>1111</v>
      </c>
      <c r="C48" s="184"/>
      <c r="D48" s="184"/>
      <c r="E48" s="1361"/>
      <c r="F48" s="184"/>
      <c r="G48" s="185"/>
    </row>
    <row r="49" spans="1:10" s="182" customFormat="1" ht="15">
      <c r="A49" s="187"/>
      <c r="B49" s="189"/>
      <c r="C49" s="184"/>
      <c r="D49" s="184"/>
      <c r="E49" s="1361"/>
      <c r="F49" s="184"/>
      <c r="G49" s="185"/>
    </row>
    <row r="50" spans="1:10" s="182" customFormat="1" ht="15">
      <c r="A50" s="187"/>
      <c r="B50" s="190" t="s">
        <v>1112</v>
      </c>
      <c r="C50" s="184"/>
      <c r="D50" s="184"/>
      <c r="E50" s="1361"/>
      <c r="F50" s="184"/>
      <c r="G50" s="185"/>
    </row>
    <row r="51" spans="1:10" s="182" customFormat="1" ht="12.75" customHeight="1">
      <c r="A51" s="187"/>
      <c r="B51" s="190" t="s">
        <v>1113</v>
      </c>
      <c r="C51" s="184"/>
      <c r="D51" s="184"/>
      <c r="E51" s="1361"/>
      <c r="F51" s="184"/>
      <c r="G51" s="185"/>
    </row>
    <row r="52" spans="1:10" s="182" customFormat="1" ht="15">
      <c r="A52" s="187"/>
      <c r="B52" s="190"/>
      <c r="C52" s="184"/>
      <c r="D52" s="184"/>
      <c r="E52" s="1361"/>
      <c r="F52" s="184"/>
      <c r="G52" s="185"/>
    </row>
    <row r="53" spans="1:10" s="182" customFormat="1" ht="15">
      <c r="A53" s="187"/>
      <c r="B53" s="190" t="s">
        <v>1114</v>
      </c>
      <c r="C53" s="184"/>
      <c r="D53" s="184"/>
      <c r="E53" s="1361"/>
      <c r="F53" s="184"/>
      <c r="G53" s="185"/>
    </row>
    <row r="54" spans="1:10" s="182" customFormat="1" ht="15">
      <c r="A54" s="187"/>
      <c r="B54" s="190"/>
      <c r="C54" s="184"/>
      <c r="D54" s="184"/>
      <c r="E54" s="1361"/>
      <c r="F54" s="184"/>
      <c r="G54" s="185"/>
    </row>
    <row r="55" spans="1:10" s="182" customFormat="1" ht="15">
      <c r="A55" s="187"/>
      <c r="B55" s="190" t="s">
        <v>1115</v>
      </c>
      <c r="C55" s="184"/>
      <c r="D55" s="184"/>
      <c r="E55" s="1361"/>
      <c r="F55" s="184"/>
      <c r="G55" s="185"/>
    </row>
    <row r="56" spans="1:10" s="182" customFormat="1" ht="15">
      <c r="A56" s="187"/>
      <c r="B56" s="190"/>
      <c r="C56" s="184"/>
      <c r="D56" s="184"/>
      <c r="E56" s="1361"/>
      <c r="F56" s="184"/>
      <c r="G56" s="185"/>
    </row>
    <row r="57" spans="1:10" s="182" customFormat="1" ht="15">
      <c r="A57" s="187"/>
      <c r="B57" s="190"/>
      <c r="C57" s="184"/>
      <c r="D57" s="184"/>
      <c r="E57" s="1361"/>
      <c r="F57" s="184"/>
      <c r="G57" s="185"/>
    </row>
    <row r="58" spans="1:10" s="152" customFormat="1" ht="12.75" customHeight="1">
      <c r="A58" s="150" t="s">
        <v>832</v>
      </c>
      <c r="B58" s="150" t="s">
        <v>833</v>
      </c>
      <c r="C58" s="150" t="s">
        <v>834</v>
      </c>
      <c r="D58" s="150" t="s">
        <v>1402</v>
      </c>
      <c r="E58" s="1367" t="s">
        <v>1382</v>
      </c>
      <c r="F58" s="150" t="s">
        <v>1594</v>
      </c>
      <c r="G58" s="1557" t="s">
        <v>1557</v>
      </c>
      <c r="H58" s="1558"/>
      <c r="I58" s="1559" t="s">
        <v>1558</v>
      </c>
      <c r="J58" s="1560"/>
    </row>
    <row r="59" spans="1:10" s="182" customFormat="1" ht="15">
      <c r="A59" s="191"/>
      <c r="B59" s="192"/>
      <c r="C59" s="184"/>
      <c r="D59" s="184"/>
      <c r="E59" s="1361"/>
      <c r="F59" s="184"/>
      <c r="G59" s="929" t="s">
        <v>79</v>
      </c>
      <c r="H59" s="929" t="s">
        <v>1561</v>
      </c>
      <c r="I59" s="928" t="s">
        <v>79</v>
      </c>
      <c r="J59" s="928" t="s">
        <v>1561</v>
      </c>
    </row>
    <row r="60" spans="1:10" s="182" customFormat="1" ht="15.75">
      <c r="A60" s="193" t="s">
        <v>1105</v>
      </c>
      <c r="B60" s="194" t="s">
        <v>1106</v>
      </c>
      <c r="C60" s="184"/>
      <c r="D60" s="184"/>
      <c r="E60" s="1368"/>
      <c r="F60" s="184"/>
      <c r="G60" s="1205"/>
      <c r="H60" s="1206"/>
      <c r="I60" s="1229"/>
      <c r="J60" s="1229"/>
    </row>
    <row r="61" spans="1:10" s="182" customFormat="1" ht="15.75">
      <c r="A61" s="193"/>
      <c r="B61" s="194"/>
      <c r="C61" s="184"/>
      <c r="D61" s="184"/>
      <c r="E61" s="1368"/>
      <c r="F61" s="184"/>
      <c r="G61" s="1205"/>
      <c r="H61" s="1206"/>
      <c r="I61" s="1229"/>
      <c r="J61" s="1229"/>
    </row>
    <row r="62" spans="1:10" s="190" customFormat="1" ht="30">
      <c r="A62" s="517" t="s">
        <v>83</v>
      </c>
      <c r="B62" s="532" t="s">
        <v>1117</v>
      </c>
      <c r="C62" s="517" t="s">
        <v>49</v>
      </c>
      <c r="D62" s="517">
        <v>16</v>
      </c>
      <c r="E62" s="1369"/>
      <c r="F62" s="440">
        <f>D62*E62</f>
        <v>0</v>
      </c>
      <c r="G62" s="1207">
        <v>16</v>
      </c>
      <c r="H62" s="873">
        <f>E62*G62</f>
        <v>0</v>
      </c>
      <c r="I62" s="1230"/>
      <c r="J62" s="887">
        <f>E62*I62</f>
        <v>0</v>
      </c>
    </row>
    <row r="63" spans="1:10" s="190" customFormat="1" ht="12.75" customHeight="1">
      <c r="A63" s="517"/>
      <c r="B63" s="532"/>
      <c r="C63" s="517"/>
      <c r="D63" s="517"/>
      <c r="E63" s="1363"/>
      <c r="F63" s="440"/>
      <c r="G63" s="1207"/>
      <c r="H63" s="1207"/>
      <c r="I63" s="1230"/>
      <c r="J63" s="1230"/>
    </row>
    <row r="64" spans="1:10" s="190" customFormat="1" ht="30">
      <c r="A64" s="517"/>
      <c r="B64" s="532" t="s">
        <v>1118</v>
      </c>
      <c r="C64" s="517"/>
      <c r="D64" s="517"/>
      <c r="E64" s="1363"/>
      <c r="F64" s="440"/>
      <c r="G64" s="1208"/>
      <c r="H64" s="1207"/>
      <c r="I64" s="1230"/>
      <c r="J64" s="1230"/>
    </row>
    <row r="65" spans="1:10" s="190" customFormat="1" ht="34.5" customHeight="1">
      <c r="A65" s="533" t="s">
        <v>85</v>
      </c>
      <c r="B65" s="532" t="s">
        <v>1119</v>
      </c>
      <c r="C65" s="517" t="s">
        <v>49</v>
      </c>
      <c r="D65" s="517">
        <v>3</v>
      </c>
      <c r="E65" s="1369"/>
      <c r="F65" s="440">
        <f>D65*E65</f>
        <v>0</v>
      </c>
      <c r="G65" s="1208">
        <v>3</v>
      </c>
      <c r="H65" s="873">
        <f>E65*G65</f>
        <v>0</v>
      </c>
      <c r="I65" s="1230"/>
      <c r="J65" s="887">
        <f>E65*I65</f>
        <v>0</v>
      </c>
    </row>
    <row r="66" spans="1:10" s="190" customFormat="1" ht="30">
      <c r="A66" s="517"/>
      <c r="B66" s="532" t="s">
        <v>1120</v>
      </c>
      <c r="C66" s="517"/>
      <c r="D66" s="517"/>
      <c r="E66" s="1363"/>
      <c r="F66" s="440"/>
      <c r="G66" s="1208"/>
      <c r="H66" s="1207"/>
      <c r="I66" s="1230"/>
      <c r="J66" s="1230"/>
    </row>
    <row r="67" spans="1:10" s="190" customFormat="1" ht="15">
      <c r="A67" s="517"/>
      <c r="B67" s="532"/>
      <c r="C67" s="517"/>
      <c r="D67" s="517"/>
      <c r="E67" s="1363"/>
      <c r="F67" s="440"/>
      <c r="G67" s="1208"/>
      <c r="H67" s="1207"/>
      <c r="I67" s="1230"/>
      <c r="J67" s="1230"/>
    </row>
    <row r="68" spans="1:10" s="190" customFormat="1" ht="15">
      <c r="A68" s="517" t="s">
        <v>87</v>
      </c>
      <c r="B68" s="532" t="s">
        <v>1121</v>
      </c>
      <c r="C68" s="517" t="s">
        <v>49</v>
      </c>
      <c r="D68" s="517">
        <v>96</v>
      </c>
      <c r="E68" s="1369"/>
      <c r="F68" s="440">
        <f>D68*E68</f>
        <v>0</v>
      </c>
      <c r="G68" s="1208">
        <v>96</v>
      </c>
      <c r="H68" s="873">
        <f>E68*G68</f>
        <v>0</v>
      </c>
      <c r="I68" s="1230"/>
      <c r="J68" s="887">
        <f>E68*I68</f>
        <v>0</v>
      </c>
    </row>
    <row r="69" spans="1:10" s="190" customFormat="1" ht="14.25" customHeight="1">
      <c r="A69" s="517"/>
      <c r="B69" s="534" t="s">
        <v>1122</v>
      </c>
      <c r="C69" s="517"/>
      <c r="D69" s="517"/>
      <c r="E69" s="1363"/>
      <c r="F69" s="519"/>
      <c r="G69" s="1208"/>
      <c r="H69" s="1207"/>
      <c r="I69" s="1230"/>
      <c r="J69" s="1230"/>
    </row>
    <row r="70" spans="1:10" s="190" customFormat="1" ht="14.25" customHeight="1">
      <c r="A70" s="517"/>
      <c r="B70" s="534"/>
      <c r="C70" s="517"/>
      <c r="D70" s="517"/>
      <c r="E70" s="1363"/>
      <c r="F70" s="517"/>
      <c r="G70" s="1208"/>
      <c r="H70" s="1207"/>
      <c r="I70" s="1230"/>
      <c r="J70" s="1230"/>
    </row>
    <row r="71" spans="1:10" s="190" customFormat="1" ht="30">
      <c r="A71" s="533" t="s">
        <v>88</v>
      </c>
      <c r="B71" s="532" t="s">
        <v>1123</v>
      </c>
      <c r="C71" s="517" t="s">
        <v>49</v>
      </c>
      <c r="D71" s="517">
        <v>8</v>
      </c>
      <c r="E71" s="1369"/>
      <c r="F71" s="440">
        <f>D71*E71</f>
        <v>0</v>
      </c>
      <c r="G71" s="1208">
        <v>8</v>
      </c>
      <c r="H71" s="873">
        <f>E71*G71</f>
        <v>0</v>
      </c>
      <c r="I71" s="1230"/>
      <c r="J71" s="887">
        <f>E71*I71</f>
        <v>0</v>
      </c>
    </row>
    <row r="72" spans="1:10" s="190" customFormat="1" ht="30">
      <c r="A72" s="533"/>
      <c r="B72" s="532" t="s">
        <v>1124</v>
      </c>
      <c r="C72" s="517"/>
      <c r="D72" s="517"/>
      <c r="E72" s="1363"/>
      <c r="F72" s="517"/>
      <c r="G72" s="1208"/>
      <c r="H72" s="1207"/>
      <c r="I72" s="1230"/>
      <c r="J72" s="1230"/>
    </row>
    <row r="73" spans="1:10" s="190" customFormat="1" ht="15">
      <c r="A73" s="533"/>
      <c r="B73" s="532"/>
      <c r="C73" s="517"/>
      <c r="D73" s="517"/>
      <c r="E73" s="1363"/>
      <c r="F73" s="517"/>
      <c r="G73" s="1208"/>
      <c r="H73" s="1207"/>
      <c r="I73" s="1230"/>
      <c r="J73" s="1230"/>
    </row>
    <row r="74" spans="1:10" s="190" customFormat="1" ht="30">
      <c r="A74" s="533" t="s">
        <v>89</v>
      </c>
      <c r="B74" s="532" t="s">
        <v>1125</v>
      </c>
      <c r="C74" s="517" t="s">
        <v>49</v>
      </c>
      <c r="D74" s="517">
        <v>67</v>
      </c>
      <c r="E74" s="1369"/>
      <c r="F74" s="440">
        <f>D74*E74</f>
        <v>0</v>
      </c>
      <c r="G74" s="1208">
        <v>67</v>
      </c>
      <c r="H74" s="873">
        <f>E74*G74</f>
        <v>0</v>
      </c>
      <c r="I74" s="1230"/>
      <c r="J74" s="887">
        <f>E74*I74</f>
        <v>0</v>
      </c>
    </row>
    <row r="75" spans="1:10" s="190" customFormat="1" ht="30">
      <c r="A75" s="517"/>
      <c r="B75" s="532" t="s">
        <v>1126</v>
      </c>
      <c r="C75" s="517"/>
      <c r="D75" s="517"/>
      <c r="E75" s="1363"/>
      <c r="F75" s="517"/>
      <c r="G75" s="1208"/>
      <c r="H75" s="1207"/>
      <c r="I75" s="1230"/>
      <c r="J75" s="1230"/>
    </row>
    <row r="76" spans="1:10" s="190" customFormat="1" ht="15">
      <c r="A76" s="517" t="s">
        <v>45</v>
      </c>
      <c r="B76" s="532" t="s">
        <v>1127</v>
      </c>
      <c r="C76" s="517" t="s">
        <v>49</v>
      </c>
      <c r="D76" s="517">
        <v>10</v>
      </c>
      <c r="E76" s="1369"/>
      <c r="F76" s="440">
        <f>D76*E76</f>
        <v>0</v>
      </c>
      <c r="G76" s="1208">
        <v>10</v>
      </c>
      <c r="H76" s="873">
        <f>E76*G76</f>
        <v>0</v>
      </c>
      <c r="I76" s="1230"/>
      <c r="J76" s="887">
        <f>E76*I76</f>
        <v>0</v>
      </c>
    </row>
    <row r="77" spans="1:10" s="190" customFormat="1" ht="15">
      <c r="A77" s="517"/>
      <c r="B77" s="532" t="s">
        <v>1128</v>
      </c>
      <c r="C77" s="517"/>
      <c r="D77" s="517"/>
      <c r="E77" s="1363"/>
      <c r="F77" s="517"/>
      <c r="G77" s="1208"/>
      <c r="H77" s="1207"/>
      <c r="I77" s="1230"/>
      <c r="J77" s="1230"/>
    </row>
    <row r="78" spans="1:10" s="190" customFormat="1" ht="15">
      <c r="A78" s="517" t="s">
        <v>46</v>
      </c>
      <c r="B78" s="532" t="s">
        <v>1129</v>
      </c>
      <c r="C78" s="517" t="s">
        <v>49</v>
      </c>
      <c r="D78" s="517">
        <v>27</v>
      </c>
      <c r="E78" s="1369"/>
      <c r="F78" s="440">
        <f>D78*E78</f>
        <v>0</v>
      </c>
      <c r="G78" s="1208">
        <v>27</v>
      </c>
      <c r="H78" s="873">
        <f>E78*G78</f>
        <v>0</v>
      </c>
      <c r="I78" s="1230"/>
      <c r="J78" s="887">
        <f>E78*I78</f>
        <v>0</v>
      </c>
    </row>
    <row r="79" spans="1:10" s="190" customFormat="1" ht="15">
      <c r="A79" s="517"/>
      <c r="B79" s="532" t="s">
        <v>1130</v>
      </c>
      <c r="C79" s="517"/>
      <c r="D79" s="517"/>
      <c r="E79" s="1363"/>
      <c r="F79" s="517"/>
      <c r="G79" s="1208"/>
      <c r="H79" s="1207"/>
      <c r="I79" s="1230"/>
      <c r="J79" s="1230"/>
    </row>
    <row r="80" spans="1:10" s="190" customFormat="1" ht="15">
      <c r="A80" s="517" t="s">
        <v>47</v>
      </c>
      <c r="B80" s="532" t="s">
        <v>1131</v>
      </c>
      <c r="C80" s="517" t="s">
        <v>49</v>
      </c>
      <c r="D80" s="517">
        <v>6</v>
      </c>
      <c r="E80" s="1369"/>
      <c r="F80" s="440">
        <f>D80*E80</f>
        <v>0</v>
      </c>
      <c r="G80" s="1208">
        <v>6</v>
      </c>
      <c r="H80" s="873">
        <f>E80*G80</f>
        <v>0</v>
      </c>
      <c r="I80" s="1230"/>
      <c r="J80" s="887">
        <f>E80*I80</f>
        <v>0</v>
      </c>
    </row>
    <row r="81" spans="1:10" s="190" customFormat="1" ht="15">
      <c r="A81" s="517"/>
      <c r="B81" s="519"/>
      <c r="C81" s="517"/>
      <c r="D81" s="517"/>
      <c r="E81" s="1363"/>
      <c r="F81" s="517"/>
      <c r="G81" s="1208"/>
      <c r="H81" s="1207"/>
      <c r="I81" s="1230"/>
      <c r="J81" s="1230"/>
    </row>
    <row r="82" spans="1:10" s="190" customFormat="1" ht="15">
      <c r="A82" s="517" t="s">
        <v>69</v>
      </c>
      <c r="B82" s="532" t="s">
        <v>1132</v>
      </c>
      <c r="C82" s="517" t="s">
        <v>893</v>
      </c>
      <c r="D82" s="517">
        <v>0.05</v>
      </c>
      <c r="E82" s="1370">
        <f>SUM(F62:F80)</f>
        <v>0</v>
      </c>
      <c r="F82" s="440">
        <f>D82*E82</f>
        <v>0</v>
      </c>
      <c r="G82" s="1207">
        <v>0.05</v>
      </c>
      <c r="H82" s="873">
        <f>E82*G82</f>
        <v>0</v>
      </c>
      <c r="I82" s="1230"/>
      <c r="J82" s="887">
        <f>E82*I82</f>
        <v>0</v>
      </c>
    </row>
    <row r="83" spans="1:10" s="185" customFormat="1" ht="30">
      <c r="A83" s="517" t="s">
        <v>70</v>
      </c>
      <c r="B83" s="532" t="s">
        <v>1133</v>
      </c>
      <c r="C83" s="517" t="s">
        <v>893</v>
      </c>
      <c r="D83" s="517">
        <v>0.05</v>
      </c>
      <c r="E83" s="1370">
        <f>SUM(F62:F80)</f>
        <v>0</v>
      </c>
      <c r="F83" s="440">
        <f>D83*E83</f>
        <v>0</v>
      </c>
      <c r="G83" s="1207">
        <v>0.05</v>
      </c>
      <c r="H83" s="873">
        <f>E83*G83</f>
        <v>0</v>
      </c>
      <c r="I83" s="1230"/>
      <c r="J83" s="887">
        <f>E83*I83</f>
        <v>0</v>
      </c>
    </row>
    <row r="84" spans="1:10" s="185" customFormat="1" ht="30">
      <c r="A84" s="533" t="s">
        <v>71</v>
      </c>
      <c r="B84" s="532" t="s">
        <v>1134</v>
      </c>
      <c r="C84" s="517" t="s">
        <v>925</v>
      </c>
      <c r="D84" s="517">
        <v>1</v>
      </c>
      <c r="E84" s="1369"/>
      <c r="F84" s="440">
        <f>D84*E84</f>
        <v>0</v>
      </c>
      <c r="G84" s="1207">
        <v>1</v>
      </c>
      <c r="H84" s="873">
        <f>E84*G84</f>
        <v>0</v>
      </c>
      <c r="I84" s="1230"/>
      <c r="J84" s="887">
        <f>E84*I84</f>
        <v>0</v>
      </c>
    </row>
    <row r="85" spans="1:10" s="185" customFormat="1" ht="15">
      <c r="A85" s="191"/>
      <c r="B85" s="190"/>
      <c r="C85" s="184"/>
      <c r="D85" s="184"/>
      <c r="E85" s="1361"/>
      <c r="F85" s="184"/>
      <c r="G85" s="1209"/>
      <c r="H85" s="1209"/>
      <c r="I85" s="1231"/>
      <c r="J85" s="1231"/>
    </row>
    <row r="86" spans="1:10" s="185" customFormat="1" ht="15.75" thickBot="1">
      <c r="A86" s="535"/>
      <c r="B86" s="535"/>
      <c r="C86" s="536"/>
      <c r="D86" s="536"/>
      <c r="E86" s="1371"/>
      <c r="F86" s="536"/>
      <c r="G86" s="1210"/>
      <c r="H86" s="1210"/>
      <c r="I86" s="1232"/>
      <c r="J86" s="1232"/>
    </row>
    <row r="87" spans="1:10" s="185" customFormat="1" ht="15.75" thickTop="1">
      <c r="B87" s="190"/>
      <c r="C87" s="184"/>
      <c r="D87" s="184"/>
      <c r="E87" s="1361"/>
      <c r="F87" s="184"/>
      <c r="G87" s="1209"/>
      <c r="H87" s="1209"/>
      <c r="I87" s="1231"/>
      <c r="J87" s="1231"/>
    </row>
    <row r="88" spans="1:10" s="185" customFormat="1" ht="15">
      <c r="B88" s="190"/>
      <c r="C88" s="184"/>
      <c r="D88" s="184"/>
      <c r="E88" s="1361"/>
      <c r="F88" s="184" t="s">
        <v>1582</v>
      </c>
      <c r="G88" s="1209"/>
      <c r="H88" s="1209" t="s">
        <v>1592</v>
      </c>
      <c r="I88" s="1231"/>
      <c r="J88" s="1231" t="s">
        <v>1593</v>
      </c>
    </row>
    <row r="89" spans="1:10" s="185" customFormat="1" ht="15.75">
      <c r="B89" s="537" t="s">
        <v>1413</v>
      </c>
      <c r="C89" s="517"/>
      <c r="D89" s="517"/>
      <c r="E89" s="1363"/>
      <c r="F89" s="518">
        <f>SUM(F62:F86)</f>
        <v>0</v>
      </c>
      <c r="G89" s="1207"/>
      <c r="H89" s="1211">
        <f>SUM(H62:H88)</f>
        <v>0</v>
      </c>
      <c r="I89" s="1230"/>
      <c r="J89" s="1233">
        <f>SUM(J62:J88)</f>
        <v>0</v>
      </c>
    </row>
    <row r="90" spans="1:10" s="185" customFormat="1" ht="15.75">
      <c r="B90" s="194"/>
      <c r="C90" s="184"/>
      <c r="D90" s="184"/>
      <c r="E90" s="1361"/>
      <c r="F90" s="184"/>
      <c r="G90" s="1209"/>
      <c r="H90" s="1209"/>
      <c r="I90" s="1231"/>
      <c r="J90" s="1231"/>
    </row>
    <row r="91" spans="1:10" s="185" customFormat="1" ht="15.75">
      <c r="A91" s="187" t="s">
        <v>1107</v>
      </c>
      <c r="B91" s="188" t="s">
        <v>1108</v>
      </c>
      <c r="C91" s="184"/>
      <c r="D91" s="184"/>
      <c r="E91" s="1361"/>
      <c r="F91" s="184"/>
      <c r="G91" s="1205"/>
      <c r="H91" s="1209"/>
      <c r="I91" s="1231"/>
      <c r="J91" s="1231"/>
    </row>
    <row r="92" spans="1:10" s="152" customFormat="1" ht="12.75" customHeight="1">
      <c r="A92" s="150" t="s">
        <v>832</v>
      </c>
      <c r="B92" s="150" t="s">
        <v>833</v>
      </c>
      <c r="C92" s="150" t="s">
        <v>834</v>
      </c>
      <c r="D92" s="150" t="s">
        <v>1402</v>
      </c>
      <c r="E92" s="1367" t="s">
        <v>1382</v>
      </c>
      <c r="F92" s="150" t="s">
        <v>1594</v>
      </c>
      <c r="G92" s="1557" t="s">
        <v>1557</v>
      </c>
      <c r="H92" s="1558"/>
      <c r="I92" s="1559" t="s">
        <v>1558</v>
      </c>
      <c r="J92" s="1560"/>
    </row>
    <row r="93" spans="1:10" s="185" customFormat="1" ht="15.75">
      <c r="A93" s="187"/>
      <c r="B93" s="188"/>
      <c r="C93" s="184"/>
      <c r="D93" s="184"/>
      <c r="E93" s="1361"/>
      <c r="F93" s="184"/>
      <c r="G93" s="929" t="s">
        <v>79</v>
      </c>
      <c r="H93" s="929" t="s">
        <v>1561</v>
      </c>
      <c r="I93" s="928" t="s">
        <v>79</v>
      </c>
      <c r="J93" s="928" t="s">
        <v>1561</v>
      </c>
    </row>
    <row r="94" spans="1:10" s="185" customFormat="1" ht="30">
      <c r="B94" s="195" t="s">
        <v>1135</v>
      </c>
      <c r="C94" s="184"/>
      <c r="D94" s="184"/>
      <c r="E94" s="1361"/>
      <c r="F94" s="184"/>
      <c r="G94" s="1209"/>
      <c r="H94" s="1209"/>
      <c r="I94" s="1231"/>
      <c r="J94" s="1231"/>
    </row>
    <row r="95" spans="1:10" s="185" customFormat="1" ht="30">
      <c r="B95" s="195" t="s">
        <v>1136</v>
      </c>
      <c r="C95" s="184"/>
      <c r="D95" s="184"/>
      <c r="E95" s="1361"/>
      <c r="F95" s="184"/>
      <c r="G95" s="1205"/>
      <c r="H95" s="1209"/>
      <c r="I95" s="1231"/>
      <c r="J95" s="1231"/>
    </row>
    <row r="96" spans="1:10" s="185" customFormat="1" ht="15">
      <c r="A96" s="517" t="s">
        <v>83</v>
      </c>
      <c r="B96" s="532" t="s">
        <v>1137</v>
      </c>
      <c r="C96" s="517" t="s">
        <v>826</v>
      </c>
      <c r="D96" s="517">
        <v>2340</v>
      </c>
      <c r="E96" s="1372"/>
      <c r="F96" s="440">
        <f t="shared" ref="F96:F158" si="0">D96*E96</f>
        <v>0</v>
      </c>
      <c r="G96" s="1208"/>
      <c r="H96" s="873">
        <f t="shared" ref="H96:H159" si="1">E96*G96</f>
        <v>0</v>
      </c>
      <c r="I96" s="1234">
        <v>2340</v>
      </c>
      <c r="J96" s="887">
        <f t="shared" ref="J96:J159" si="2">E96*I96</f>
        <v>0</v>
      </c>
    </row>
    <row r="97" spans="1:10" s="185" customFormat="1" ht="15">
      <c r="A97" s="517" t="s">
        <v>85</v>
      </c>
      <c r="B97" s="532" t="s">
        <v>1138</v>
      </c>
      <c r="C97" s="517" t="s">
        <v>826</v>
      </c>
      <c r="D97" s="517">
        <v>390</v>
      </c>
      <c r="E97" s="1372"/>
      <c r="F97" s="440">
        <f t="shared" si="0"/>
        <v>0</v>
      </c>
      <c r="G97" s="1208"/>
      <c r="H97" s="873">
        <f t="shared" si="1"/>
        <v>0</v>
      </c>
      <c r="I97" s="1234">
        <v>390</v>
      </c>
      <c r="J97" s="887">
        <f t="shared" si="2"/>
        <v>0</v>
      </c>
    </row>
    <row r="98" spans="1:10" s="185" customFormat="1" ht="15">
      <c r="A98" s="517" t="s">
        <v>87</v>
      </c>
      <c r="B98" s="532" t="s">
        <v>1139</v>
      </c>
      <c r="C98" s="517" t="s">
        <v>826</v>
      </c>
      <c r="D98" s="517">
        <v>505</v>
      </c>
      <c r="E98" s="1372"/>
      <c r="F98" s="440">
        <f t="shared" si="0"/>
        <v>0</v>
      </c>
      <c r="G98" s="1208"/>
      <c r="H98" s="873">
        <f t="shared" si="1"/>
        <v>0</v>
      </c>
      <c r="I98" s="1234">
        <v>505</v>
      </c>
      <c r="J98" s="887">
        <f t="shared" si="2"/>
        <v>0</v>
      </c>
    </row>
    <row r="99" spans="1:10" s="185" customFormat="1" ht="15">
      <c r="A99" s="517" t="s">
        <v>88</v>
      </c>
      <c r="B99" s="532" t="s">
        <v>1140</v>
      </c>
      <c r="C99" s="517" t="s">
        <v>826</v>
      </c>
      <c r="D99" s="517">
        <v>3058</v>
      </c>
      <c r="E99" s="1372"/>
      <c r="F99" s="440">
        <f t="shared" si="0"/>
        <v>0</v>
      </c>
      <c r="G99" s="1208"/>
      <c r="H99" s="873">
        <f t="shared" si="1"/>
        <v>0</v>
      </c>
      <c r="I99" s="1234">
        <v>3058</v>
      </c>
      <c r="J99" s="887">
        <f t="shared" si="2"/>
        <v>0</v>
      </c>
    </row>
    <row r="100" spans="1:10" s="185" customFormat="1" ht="15">
      <c r="A100" s="517" t="s">
        <v>89</v>
      </c>
      <c r="B100" s="532" t="s">
        <v>1141</v>
      </c>
      <c r="C100" s="517" t="s">
        <v>826</v>
      </c>
      <c r="D100" s="517">
        <v>3920</v>
      </c>
      <c r="E100" s="1372"/>
      <c r="F100" s="440">
        <f t="shared" si="0"/>
        <v>0</v>
      </c>
      <c r="G100" s="1208"/>
      <c r="H100" s="873">
        <f t="shared" si="1"/>
        <v>0</v>
      </c>
      <c r="I100" s="1234">
        <v>3920</v>
      </c>
      <c r="J100" s="887">
        <f t="shared" si="2"/>
        <v>0</v>
      </c>
    </row>
    <row r="101" spans="1:10" s="185" customFormat="1" ht="15">
      <c r="A101" s="517" t="s">
        <v>45</v>
      </c>
      <c r="B101" s="532" t="s">
        <v>1142</v>
      </c>
      <c r="C101" s="517" t="s">
        <v>826</v>
      </c>
      <c r="D101" s="517">
        <v>1485</v>
      </c>
      <c r="E101" s="1372"/>
      <c r="F101" s="440">
        <f t="shared" si="0"/>
        <v>0</v>
      </c>
      <c r="G101" s="1208"/>
      <c r="H101" s="873">
        <f t="shared" si="1"/>
        <v>0</v>
      </c>
      <c r="I101" s="1234">
        <v>1485</v>
      </c>
      <c r="J101" s="887">
        <f t="shared" si="2"/>
        <v>0</v>
      </c>
    </row>
    <row r="102" spans="1:10" s="185" customFormat="1" ht="15">
      <c r="A102" s="517" t="s">
        <v>46</v>
      </c>
      <c r="B102" s="532" t="s">
        <v>1143</v>
      </c>
      <c r="C102" s="517" t="s">
        <v>826</v>
      </c>
      <c r="D102" s="517">
        <v>72</v>
      </c>
      <c r="E102" s="1372"/>
      <c r="F102" s="440">
        <f t="shared" si="0"/>
        <v>0</v>
      </c>
      <c r="G102" s="1208"/>
      <c r="H102" s="873">
        <f t="shared" si="1"/>
        <v>0</v>
      </c>
      <c r="I102" s="1234">
        <v>72</v>
      </c>
      <c r="J102" s="887">
        <f t="shared" si="2"/>
        <v>0</v>
      </c>
    </row>
    <row r="103" spans="1:10" s="185" customFormat="1" ht="15">
      <c r="A103" s="517" t="s">
        <v>47</v>
      </c>
      <c r="B103" s="532" t="s">
        <v>1144</v>
      </c>
      <c r="C103" s="517" t="s">
        <v>826</v>
      </c>
      <c r="D103" s="517">
        <v>815</v>
      </c>
      <c r="E103" s="1372"/>
      <c r="F103" s="440">
        <f t="shared" si="0"/>
        <v>0</v>
      </c>
      <c r="G103" s="1208"/>
      <c r="H103" s="873">
        <f t="shared" si="1"/>
        <v>0</v>
      </c>
      <c r="I103" s="1234">
        <v>815</v>
      </c>
      <c r="J103" s="887">
        <f t="shared" si="2"/>
        <v>0</v>
      </c>
    </row>
    <row r="104" spans="1:10" s="185" customFormat="1" ht="15">
      <c r="A104" s="517" t="s">
        <v>69</v>
      </c>
      <c r="B104" s="532" t="s">
        <v>1145</v>
      </c>
      <c r="C104" s="517" t="s">
        <v>826</v>
      </c>
      <c r="D104" s="517">
        <v>1475</v>
      </c>
      <c r="E104" s="1372"/>
      <c r="F104" s="440">
        <f t="shared" si="0"/>
        <v>0</v>
      </c>
      <c r="G104" s="1208"/>
      <c r="H104" s="873">
        <f t="shared" si="1"/>
        <v>0</v>
      </c>
      <c r="I104" s="1234">
        <v>1475</v>
      </c>
      <c r="J104" s="887">
        <f t="shared" si="2"/>
        <v>0</v>
      </c>
    </row>
    <row r="105" spans="1:10" s="185" customFormat="1" ht="15">
      <c r="A105" s="517" t="s">
        <v>70</v>
      </c>
      <c r="B105" s="532" t="s">
        <v>1146</v>
      </c>
      <c r="C105" s="517" t="s">
        <v>826</v>
      </c>
      <c r="D105" s="517">
        <v>40</v>
      </c>
      <c r="E105" s="1372"/>
      <c r="F105" s="440">
        <f t="shared" si="0"/>
        <v>0</v>
      </c>
      <c r="G105" s="1208"/>
      <c r="H105" s="873">
        <f t="shared" si="1"/>
        <v>0</v>
      </c>
      <c r="I105" s="1234">
        <v>40</v>
      </c>
      <c r="J105" s="887">
        <f t="shared" si="2"/>
        <v>0</v>
      </c>
    </row>
    <row r="106" spans="1:10" s="185" customFormat="1" ht="15">
      <c r="A106" s="517" t="s">
        <v>71</v>
      </c>
      <c r="B106" s="532" t="s">
        <v>1147</v>
      </c>
      <c r="C106" s="517" t="s">
        <v>826</v>
      </c>
      <c r="D106" s="517">
        <v>200</v>
      </c>
      <c r="E106" s="1372"/>
      <c r="F106" s="440">
        <f t="shared" si="0"/>
        <v>0</v>
      </c>
      <c r="G106" s="1208"/>
      <c r="H106" s="873">
        <f t="shared" si="1"/>
        <v>0</v>
      </c>
      <c r="I106" s="1234">
        <v>200</v>
      </c>
      <c r="J106" s="887">
        <f t="shared" si="2"/>
        <v>0</v>
      </c>
    </row>
    <row r="107" spans="1:10" s="185" customFormat="1" ht="15">
      <c r="A107" s="517" t="s">
        <v>38</v>
      </c>
      <c r="B107" s="532" t="s">
        <v>1148</v>
      </c>
      <c r="C107" s="517" t="s">
        <v>826</v>
      </c>
      <c r="D107" s="517">
        <v>15</v>
      </c>
      <c r="E107" s="1372"/>
      <c r="F107" s="440">
        <f t="shared" si="0"/>
        <v>0</v>
      </c>
      <c r="G107" s="1208"/>
      <c r="H107" s="873">
        <f t="shared" si="1"/>
        <v>0</v>
      </c>
      <c r="I107" s="1234">
        <v>15</v>
      </c>
      <c r="J107" s="887">
        <f t="shared" si="2"/>
        <v>0</v>
      </c>
    </row>
    <row r="108" spans="1:10" s="185" customFormat="1" ht="15">
      <c r="A108" s="517" t="s">
        <v>72</v>
      </c>
      <c r="B108" s="532" t="s">
        <v>1149</v>
      </c>
      <c r="C108" s="517" t="s">
        <v>826</v>
      </c>
      <c r="D108" s="517">
        <v>130</v>
      </c>
      <c r="E108" s="1372"/>
      <c r="F108" s="440">
        <f t="shared" si="0"/>
        <v>0</v>
      </c>
      <c r="G108" s="1208"/>
      <c r="H108" s="873">
        <f t="shared" si="1"/>
        <v>0</v>
      </c>
      <c r="I108" s="1234">
        <v>130</v>
      </c>
      <c r="J108" s="887">
        <f t="shared" si="2"/>
        <v>0</v>
      </c>
    </row>
    <row r="109" spans="1:10" s="185" customFormat="1" ht="30">
      <c r="A109" s="517" t="s">
        <v>73</v>
      </c>
      <c r="B109" s="532" t="s">
        <v>1150</v>
      </c>
      <c r="C109" s="517"/>
      <c r="D109" s="517"/>
      <c r="E109" s="1373"/>
      <c r="F109" s="440"/>
      <c r="G109" s="1208"/>
      <c r="H109" s="873"/>
      <c r="I109" s="1234"/>
      <c r="J109" s="887"/>
    </row>
    <row r="110" spans="1:10" s="185" customFormat="1" ht="30">
      <c r="A110" s="517"/>
      <c r="B110" s="532" t="s">
        <v>1151</v>
      </c>
      <c r="C110" s="517" t="s">
        <v>826</v>
      </c>
      <c r="D110" s="517">
        <v>230</v>
      </c>
      <c r="E110" s="1372"/>
      <c r="F110" s="440">
        <f t="shared" si="0"/>
        <v>0</v>
      </c>
      <c r="G110" s="1208"/>
      <c r="H110" s="873">
        <f t="shared" si="1"/>
        <v>0</v>
      </c>
      <c r="I110" s="1234">
        <v>230</v>
      </c>
      <c r="J110" s="887">
        <f t="shared" si="2"/>
        <v>0</v>
      </c>
    </row>
    <row r="111" spans="1:10" s="185" customFormat="1" ht="15">
      <c r="A111" s="517"/>
      <c r="B111" s="532"/>
      <c r="C111" s="517"/>
      <c r="D111" s="517"/>
      <c r="E111" s="1373"/>
      <c r="F111" s="440">
        <f t="shared" si="0"/>
        <v>0</v>
      </c>
      <c r="G111" s="1208"/>
      <c r="H111" s="873">
        <f t="shared" si="1"/>
        <v>0</v>
      </c>
      <c r="I111" s="1234"/>
      <c r="J111" s="887">
        <f t="shared" si="2"/>
        <v>0</v>
      </c>
    </row>
    <row r="112" spans="1:10" s="185" customFormat="1" ht="15">
      <c r="A112" s="517" t="s">
        <v>75</v>
      </c>
      <c r="B112" s="532" t="s">
        <v>1152</v>
      </c>
      <c r="C112" s="517" t="s">
        <v>826</v>
      </c>
      <c r="D112" s="517">
        <v>4140</v>
      </c>
      <c r="E112" s="1372"/>
      <c r="F112" s="440">
        <f t="shared" si="0"/>
        <v>0</v>
      </c>
      <c r="G112" s="1208"/>
      <c r="H112" s="873">
        <f t="shared" si="1"/>
        <v>0</v>
      </c>
      <c r="I112" s="1234">
        <v>4140</v>
      </c>
      <c r="J112" s="887">
        <f t="shared" si="2"/>
        <v>0</v>
      </c>
    </row>
    <row r="113" spans="1:10" s="185" customFormat="1" ht="30">
      <c r="A113" s="517" t="s">
        <v>76</v>
      </c>
      <c r="B113" s="532" t="s">
        <v>1153</v>
      </c>
      <c r="C113" s="517" t="s">
        <v>826</v>
      </c>
      <c r="D113" s="517">
        <v>1300</v>
      </c>
      <c r="E113" s="1372"/>
      <c r="F113" s="440">
        <f t="shared" si="0"/>
        <v>0</v>
      </c>
      <c r="G113" s="1208"/>
      <c r="H113" s="873">
        <f t="shared" si="1"/>
        <v>0</v>
      </c>
      <c r="I113" s="1234">
        <v>1300</v>
      </c>
      <c r="J113" s="887">
        <f t="shared" si="2"/>
        <v>0</v>
      </c>
    </row>
    <row r="114" spans="1:10" s="185" customFormat="1" ht="15">
      <c r="A114" s="517" t="s">
        <v>77</v>
      </c>
      <c r="B114" s="532" t="s">
        <v>1154</v>
      </c>
      <c r="C114" s="517" t="s">
        <v>826</v>
      </c>
      <c r="D114" s="517">
        <v>450</v>
      </c>
      <c r="E114" s="1372"/>
      <c r="F114" s="440">
        <f t="shared" si="0"/>
        <v>0</v>
      </c>
      <c r="G114" s="1208"/>
      <c r="H114" s="873">
        <f t="shared" si="1"/>
        <v>0</v>
      </c>
      <c r="I114" s="1234">
        <v>450</v>
      </c>
      <c r="J114" s="887">
        <f t="shared" si="2"/>
        <v>0</v>
      </c>
    </row>
    <row r="115" spans="1:10" s="185" customFormat="1" ht="15">
      <c r="A115" s="517"/>
      <c r="B115" s="532"/>
      <c r="C115" s="517"/>
      <c r="D115" s="517"/>
      <c r="E115" s="1373"/>
      <c r="F115" s="440"/>
      <c r="G115" s="1208"/>
      <c r="H115" s="873">
        <f t="shared" si="1"/>
        <v>0</v>
      </c>
      <c r="I115" s="1234"/>
      <c r="J115" s="887">
        <f t="shared" si="2"/>
        <v>0</v>
      </c>
    </row>
    <row r="116" spans="1:10" s="185" customFormat="1" ht="30">
      <c r="A116" s="517" t="s">
        <v>39</v>
      </c>
      <c r="B116" s="532" t="s">
        <v>1155</v>
      </c>
      <c r="C116" s="517" t="s">
        <v>826</v>
      </c>
      <c r="D116" s="517">
        <v>5</v>
      </c>
      <c r="E116" s="1372"/>
      <c r="F116" s="440">
        <f t="shared" si="0"/>
        <v>0</v>
      </c>
      <c r="G116" s="1208"/>
      <c r="H116" s="873">
        <f t="shared" si="1"/>
        <v>0</v>
      </c>
      <c r="I116" s="1234">
        <v>5</v>
      </c>
      <c r="J116" s="887">
        <f t="shared" si="2"/>
        <v>0</v>
      </c>
    </row>
    <row r="117" spans="1:10" s="185" customFormat="1" ht="15">
      <c r="A117" s="517" t="s">
        <v>40</v>
      </c>
      <c r="B117" s="532" t="s">
        <v>1156</v>
      </c>
      <c r="C117" s="517" t="s">
        <v>49</v>
      </c>
      <c r="D117" s="517">
        <v>2</v>
      </c>
      <c r="E117" s="1372"/>
      <c r="F117" s="440">
        <f t="shared" si="0"/>
        <v>0</v>
      </c>
      <c r="G117" s="1208"/>
      <c r="H117" s="873">
        <f t="shared" si="1"/>
        <v>0</v>
      </c>
      <c r="I117" s="1234">
        <v>2</v>
      </c>
      <c r="J117" s="887">
        <f t="shared" si="2"/>
        <v>0</v>
      </c>
    </row>
    <row r="118" spans="1:10" s="185" customFormat="1" ht="15">
      <c r="A118" s="517"/>
      <c r="B118" s="532"/>
      <c r="C118" s="517"/>
      <c r="D118" s="517"/>
      <c r="E118" s="1373"/>
      <c r="F118" s="440"/>
      <c r="G118" s="1208"/>
      <c r="H118" s="873"/>
      <c r="I118" s="1234"/>
      <c r="J118" s="887"/>
    </row>
    <row r="119" spans="1:10" s="185" customFormat="1" ht="15">
      <c r="A119" s="517"/>
      <c r="B119" s="532" t="s">
        <v>1157</v>
      </c>
      <c r="C119" s="517"/>
      <c r="D119" s="517"/>
      <c r="E119" s="1373"/>
      <c r="F119" s="440"/>
      <c r="G119" s="1208"/>
      <c r="H119" s="873"/>
      <c r="I119" s="1234"/>
      <c r="J119" s="887"/>
    </row>
    <row r="120" spans="1:10" s="185" customFormat="1" ht="15">
      <c r="A120" s="517" t="s">
        <v>41</v>
      </c>
      <c r="B120" s="532" t="s">
        <v>1158</v>
      </c>
      <c r="C120" s="517" t="s">
        <v>49</v>
      </c>
      <c r="D120" s="517">
        <v>276</v>
      </c>
      <c r="E120" s="1372"/>
      <c r="F120" s="440">
        <f t="shared" si="0"/>
        <v>0</v>
      </c>
      <c r="G120" s="1208"/>
      <c r="H120" s="873">
        <f t="shared" si="1"/>
        <v>0</v>
      </c>
      <c r="I120" s="1234">
        <v>276</v>
      </c>
      <c r="J120" s="887">
        <f t="shared" si="2"/>
        <v>0</v>
      </c>
    </row>
    <row r="121" spans="1:10" s="185" customFormat="1" ht="15">
      <c r="A121" s="517" t="s">
        <v>117</v>
      </c>
      <c r="B121" s="532" t="s">
        <v>1159</v>
      </c>
      <c r="C121" s="517" t="s">
        <v>49</v>
      </c>
      <c r="D121" s="517">
        <v>256</v>
      </c>
      <c r="E121" s="1372"/>
      <c r="F121" s="440">
        <f t="shared" si="0"/>
        <v>0</v>
      </c>
      <c r="G121" s="1208"/>
      <c r="H121" s="873">
        <f t="shared" si="1"/>
        <v>0</v>
      </c>
      <c r="I121" s="1234">
        <v>256</v>
      </c>
      <c r="J121" s="887">
        <f t="shared" si="2"/>
        <v>0</v>
      </c>
    </row>
    <row r="122" spans="1:10" s="185" customFormat="1" ht="30">
      <c r="A122" s="517" t="s">
        <v>370</v>
      </c>
      <c r="B122" s="532" t="s">
        <v>1160</v>
      </c>
      <c r="C122" s="517" t="s">
        <v>49</v>
      </c>
      <c r="D122" s="517">
        <v>26</v>
      </c>
      <c r="E122" s="1372"/>
      <c r="F122" s="440">
        <f t="shared" si="0"/>
        <v>0</v>
      </c>
      <c r="G122" s="1208"/>
      <c r="H122" s="873">
        <f t="shared" si="1"/>
        <v>0</v>
      </c>
      <c r="I122" s="1234">
        <v>26</v>
      </c>
      <c r="J122" s="887">
        <f t="shared" si="2"/>
        <v>0</v>
      </c>
    </row>
    <row r="123" spans="1:10" s="185" customFormat="1" ht="15">
      <c r="A123" s="517" t="s">
        <v>372</v>
      </c>
      <c r="B123" s="532" t="s">
        <v>1161</v>
      </c>
      <c r="C123" s="517" t="s">
        <v>49</v>
      </c>
      <c r="D123" s="517">
        <v>219</v>
      </c>
      <c r="E123" s="1372"/>
      <c r="F123" s="440">
        <f t="shared" si="0"/>
        <v>0</v>
      </c>
      <c r="G123" s="1208"/>
      <c r="H123" s="873">
        <f t="shared" si="1"/>
        <v>0</v>
      </c>
      <c r="I123" s="1234">
        <v>219</v>
      </c>
      <c r="J123" s="887">
        <f t="shared" si="2"/>
        <v>0</v>
      </c>
    </row>
    <row r="124" spans="1:10" s="185" customFormat="1" ht="15">
      <c r="A124" s="517" t="s">
        <v>375</v>
      </c>
      <c r="B124" s="532" t="s">
        <v>1162</v>
      </c>
      <c r="C124" s="517" t="s">
        <v>49</v>
      </c>
      <c r="D124" s="517">
        <v>36</v>
      </c>
      <c r="E124" s="1372"/>
      <c r="F124" s="440">
        <f t="shared" si="0"/>
        <v>0</v>
      </c>
      <c r="G124" s="1208"/>
      <c r="H124" s="873">
        <f t="shared" si="1"/>
        <v>0</v>
      </c>
      <c r="I124" s="1234">
        <v>36</v>
      </c>
      <c r="J124" s="887">
        <f t="shared" si="2"/>
        <v>0</v>
      </c>
    </row>
    <row r="125" spans="1:10" s="185" customFormat="1" ht="15">
      <c r="A125" s="517" t="s">
        <v>328</v>
      </c>
      <c r="B125" s="532" t="s">
        <v>1163</v>
      </c>
      <c r="C125" s="517" t="s">
        <v>49</v>
      </c>
      <c r="D125" s="517">
        <v>100</v>
      </c>
      <c r="E125" s="1372"/>
      <c r="F125" s="440">
        <f t="shared" si="0"/>
        <v>0</v>
      </c>
      <c r="G125" s="1208"/>
      <c r="H125" s="873">
        <f t="shared" si="1"/>
        <v>0</v>
      </c>
      <c r="I125" s="1234">
        <v>100</v>
      </c>
      <c r="J125" s="887">
        <f t="shared" si="2"/>
        <v>0</v>
      </c>
    </row>
    <row r="126" spans="1:10" s="185" customFormat="1" ht="15">
      <c r="A126" s="517" t="s">
        <v>394</v>
      </c>
      <c r="B126" s="532" t="s">
        <v>1164</v>
      </c>
      <c r="C126" s="517" t="s">
        <v>49</v>
      </c>
      <c r="D126" s="517">
        <v>46</v>
      </c>
      <c r="E126" s="1372"/>
      <c r="F126" s="440">
        <f t="shared" si="0"/>
        <v>0</v>
      </c>
      <c r="G126" s="1208"/>
      <c r="H126" s="873">
        <f t="shared" si="1"/>
        <v>0</v>
      </c>
      <c r="I126" s="1234">
        <v>46</v>
      </c>
      <c r="J126" s="887">
        <f t="shared" si="2"/>
        <v>0</v>
      </c>
    </row>
    <row r="127" spans="1:10" s="185" customFormat="1" ht="15">
      <c r="A127" s="517" t="s">
        <v>753</v>
      </c>
      <c r="B127" s="532" t="s">
        <v>1165</v>
      </c>
      <c r="C127" s="517" t="s">
        <v>49</v>
      </c>
      <c r="D127" s="517">
        <v>18</v>
      </c>
      <c r="E127" s="1372"/>
      <c r="F127" s="440">
        <f t="shared" si="0"/>
        <v>0</v>
      </c>
      <c r="G127" s="1208"/>
      <c r="H127" s="873">
        <f t="shared" si="1"/>
        <v>0</v>
      </c>
      <c r="I127" s="1234">
        <v>18</v>
      </c>
      <c r="J127" s="887">
        <f t="shared" si="2"/>
        <v>0</v>
      </c>
    </row>
    <row r="128" spans="1:10" s="185" customFormat="1" ht="15">
      <c r="A128" s="517" t="s">
        <v>772</v>
      </c>
      <c r="B128" s="532" t="s">
        <v>1166</v>
      </c>
      <c r="C128" s="517" t="s">
        <v>49</v>
      </c>
      <c r="D128" s="517">
        <v>24</v>
      </c>
      <c r="E128" s="1372"/>
      <c r="F128" s="440">
        <f t="shared" si="0"/>
        <v>0</v>
      </c>
      <c r="G128" s="1208"/>
      <c r="H128" s="873">
        <f t="shared" si="1"/>
        <v>0</v>
      </c>
      <c r="I128" s="1234">
        <v>24</v>
      </c>
      <c r="J128" s="887">
        <f t="shared" si="2"/>
        <v>0</v>
      </c>
    </row>
    <row r="129" spans="1:10" s="185" customFormat="1" ht="30">
      <c r="A129" s="517" t="s">
        <v>1167</v>
      </c>
      <c r="B129" s="532" t="s">
        <v>1168</v>
      </c>
      <c r="C129" s="517" t="s">
        <v>49</v>
      </c>
      <c r="D129" s="517">
        <v>131</v>
      </c>
      <c r="E129" s="1372"/>
      <c r="F129" s="440">
        <f t="shared" si="0"/>
        <v>0</v>
      </c>
      <c r="G129" s="1208"/>
      <c r="H129" s="873">
        <f t="shared" si="1"/>
        <v>0</v>
      </c>
      <c r="I129" s="1234">
        <v>131</v>
      </c>
      <c r="J129" s="887">
        <f t="shared" si="2"/>
        <v>0</v>
      </c>
    </row>
    <row r="130" spans="1:10" s="185" customFormat="1" ht="30">
      <c r="A130" s="517" t="s">
        <v>1169</v>
      </c>
      <c r="B130" s="532" t="s">
        <v>1170</v>
      </c>
      <c r="C130" s="517" t="s">
        <v>49</v>
      </c>
      <c r="D130" s="517">
        <v>32</v>
      </c>
      <c r="E130" s="1372"/>
      <c r="F130" s="440">
        <f t="shared" si="0"/>
        <v>0</v>
      </c>
      <c r="G130" s="1208"/>
      <c r="H130" s="873">
        <f t="shared" si="1"/>
        <v>0</v>
      </c>
      <c r="I130" s="1234">
        <v>32</v>
      </c>
      <c r="J130" s="887">
        <f t="shared" si="2"/>
        <v>0</v>
      </c>
    </row>
    <row r="131" spans="1:10" s="185" customFormat="1" ht="30">
      <c r="A131" s="517" t="s">
        <v>1171</v>
      </c>
      <c r="B131" s="532" t="s">
        <v>1172</v>
      </c>
      <c r="C131" s="517" t="s">
        <v>49</v>
      </c>
      <c r="D131" s="517">
        <v>11</v>
      </c>
      <c r="E131" s="1372"/>
      <c r="F131" s="440">
        <f t="shared" si="0"/>
        <v>0</v>
      </c>
      <c r="G131" s="1208"/>
      <c r="H131" s="873">
        <f t="shared" si="1"/>
        <v>0</v>
      </c>
      <c r="I131" s="1234">
        <v>11</v>
      </c>
      <c r="J131" s="887">
        <f t="shared" si="2"/>
        <v>0</v>
      </c>
    </row>
    <row r="132" spans="1:10" s="185" customFormat="1" ht="30">
      <c r="A132" s="517" t="s">
        <v>1173</v>
      </c>
      <c r="B132" s="532" t="s">
        <v>1174</v>
      </c>
      <c r="C132" s="517" t="s">
        <v>49</v>
      </c>
      <c r="D132" s="517">
        <v>84</v>
      </c>
      <c r="E132" s="1372"/>
      <c r="F132" s="440">
        <f t="shared" si="0"/>
        <v>0</v>
      </c>
      <c r="G132" s="1208"/>
      <c r="H132" s="873">
        <f t="shared" si="1"/>
        <v>0</v>
      </c>
      <c r="I132" s="1234">
        <v>84</v>
      </c>
      <c r="J132" s="887">
        <f t="shared" si="2"/>
        <v>0</v>
      </c>
    </row>
    <row r="133" spans="1:10" s="185" customFormat="1" ht="15">
      <c r="A133" s="517" t="s">
        <v>1175</v>
      </c>
      <c r="B133" s="532" t="s">
        <v>1176</v>
      </c>
      <c r="C133" s="517" t="s">
        <v>49</v>
      </c>
      <c r="D133" s="517">
        <v>28</v>
      </c>
      <c r="E133" s="1372"/>
      <c r="F133" s="440">
        <f t="shared" si="0"/>
        <v>0</v>
      </c>
      <c r="G133" s="1208"/>
      <c r="H133" s="873">
        <f t="shared" si="1"/>
        <v>0</v>
      </c>
      <c r="I133" s="1234">
        <v>28</v>
      </c>
      <c r="J133" s="887">
        <f t="shared" si="2"/>
        <v>0</v>
      </c>
    </row>
    <row r="134" spans="1:10" s="185" customFormat="1" ht="15">
      <c r="A134" s="517"/>
      <c r="B134" s="532"/>
      <c r="C134" s="517"/>
      <c r="D134" s="517"/>
      <c r="E134" s="1373"/>
      <c r="F134" s="440"/>
      <c r="G134" s="1208"/>
      <c r="H134" s="873"/>
      <c r="I134" s="1234"/>
      <c r="J134" s="887"/>
    </row>
    <row r="135" spans="1:10" s="185" customFormat="1" ht="15">
      <c r="A135" s="517"/>
      <c r="B135" s="532" t="s">
        <v>1177</v>
      </c>
      <c r="C135" s="517"/>
      <c r="D135" s="517"/>
      <c r="E135" s="1373"/>
      <c r="F135" s="440"/>
      <c r="G135" s="1208"/>
      <c r="H135" s="873"/>
      <c r="I135" s="1234"/>
      <c r="J135" s="887"/>
    </row>
    <row r="136" spans="1:10" s="185" customFormat="1" ht="15">
      <c r="A136" s="517" t="s">
        <v>1178</v>
      </c>
      <c r="B136" s="532" t="s">
        <v>1179</v>
      </c>
      <c r="C136" s="517" t="s">
        <v>826</v>
      </c>
      <c r="D136" s="517">
        <v>274</v>
      </c>
      <c r="E136" s="1372"/>
      <c r="F136" s="440">
        <f t="shared" si="0"/>
        <v>0</v>
      </c>
      <c r="G136" s="1208"/>
      <c r="H136" s="873">
        <f t="shared" si="1"/>
        <v>0</v>
      </c>
      <c r="I136" s="1234">
        <v>274</v>
      </c>
      <c r="J136" s="887">
        <f t="shared" si="2"/>
        <v>0</v>
      </c>
    </row>
    <row r="137" spans="1:10" s="185" customFormat="1" ht="15">
      <c r="A137" s="517" t="s">
        <v>1180</v>
      </c>
      <c r="B137" s="532" t="s">
        <v>1181</v>
      </c>
      <c r="C137" s="517" t="s">
        <v>826</v>
      </c>
      <c r="D137" s="517">
        <v>70</v>
      </c>
      <c r="E137" s="1372"/>
      <c r="F137" s="440">
        <f t="shared" si="0"/>
        <v>0</v>
      </c>
      <c r="G137" s="1208"/>
      <c r="H137" s="873">
        <f t="shared" si="1"/>
        <v>0</v>
      </c>
      <c r="I137" s="1234">
        <v>70</v>
      </c>
      <c r="J137" s="887">
        <f t="shared" si="2"/>
        <v>0</v>
      </c>
    </row>
    <row r="138" spans="1:10" s="185" customFormat="1" ht="15">
      <c r="A138" s="517"/>
      <c r="B138" s="532"/>
      <c r="C138" s="517"/>
      <c r="D138" s="517"/>
      <c r="E138" s="1373"/>
      <c r="F138" s="440"/>
      <c r="G138" s="1208"/>
      <c r="H138" s="873"/>
      <c r="I138" s="1234"/>
      <c r="J138" s="887"/>
    </row>
    <row r="139" spans="1:10" s="185" customFormat="1" ht="15">
      <c r="A139" s="517"/>
      <c r="B139" s="532" t="s">
        <v>1182</v>
      </c>
      <c r="C139" s="517"/>
      <c r="D139" s="517"/>
      <c r="E139" s="1373"/>
      <c r="F139" s="440"/>
      <c r="G139" s="1208"/>
      <c r="H139" s="873"/>
      <c r="I139" s="1234"/>
      <c r="J139" s="887"/>
    </row>
    <row r="140" spans="1:10" s="185" customFormat="1" ht="15">
      <c r="A140" s="517" t="s">
        <v>1183</v>
      </c>
      <c r="B140" s="532" t="s">
        <v>1184</v>
      </c>
      <c r="C140" s="517" t="s">
        <v>826</v>
      </c>
      <c r="D140" s="517">
        <v>280</v>
      </c>
      <c r="E140" s="1372"/>
      <c r="F140" s="440">
        <f t="shared" si="0"/>
        <v>0</v>
      </c>
      <c r="G140" s="1208"/>
      <c r="H140" s="873">
        <f t="shared" si="1"/>
        <v>0</v>
      </c>
      <c r="I140" s="1234">
        <v>280</v>
      </c>
      <c r="J140" s="887">
        <f t="shared" si="2"/>
        <v>0</v>
      </c>
    </row>
    <row r="141" spans="1:10" s="185" customFormat="1" ht="15">
      <c r="A141" s="517" t="s">
        <v>1185</v>
      </c>
      <c r="B141" s="532" t="s">
        <v>1186</v>
      </c>
      <c r="C141" s="517" t="s">
        <v>49</v>
      </c>
      <c r="D141" s="517">
        <v>57</v>
      </c>
      <c r="E141" s="1372"/>
      <c r="F141" s="440">
        <f t="shared" si="0"/>
        <v>0</v>
      </c>
      <c r="G141" s="1208"/>
      <c r="H141" s="873">
        <f t="shared" si="1"/>
        <v>0</v>
      </c>
      <c r="I141" s="1234">
        <v>57</v>
      </c>
      <c r="J141" s="887">
        <f t="shared" si="2"/>
        <v>0</v>
      </c>
    </row>
    <row r="142" spans="1:10" s="185" customFormat="1" ht="15">
      <c r="A142" s="517" t="s">
        <v>1187</v>
      </c>
      <c r="B142" s="532" t="s">
        <v>1188</v>
      </c>
      <c r="C142" s="517" t="s">
        <v>49</v>
      </c>
      <c r="D142" s="517">
        <v>25</v>
      </c>
      <c r="E142" s="1372"/>
      <c r="F142" s="440">
        <f t="shared" si="0"/>
        <v>0</v>
      </c>
      <c r="G142" s="1208"/>
      <c r="H142" s="873">
        <f t="shared" si="1"/>
        <v>0</v>
      </c>
      <c r="I142" s="1234">
        <v>25</v>
      </c>
      <c r="J142" s="887">
        <f t="shared" si="2"/>
        <v>0</v>
      </c>
    </row>
    <row r="143" spans="1:10" s="185" customFormat="1" ht="15">
      <c r="A143" s="517"/>
      <c r="B143" s="532"/>
      <c r="C143" s="517"/>
      <c r="D143" s="517"/>
      <c r="E143" s="1373"/>
      <c r="F143" s="440"/>
      <c r="G143" s="1208"/>
      <c r="H143" s="873"/>
      <c r="I143" s="1234"/>
      <c r="J143" s="887"/>
    </row>
    <row r="144" spans="1:10" s="185" customFormat="1" ht="15">
      <c r="A144" s="517"/>
      <c r="B144" s="532" t="s">
        <v>1189</v>
      </c>
      <c r="C144" s="517"/>
      <c r="D144" s="517"/>
      <c r="E144" s="1373"/>
      <c r="F144" s="440"/>
      <c r="G144" s="1208"/>
      <c r="H144" s="873"/>
      <c r="I144" s="1234"/>
      <c r="J144" s="887"/>
    </row>
    <row r="145" spans="1:10" s="185" customFormat="1" ht="15">
      <c r="A145" s="517" t="s">
        <v>1190</v>
      </c>
      <c r="B145" s="532" t="s">
        <v>1191</v>
      </c>
      <c r="C145" s="517" t="s">
        <v>826</v>
      </c>
      <c r="D145" s="517">
        <v>624</v>
      </c>
      <c r="E145" s="1372"/>
      <c r="F145" s="440">
        <f t="shared" si="0"/>
        <v>0</v>
      </c>
      <c r="G145" s="1208"/>
      <c r="H145" s="873">
        <f t="shared" si="1"/>
        <v>0</v>
      </c>
      <c r="I145" s="1234">
        <v>624</v>
      </c>
      <c r="J145" s="887">
        <f t="shared" si="2"/>
        <v>0</v>
      </c>
    </row>
    <row r="146" spans="1:10" s="185" customFormat="1" ht="15">
      <c r="A146" s="517" t="s">
        <v>1192</v>
      </c>
      <c r="B146" s="532" t="s">
        <v>1186</v>
      </c>
      <c r="C146" s="517" t="s">
        <v>49</v>
      </c>
      <c r="D146" s="517">
        <v>240</v>
      </c>
      <c r="E146" s="1372"/>
      <c r="F146" s="440">
        <f t="shared" si="0"/>
        <v>0</v>
      </c>
      <c r="G146" s="1208"/>
      <c r="H146" s="873">
        <f t="shared" si="1"/>
        <v>0</v>
      </c>
      <c r="I146" s="1234">
        <v>240</v>
      </c>
      <c r="J146" s="887">
        <f t="shared" si="2"/>
        <v>0</v>
      </c>
    </row>
    <row r="147" spans="1:10" s="185" customFormat="1" ht="15">
      <c r="A147" s="517" t="s">
        <v>1193</v>
      </c>
      <c r="B147" s="532" t="s">
        <v>1194</v>
      </c>
      <c r="C147" s="517" t="s">
        <v>49</v>
      </c>
      <c r="D147" s="517">
        <v>265</v>
      </c>
      <c r="E147" s="1372"/>
      <c r="F147" s="440">
        <f t="shared" si="0"/>
        <v>0</v>
      </c>
      <c r="G147" s="1208"/>
      <c r="H147" s="873">
        <f t="shared" si="1"/>
        <v>0</v>
      </c>
      <c r="I147" s="1234">
        <v>265</v>
      </c>
      <c r="J147" s="887">
        <f t="shared" si="2"/>
        <v>0</v>
      </c>
    </row>
    <row r="148" spans="1:10" s="185" customFormat="1" ht="15">
      <c r="A148" s="517" t="s">
        <v>1195</v>
      </c>
      <c r="B148" s="532" t="s">
        <v>1196</v>
      </c>
      <c r="C148" s="517" t="s">
        <v>49</v>
      </c>
      <c r="D148" s="517">
        <v>10</v>
      </c>
      <c r="E148" s="1372"/>
      <c r="F148" s="440">
        <f t="shared" si="0"/>
        <v>0</v>
      </c>
      <c r="G148" s="1208"/>
      <c r="H148" s="873">
        <f t="shared" si="1"/>
        <v>0</v>
      </c>
      <c r="I148" s="1234">
        <v>10</v>
      </c>
      <c r="J148" s="887">
        <f t="shared" si="2"/>
        <v>0</v>
      </c>
    </row>
    <row r="149" spans="1:10" s="185" customFormat="1" ht="15">
      <c r="A149" s="517" t="s">
        <v>1197</v>
      </c>
      <c r="B149" s="532" t="s">
        <v>1198</v>
      </c>
      <c r="C149" s="517" t="s">
        <v>49</v>
      </c>
      <c r="D149" s="517">
        <v>6</v>
      </c>
      <c r="E149" s="1372"/>
      <c r="F149" s="440">
        <f t="shared" si="0"/>
        <v>0</v>
      </c>
      <c r="G149" s="1208"/>
      <c r="H149" s="873">
        <f t="shared" si="1"/>
        <v>0</v>
      </c>
      <c r="I149" s="1234">
        <v>6</v>
      </c>
      <c r="J149" s="887">
        <f t="shared" si="2"/>
        <v>0</v>
      </c>
    </row>
    <row r="150" spans="1:10" s="185" customFormat="1" ht="15">
      <c r="A150" s="517" t="s">
        <v>1199</v>
      </c>
      <c r="B150" s="532" t="s">
        <v>1200</v>
      </c>
      <c r="C150" s="517" t="s">
        <v>49</v>
      </c>
      <c r="D150" s="517">
        <v>19</v>
      </c>
      <c r="E150" s="1372"/>
      <c r="F150" s="440">
        <f t="shared" si="0"/>
        <v>0</v>
      </c>
      <c r="G150" s="1208"/>
      <c r="H150" s="873">
        <f t="shared" si="1"/>
        <v>0</v>
      </c>
      <c r="I150" s="1234">
        <v>19</v>
      </c>
      <c r="J150" s="887">
        <f t="shared" si="2"/>
        <v>0</v>
      </c>
    </row>
    <row r="151" spans="1:10" s="185" customFormat="1" ht="15">
      <c r="A151" s="517" t="s">
        <v>1201</v>
      </c>
      <c r="B151" s="532" t="s">
        <v>1202</v>
      </c>
      <c r="C151" s="517" t="s">
        <v>49</v>
      </c>
      <c r="D151" s="517">
        <v>19</v>
      </c>
      <c r="E151" s="1372"/>
      <c r="F151" s="440">
        <f t="shared" si="0"/>
        <v>0</v>
      </c>
      <c r="G151" s="1208"/>
      <c r="H151" s="873">
        <f t="shared" si="1"/>
        <v>0</v>
      </c>
      <c r="I151" s="1234">
        <v>19</v>
      </c>
      <c r="J151" s="887">
        <f t="shared" si="2"/>
        <v>0</v>
      </c>
    </row>
    <row r="152" spans="1:10" s="185" customFormat="1" ht="15">
      <c r="A152" s="517" t="s">
        <v>1203</v>
      </c>
      <c r="B152" s="532" t="s">
        <v>1204</v>
      </c>
      <c r="C152" s="517" t="s">
        <v>49</v>
      </c>
      <c r="D152" s="517">
        <v>12</v>
      </c>
      <c r="E152" s="1372"/>
      <c r="F152" s="440">
        <f t="shared" si="0"/>
        <v>0</v>
      </c>
      <c r="G152" s="1208"/>
      <c r="H152" s="873">
        <f t="shared" si="1"/>
        <v>0</v>
      </c>
      <c r="I152" s="1234">
        <v>12</v>
      </c>
      <c r="J152" s="887">
        <f t="shared" si="2"/>
        <v>0</v>
      </c>
    </row>
    <row r="153" spans="1:10" s="185" customFormat="1" ht="15">
      <c r="A153" s="517" t="s">
        <v>1205</v>
      </c>
      <c r="B153" s="532" t="s">
        <v>1206</v>
      </c>
      <c r="C153" s="517" t="s">
        <v>49</v>
      </c>
      <c r="D153" s="517">
        <v>19</v>
      </c>
      <c r="E153" s="1372"/>
      <c r="F153" s="440">
        <f t="shared" si="0"/>
        <v>0</v>
      </c>
      <c r="G153" s="1208"/>
      <c r="H153" s="873">
        <f t="shared" si="1"/>
        <v>0</v>
      </c>
      <c r="I153" s="1234">
        <v>19</v>
      </c>
      <c r="J153" s="887">
        <f t="shared" si="2"/>
        <v>0</v>
      </c>
    </row>
    <row r="154" spans="1:10" s="185" customFormat="1" ht="15">
      <c r="A154" s="517"/>
      <c r="B154" s="532"/>
      <c r="C154" s="517"/>
      <c r="D154" s="517"/>
      <c r="E154" s="1373"/>
      <c r="F154" s="440"/>
      <c r="G154" s="1208"/>
      <c r="H154" s="873"/>
      <c r="I154" s="1234"/>
      <c r="J154" s="887"/>
    </row>
    <row r="155" spans="1:10" s="185" customFormat="1" ht="15">
      <c r="A155" s="517"/>
      <c r="B155" s="532" t="s">
        <v>1207</v>
      </c>
      <c r="C155" s="517"/>
      <c r="D155" s="517"/>
      <c r="E155" s="1373"/>
      <c r="F155" s="440"/>
      <c r="G155" s="1208"/>
      <c r="H155" s="873"/>
      <c r="I155" s="1234"/>
      <c r="J155" s="887"/>
    </row>
    <row r="156" spans="1:10" s="185" customFormat="1" ht="15">
      <c r="A156" s="517" t="s">
        <v>1208</v>
      </c>
      <c r="B156" s="532" t="s">
        <v>1209</v>
      </c>
      <c r="C156" s="517" t="s">
        <v>49</v>
      </c>
      <c r="D156" s="517">
        <v>24</v>
      </c>
      <c r="E156" s="1372"/>
      <c r="F156" s="440">
        <f t="shared" si="0"/>
        <v>0</v>
      </c>
      <c r="G156" s="1208"/>
      <c r="H156" s="873">
        <f t="shared" si="1"/>
        <v>0</v>
      </c>
      <c r="I156" s="1234">
        <v>24</v>
      </c>
      <c r="J156" s="887">
        <f t="shared" si="2"/>
        <v>0</v>
      </c>
    </row>
    <row r="157" spans="1:10" s="185" customFormat="1" ht="15">
      <c r="A157" s="517" t="s">
        <v>1210</v>
      </c>
      <c r="B157" s="532" t="s">
        <v>1211</v>
      </c>
      <c r="C157" s="517" t="s">
        <v>49</v>
      </c>
      <c r="D157" s="517">
        <v>7</v>
      </c>
      <c r="E157" s="1372"/>
      <c r="F157" s="440">
        <f t="shared" si="0"/>
        <v>0</v>
      </c>
      <c r="G157" s="1208"/>
      <c r="H157" s="873">
        <f t="shared" si="1"/>
        <v>0</v>
      </c>
      <c r="I157" s="1234">
        <v>7</v>
      </c>
      <c r="J157" s="887">
        <f t="shared" si="2"/>
        <v>0</v>
      </c>
    </row>
    <row r="158" spans="1:10" s="185" customFormat="1" ht="15">
      <c r="A158" s="517" t="s">
        <v>1212</v>
      </c>
      <c r="B158" s="532" t="s">
        <v>1213</v>
      </c>
      <c r="C158" s="517" t="s">
        <v>49</v>
      </c>
      <c r="D158" s="517">
        <v>4</v>
      </c>
      <c r="E158" s="1372"/>
      <c r="F158" s="440">
        <f t="shared" si="0"/>
        <v>0</v>
      </c>
      <c r="G158" s="1208"/>
      <c r="H158" s="873">
        <f t="shared" si="1"/>
        <v>0</v>
      </c>
      <c r="I158" s="1234">
        <v>4</v>
      </c>
      <c r="J158" s="887">
        <f t="shared" si="2"/>
        <v>0</v>
      </c>
    </row>
    <row r="159" spans="1:10" s="185" customFormat="1" ht="15">
      <c r="A159" s="517"/>
      <c r="B159" s="532"/>
      <c r="C159" s="517"/>
      <c r="D159" s="517"/>
      <c r="E159" s="1373"/>
      <c r="F159" s="440"/>
      <c r="G159" s="1208"/>
      <c r="H159" s="873">
        <f t="shared" si="1"/>
        <v>0</v>
      </c>
      <c r="I159" s="1234"/>
      <c r="J159" s="887">
        <f t="shared" si="2"/>
        <v>0</v>
      </c>
    </row>
    <row r="160" spans="1:10" s="185" customFormat="1" ht="15">
      <c r="A160" s="517" t="s">
        <v>1214</v>
      </c>
      <c r="B160" s="532" t="s">
        <v>1215</v>
      </c>
      <c r="C160" s="517" t="s">
        <v>48</v>
      </c>
      <c r="D160" s="517">
        <v>230</v>
      </c>
      <c r="E160" s="1372"/>
      <c r="F160" s="440">
        <f t="shared" ref="F160:F165" si="3">D160*E160</f>
        <v>0</v>
      </c>
      <c r="G160" s="1208"/>
      <c r="H160" s="873">
        <f t="shared" ref="H160:H165" si="4">E160*G160</f>
        <v>0</v>
      </c>
      <c r="I160" s="1234">
        <v>230</v>
      </c>
      <c r="J160" s="887">
        <f t="shared" ref="J160:J165" si="5">E160*I160</f>
        <v>0</v>
      </c>
    </row>
    <row r="161" spans="1:10" s="185" customFormat="1" ht="15">
      <c r="A161" s="517"/>
      <c r="B161" s="532"/>
      <c r="C161" s="517"/>
      <c r="D161" s="517"/>
      <c r="E161" s="1363"/>
      <c r="F161" s="440"/>
      <c r="G161" s="1208"/>
      <c r="H161" s="873"/>
      <c r="I161" s="1234"/>
      <c r="J161" s="887"/>
    </row>
    <row r="162" spans="1:10" s="185" customFormat="1" ht="30">
      <c r="A162" s="517" t="s">
        <v>1216</v>
      </c>
      <c r="B162" s="532" t="s">
        <v>1217</v>
      </c>
      <c r="C162" s="517" t="s">
        <v>893</v>
      </c>
      <c r="D162" s="517">
        <v>0.05</v>
      </c>
      <c r="E162" s="1370">
        <f>SUM(F96:F160)</f>
        <v>0</v>
      </c>
      <c r="F162" s="440">
        <f t="shared" si="3"/>
        <v>0</v>
      </c>
      <c r="G162" s="1208"/>
      <c r="H162" s="873">
        <f t="shared" si="4"/>
        <v>0</v>
      </c>
      <c r="I162" s="1234">
        <v>0.05</v>
      </c>
      <c r="J162" s="887">
        <f t="shared" si="5"/>
        <v>0</v>
      </c>
    </row>
    <row r="163" spans="1:10" s="185" customFormat="1" ht="15">
      <c r="A163" s="517" t="s">
        <v>1218</v>
      </c>
      <c r="B163" s="532" t="s">
        <v>1219</v>
      </c>
      <c r="C163" s="517" t="s">
        <v>893</v>
      </c>
      <c r="D163" s="517">
        <v>0.05</v>
      </c>
      <c r="E163" s="1370">
        <f>SUM(F96:F160)</f>
        <v>0</v>
      </c>
      <c r="F163" s="440">
        <f t="shared" si="3"/>
        <v>0</v>
      </c>
      <c r="G163" s="1208"/>
      <c r="H163" s="873">
        <f t="shared" si="4"/>
        <v>0</v>
      </c>
      <c r="I163" s="1234">
        <v>0.05</v>
      </c>
      <c r="J163" s="887">
        <f t="shared" si="5"/>
        <v>0</v>
      </c>
    </row>
    <row r="164" spans="1:10" s="185" customFormat="1" ht="30">
      <c r="A164" s="517" t="s">
        <v>1220</v>
      </c>
      <c r="B164" s="532" t="s">
        <v>1221</v>
      </c>
      <c r="C164" s="517"/>
      <c r="D164" s="517"/>
      <c r="E164" s="1363"/>
      <c r="F164" s="440">
        <f t="shared" si="3"/>
        <v>0</v>
      </c>
      <c r="G164" s="1208"/>
      <c r="H164" s="873">
        <f t="shared" si="4"/>
        <v>0</v>
      </c>
      <c r="I164" s="1234"/>
      <c r="J164" s="887">
        <f t="shared" si="5"/>
        <v>0</v>
      </c>
    </row>
    <row r="165" spans="1:10" s="185" customFormat="1" ht="13.5" customHeight="1">
      <c r="A165" s="517"/>
      <c r="B165" s="532" t="s">
        <v>1222</v>
      </c>
      <c r="C165" s="517" t="s">
        <v>925</v>
      </c>
      <c r="D165" s="517">
        <v>1</v>
      </c>
      <c r="E165" s="1369"/>
      <c r="F165" s="440">
        <f t="shared" si="3"/>
        <v>0</v>
      </c>
      <c r="G165" s="1208"/>
      <c r="H165" s="873">
        <f t="shared" si="4"/>
        <v>0</v>
      </c>
      <c r="I165" s="1234">
        <v>1</v>
      </c>
      <c r="J165" s="887">
        <f t="shared" si="5"/>
        <v>0</v>
      </c>
    </row>
    <row r="166" spans="1:10" s="185" customFormat="1" ht="13.5" customHeight="1" thickBot="1">
      <c r="A166" s="523"/>
      <c r="B166" s="540"/>
      <c r="C166" s="523"/>
      <c r="D166" s="523"/>
      <c r="E166" s="1364"/>
      <c r="F166" s="523"/>
      <c r="G166" s="1212"/>
      <c r="H166" s="1213"/>
      <c r="I166" s="1235"/>
      <c r="J166" s="1235"/>
    </row>
    <row r="167" spans="1:10" s="185" customFormat="1" ht="15.75" thickTop="1">
      <c r="A167" s="191"/>
      <c r="B167" s="195"/>
      <c r="C167" s="184"/>
      <c r="D167" s="184"/>
      <c r="E167" s="1361"/>
      <c r="F167" s="184"/>
      <c r="G167" s="1205"/>
      <c r="H167" s="1209"/>
      <c r="I167" s="1231"/>
      <c r="J167" s="1231"/>
    </row>
    <row r="168" spans="1:10" s="185" customFormat="1" ht="15.75">
      <c r="B168" s="516" t="s">
        <v>1403</v>
      </c>
      <c r="C168" s="517"/>
      <c r="D168" s="517"/>
      <c r="E168" s="1363"/>
      <c r="F168" s="541">
        <f>SUM(F95:F167)</f>
        <v>0</v>
      </c>
      <c r="G168" s="1207"/>
      <c r="H168" s="1214">
        <f>SUM(H95:H167)</f>
        <v>0</v>
      </c>
      <c r="I168" s="1230"/>
      <c r="J168" s="1236">
        <f>SUM(J95:J167)</f>
        <v>0</v>
      </c>
    </row>
    <row r="169" spans="1:10" s="185" customFormat="1" ht="15.75">
      <c r="B169" s="188"/>
      <c r="C169" s="184"/>
      <c r="D169" s="184"/>
      <c r="E169" s="1361"/>
      <c r="F169" s="184"/>
      <c r="G169" s="1209"/>
      <c r="H169" s="1209"/>
      <c r="I169" s="1231"/>
      <c r="J169" s="1231"/>
    </row>
    <row r="170" spans="1:10" s="185" customFormat="1" ht="15.75">
      <c r="B170" s="188"/>
      <c r="C170" s="184"/>
      <c r="D170" s="184"/>
      <c r="E170" s="1361"/>
      <c r="F170" s="184"/>
      <c r="G170" s="1209"/>
      <c r="H170" s="1209"/>
      <c r="I170" s="1231"/>
      <c r="J170" s="1231"/>
    </row>
    <row r="171" spans="1:10" s="152" customFormat="1" ht="12" customHeight="1">
      <c r="A171" s="150" t="s">
        <v>832</v>
      </c>
      <c r="B171" s="150" t="s">
        <v>833</v>
      </c>
      <c r="C171" s="150" t="s">
        <v>834</v>
      </c>
      <c r="D171" s="150" t="s">
        <v>1402</v>
      </c>
      <c r="E171" s="1367" t="s">
        <v>1382</v>
      </c>
      <c r="F171" s="150" t="s">
        <v>837</v>
      </c>
      <c r="G171" s="1557" t="s">
        <v>1557</v>
      </c>
      <c r="H171" s="1558"/>
      <c r="I171" s="1559" t="s">
        <v>1558</v>
      </c>
      <c r="J171" s="1560"/>
    </row>
    <row r="172" spans="1:10" s="185" customFormat="1" ht="15">
      <c r="B172" s="195"/>
      <c r="C172" s="184"/>
      <c r="D172" s="184"/>
      <c r="E172" s="1361"/>
      <c r="F172" s="184"/>
      <c r="G172" s="929" t="s">
        <v>79</v>
      </c>
      <c r="H172" s="929" t="s">
        <v>1561</v>
      </c>
      <c r="I172" s="928" t="s">
        <v>79</v>
      </c>
      <c r="J172" s="928" t="s">
        <v>1561</v>
      </c>
    </row>
    <row r="173" spans="1:10" s="185" customFormat="1" ht="28.5">
      <c r="A173" s="187" t="s">
        <v>1109</v>
      </c>
      <c r="B173" s="232" t="s">
        <v>1223</v>
      </c>
      <c r="C173" s="190"/>
      <c r="D173" s="190"/>
      <c r="E173" s="1374"/>
      <c r="F173" s="190"/>
      <c r="G173" s="1209"/>
      <c r="H173" s="1209"/>
      <c r="I173" s="1231"/>
      <c r="J173" s="1231"/>
    </row>
    <row r="174" spans="1:10" s="185" customFormat="1" ht="30">
      <c r="A174" s="533" t="s">
        <v>83</v>
      </c>
      <c r="B174" s="532" t="s">
        <v>1224</v>
      </c>
      <c r="C174" s="517" t="s">
        <v>49</v>
      </c>
      <c r="D174" s="517">
        <v>1</v>
      </c>
      <c r="E174" s="1372"/>
      <c r="F174" s="440">
        <f>D174*E174</f>
        <v>0</v>
      </c>
      <c r="G174" s="1208"/>
      <c r="H174" s="873">
        <f>E174*G174</f>
        <v>0</v>
      </c>
      <c r="I174" s="1230">
        <v>1</v>
      </c>
      <c r="J174" s="887">
        <f>E174*I174</f>
        <v>0</v>
      </c>
    </row>
    <row r="175" spans="1:10" s="185" customFormat="1" ht="15">
      <c r="A175" s="533"/>
      <c r="B175" s="532" t="s">
        <v>1225</v>
      </c>
      <c r="C175" s="517"/>
      <c r="D175" s="517"/>
      <c r="E175" s="1373"/>
      <c r="F175" s="517"/>
      <c r="G175" s="1208"/>
      <c r="H175" s="1207"/>
      <c r="I175" s="1230"/>
      <c r="J175" s="1230"/>
    </row>
    <row r="176" spans="1:10" s="185" customFormat="1" ht="15">
      <c r="A176" s="533"/>
      <c r="B176" s="532" t="s">
        <v>1226</v>
      </c>
      <c r="C176" s="517"/>
      <c r="D176" s="517"/>
      <c r="E176" s="1373"/>
      <c r="F176" s="517"/>
      <c r="G176" s="1208"/>
      <c r="H176" s="1207"/>
      <c r="I176" s="1230"/>
      <c r="J176" s="1230"/>
    </row>
    <row r="177" spans="1:10" s="185" customFormat="1" ht="15">
      <c r="A177" s="533"/>
      <c r="B177" s="532" t="s">
        <v>1227</v>
      </c>
      <c r="C177" s="517"/>
      <c r="D177" s="517"/>
      <c r="E177" s="1373"/>
      <c r="F177" s="517"/>
      <c r="G177" s="1208"/>
      <c r="H177" s="1207"/>
      <c r="I177" s="1230"/>
      <c r="J177" s="1230"/>
    </row>
    <row r="178" spans="1:10" s="185" customFormat="1" ht="15">
      <c r="A178" s="533"/>
      <c r="B178" s="532" t="s">
        <v>1228</v>
      </c>
      <c r="C178" s="517"/>
      <c r="D178" s="517"/>
      <c r="E178" s="1373"/>
      <c r="F178" s="517"/>
      <c r="G178" s="1208"/>
      <c r="H178" s="1207"/>
      <c r="I178" s="1230"/>
      <c r="J178" s="1230"/>
    </row>
    <row r="179" spans="1:10" s="185" customFormat="1" ht="15">
      <c r="A179" s="533"/>
      <c r="B179" s="532" t="s">
        <v>1229</v>
      </c>
      <c r="C179" s="517"/>
      <c r="D179" s="517"/>
      <c r="E179" s="1373"/>
      <c r="F179" s="517"/>
      <c r="G179" s="1208"/>
      <c r="H179" s="1207"/>
      <c r="I179" s="1230"/>
      <c r="J179" s="1230"/>
    </row>
    <row r="180" spans="1:10" s="185" customFormat="1" ht="15">
      <c r="A180" s="533"/>
      <c r="B180" s="532" t="s">
        <v>1230</v>
      </c>
      <c r="C180" s="517"/>
      <c r="D180" s="517"/>
      <c r="E180" s="1373"/>
      <c r="F180" s="517"/>
      <c r="G180" s="1208"/>
      <c r="H180" s="1207"/>
      <c r="I180" s="1230"/>
      <c r="J180" s="1230"/>
    </row>
    <row r="181" spans="1:10" s="185" customFormat="1" ht="15">
      <c r="A181" s="533"/>
      <c r="B181" s="532" t="s">
        <v>1231</v>
      </c>
      <c r="C181" s="517"/>
      <c r="D181" s="517"/>
      <c r="E181" s="1373"/>
      <c r="F181" s="517"/>
      <c r="G181" s="1208"/>
      <c r="H181" s="1207"/>
      <c r="I181" s="1230"/>
      <c r="J181" s="1230"/>
    </row>
    <row r="182" spans="1:10" s="185" customFormat="1" ht="15">
      <c r="A182" s="533"/>
      <c r="B182" s="532" t="s">
        <v>1232</v>
      </c>
      <c r="C182" s="517"/>
      <c r="D182" s="517"/>
      <c r="E182" s="1373"/>
      <c r="F182" s="517"/>
      <c r="G182" s="1208"/>
      <c r="H182" s="1207"/>
      <c r="I182" s="1230"/>
      <c r="J182" s="1230"/>
    </row>
    <row r="183" spans="1:10" s="185" customFormat="1" ht="15">
      <c r="A183" s="533"/>
      <c r="B183" s="532"/>
      <c r="C183" s="517"/>
      <c r="D183" s="517"/>
      <c r="E183" s="1373"/>
      <c r="F183" s="517"/>
      <c r="G183" s="1208"/>
      <c r="H183" s="1207"/>
      <c r="I183" s="1230"/>
      <c r="J183" s="1230"/>
    </row>
    <row r="184" spans="1:10" s="185" customFormat="1" ht="30">
      <c r="A184" s="533" t="s">
        <v>85</v>
      </c>
      <c r="B184" s="532" t="s">
        <v>1233</v>
      </c>
      <c r="C184" s="517" t="s">
        <v>49</v>
      </c>
      <c r="D184" s="517">
        <v>1</v>
      </c>
      <c r="E184" s="1372"/>
      <c r="F184" s="440">
        <f>D184*E184</f>
        <v>0</v>
      </c>
      <c r="G184" s="1208"/>
      <c r="H184" s="873">
        <f>E184*G184</f>
        <v>0</v>
      </c>
      <c r="I184" s="1230">
        <v>1</v>
      </c>
      <c r="J184" s="887">
        <f>E184*I184</f>
        <v>0</v>
      </c>
    </row>
    <row r="185" spans="1:10" s="185" customFormat="1" ht="15">
      <c r="A185" s="533"/>
      <c r="B185" s="532" t="s">
        <v>1225</v>
      </c>
      <c r="C185" s="517"/>
      <c r="D185" s="517"/>
      <c r="E185" s="1373"/>
      <c r="F185" s="517"/>
      <c r="G185" s="1208"/>
      <c r="H185" s="1207"/>
      <c r="I185" s="1230"/>
      <c r="J185" s="1230"/>
    </row>
    <row r="186" spans="1:10" s="185" customFormat="1" ht="15">
      <c r="A186" s="533"/>
      <c r="B186" s="532" t="s">
        <v>1226</v>
      </c>
      <c r="C186" s="517"/>
      <c r="D186" s="517"/>
      <c r="E186" s="1373"/>
      <c r="F186" s="517"/>
      <c r="G186" s="1208"/>
      <c r="H186" s="1207"/>
      <c r="I186" s="1230"/>
      <c r="J186" s="1230"/>
    </row>
    <row r="187" spans="1:10" s="185" customFormat="1" ht="15">
      <c r="A187" s="533"/>
      <c r="B187" s="532" t="s">
        <v>1227</v>
      </c>
      <c r="C187" s="517"/>
      <c r="D187" s="517"/>
      <c r="E187" s="1373"/>
      <c r="F187" s="517"/>
      <c r="G187" s="1208"/>
      <c r="H187" s="1207"/>
      <c r="I187" s="1230"/>
      <c r="J187" s="1230"/>
    </row>
    <row r="188" spans="1:10" s="185" customFormat="1" ht="15">
      <c r="A188" s="533"/>
      <c r="B188" s="532" t="s">
        <v>1234</v>
      </c>
      <c r="C188" s="517"/>
      <c r="D188" s="517"/>
      <c r="E188" s="1373"/>
      <c r="F188" s="517"/>
      <c r="G188" s="1208"/>
      <c r="H188" s="1207"/>
      <c r="I188" s="1230"/>
      <c r="J188" s="1230"/>
    </row>
    <row r="189" spans="1:10" s="185" customFormat="1" ht="15">
      <c r="A189" s="533"/>
      <c r="B189" s="532" t="s">
        <v>1235</v>
      </c>
      <c r="C189" s="517"/>
      <c r="D189" s="517"/>
      <c r="E189" s="1373"/>
      <c r="F189" s="517"/>
      <c r="G189" s="1208"/>
      <c r="H189" s="1207"/>
      <c r="I189" s="1230"/>
      <c r="J189" s="1230"/>
    </row>
    <row r="190" spans="1:10" s="185" customFormat="1" ht="15">
      <c r="A190" s="533"/>
      <c r="B190" s="532" t="s">
        <v>1231</v>
      </c>
      <c r="C190" s="517"/>
      <c r="D190" s="517"/>
      <c r="E190" s="1373"/>
      <c r="F190" s="517"/>
      <c r="G190" s="1208"/>
      <c r="H190" s="1207"/>
      <c r="I190" s="1230"/>
      <c r="J190" s="1230"/>
    </row>
    <row r="191" spans="1:10" s="185" customFormat="1" ht="15">
      <c r="A191" s="533"/>
      <c r="B191" s="532" t="s">
        <v>1232</v>
      </c>
      <c r="C191" s="517"/>
      <c r="D191" s="517"/>
      <c r="E191" s="1373"/>
      <c r="F191" s="517"/>
      <c r="G191" s="1208"/>
      <c r="H191" s="1207"/>
      <c r="I191" s="1230"/>
      <c r="J191" s="1230"/>
    </row>
    <row r="192" spans="1:10" s="185" customFormat="1" ht="15">
      <c r="A192" s="533"/>
      <c r="B192" s="532"/>
      <c r="C192" s="517"/>
      <c r="D192" s="517"/>
      <c r="E192" s="1373"/>
      <c r="F192" s="517"/>
      <c r="G192" s="1208"/>
      <c r="H192" s="1207"/>
      <c r="I192" s="1230"/>
      <c r="J192" s="1230"/>
    </row>
    <row r="193" spans="1:10" s="185" customFormat="1" ht="30">
      <c r="A193" s="533" t="s">
        <v>88</v>
      </c>
      <c r="B193" s="532" t="s">
        <v>1236</v>
      </c>
      <c r="C193" s="517" t="s">
        <v>49</v>
      </c>
      <c r="D193" s="517">
        <v>1</v>
      </c>
      <c r="E193" s="1372"/>
      <c r="F193" s="440">
        <f>D193*E193</f>
        <v>0</v>
      </c>
      <c r="G193" s="1208"/>
      <c r="H193" s="873">
        <f>E193*G193</f>
        <v>0</v>
      </c>
      <c r="I193" s="1230">
        <v>1</v>
      </c>
      <c r="J193" s="887">
        <f>E193*I193</f>
        <v>0</v>
      </c>
    </row>
    <row r="194" spans="1:10" s="185" customFormat="1" ht="15">
      <c r="A194" s="533"/>
      <c r="B194" s="532" t="s">
        <v>1225</v>
      </c>
      <c r="C194" s="517"/>
      <c r="D194" s="517"/>
      <c r="E194" s="1373"/>
      <c r="F194" s="517"/>
      <c r="G194" s="1208"/>
      <c r="H194" s="1207"/>
      <c r="I194" s="1230"/>
      <c r="J194" s="1230"/>
    </row>
    <row r="195" spans="1:10" s="185" customFormat="1" ht="15">
      <c r="A195" s="533"/>
      <c r="B195" s="532" t="s">
        <v>1226</v>
      </c>
      <c r="C195" s="517"/>
      <c r="D195" s="517"/>
      <c r="E195" s="1373"/>
      <c r="F195" s="517"/>
      <c r="G195" s="1208"/>
      <c r="H195" s="1207"/>
      <c r="I195" s="1230"/>
      <c r="J195" s="1230"/>
    </row>
    <row r="196" spans="1:10" s="185" customFormat="1" ht="15">
      <c r="A196" s="533"/>
      <c r="B196" s="532" t="s">
        <v>1227</v>
      </c>
      <c r="C196" s="517"/>
      <c r="D196" s="517"/>
      <c r="E196" s="1373"/>
      <c r="F196" s="517"/>
      <c r="G196" s="1208"/>
      <c r="H196" s="1207"/>
      <c r="I196" s="1230"/>
      <c r="J196" s="1230"/>
    </row>
    <row r="197" spans="1:10" s="185" customFormat="1" ht="15">
      <c r="A197" s="533"/>
      <c r="B197" s="532" t="s">
        <v>1237</v>
      </c>
      <c r="C197" s="517"/>
      <c r="D197" s="517"/>
      <c r="E197" s="1373"/>
      <c r="F197" s="517"/>
      <c r="G197" s="1208"/>
      <c r="H197" s="1207"/>
      <c r="I197" s="1230"/>
      <c r="J197" s="1230"/>
    </row>
    <row r="198" spans="1:10" s="185" customFormat="1" ht="15">
      <c r="A198" s="533"/>
      <c r="B198" s="532" t="s">
        <v>1229</v>
      </c>
      <c r="C198" s="517"/>
      <c r="D198" s="517"/>
      <c r="E198" s="1373"/>
      <c r="F198" s="517"/>
      <c r="G198" s="1208"/>
      <c r="H198" s="1207"/>
      <c r="I198" s="1230"/>
      <c r="J198" s="1230"/>
    </row>
    <row r="199" spans="1:10" s="185" customFormat="1" ht="15">
      <c r="A199" s="533"/>
      <c r="B199" s="532" t="s">
        <v>1230</v>
      </c>
      <c r="C199" s="517"/>
      <c r="D199" s="517"/>
      <c r="E199" s="1373"/>
      <c r="F199" s="517"/>
      <c r="G199" s="1208"/>
      <c r="H199" s="1207"/>
      <c r="I199" s="1230"/>
      <c r="J199" s="1230"/>
    </row>
    <row r="200" spans="1:10" s="185" customFormat="1" ht="15">
      <c r="A200" s="533"/>
      <c r="B200" s="532" t="s">
        <v>1231</v>
      </c>
      <c r="C200" s="517"/>
      <c r="D200" s="517"/>
      <c r="E200" s="1373"/>
      <c r="F200" s="517"/>
      <c r="G200" s="1208"/>
      <c r="H200" s="1207"/>
      <c r="I200" s="1230"/>
      <c r="J200" s="1230"/>
    </row>
    <row r="201" spans="1:10" s="185" customFormat="1" ht="15">
      <c r="A201" s="533"/>
      <c r="B201" s="532" t="s">
        <v>1232</v>
      </c>
      <c r="C201" s="517"/>
      <c r="D201" s="517"/>
      <c r="E201" s="1373"/>
      <c r="F201" s="517"/>
      <c r="G201" s="1208"/>
      <c r="H201" s="1207"/>
      <c r="I201" s="1230"/>
      <c r="J201" s="1230"/>
    </row>
    <row r="202" spans="1:10" s="185" customFormat="1" ht="15">
      <c r="A202" s="533"/>
      <c r="B202" s="532"/>
      <c r="C202" s="517"/>
      <c r="D202" s="517"/>
      <c r="E202" s="1373"/>
      <c r="F202" s="517"/>
      <c r="G202" s="1208"/>
      <c r="H202" s="1207"/>
      <c r="I202" s="1230"/>
      <c r="J202" s="1230"/>
    </row>
    <row r="203" spans="1:10" s="185" customFormat="1" ht="30">
      <c r="A203" s="533" t="s">
        <v>89</v>
      </c>
      <c r="B203" s="532" t="s">
        <v>1238</v>
      </c>
      <c r="C203" s="517" t="s">
        <v>49</v>
      </c>
      <c r="D203" s="517">
        <v>1</v>
      </c>
      <c r="E203" s="1372"/>
      <c r="F203" s="440">
        <f>D203*E203</f>
        <v>0</v>
      </c>
      <c r="G203" s="1208"/>
      <c r="H203" s="873">
        <f>E203*G203</f>
        <v>0</v>
      </c>
      <c r="I203" s="1230">
        <v>1</v>
      </c>
      <c r="J203" s="887">
        <f>E203*I203</f>
        <v>0</v>
      </c>
    </row>
    <row r="204" spans="1:10" s="185" customFormat="1" ht="15">
      <c r="A204" s="533"/>
      <c r="B204" s="532" t="s">
        <v>1225</v>
      </c>
      <c r="C204" s="517"/>
      <c r="D204" s="517"/>
      <c r="E204" s="1373"/>
      <c r="F204" s="517"/>
      <c r="G204" s="1208"/>
      <c r="H204" s="1207"/>
      <c r="I204" s="1230"/>
      <c r="J204" s="1230"/>
    </row>
    <row r="205" spans="1:10" s="185" customFormat="1" ht="15">
      <c r="A205" s="533"/>
      <c r="B205" s="532" t="s">
        <v>1226</v>
      </c>
      <c r="C205" s="517"/>
      <c r="D205" s="517"/>
      <c r="E205" s="1373"/>
      <c r="F205" s="517"/>
      <c r="G205" s="1208"/>
      <c r="H205" s="1207"/>
      <c r="I205" s="1230"/>
      <c r="J205" s="1230"/>
    </row>
    <row r="206" spans="1:10" s="185" customFormat="1" ht="15">
      <c r="A206" s="533"/>
      <c r="B206" s="532" t="s">
        <v>1227</v>
      </c>
      <c r="C206" s="517"/>
      <c r="D206" s="517"/>
      <c r="E206" s="1373"/>
      <c r="F206" s="517"/>
      <c r="G206" s="1208"/>
      <c r="H206" s="1207"/>
      <c r="I206" s="1230"/>
      <c r="J206" s="1230"/>
    </row>
    <row r="207" spans="1:10" s="185" customFormat="1" ht="15">
      <c r="A207" s="533"/>
      <c r="B207" s="532" t="s">
        <v>1239</v>
      </c>
      <c r="C207" s="517"/>
      <c r="D207" s="517"/>
      <c r="E207" s="1373"/>
      <c r="F207" s="517"/>
      <c r="G207" s="1208"/>
      <c r="H207" s="1207"/>
      <c r="I207" s="1230"/>
      <c r="J207" s="1230"/>
    </row>
    <row r="208" spans="1:10" s="185" customFormat="1" ht="15">
      <c r="A208" s="533"/>
      <c r="B208" s="532" t="s">
        <v>1240</v>
      </c>
      <c r="C208" s="517"/>
      <c r="D208" s="517"/>
      <c r="E208" s="1373"/>
      <c r="F208" s="517"/>
      <c r="G208" s="1208"/>
      <c r="H208" s="1207"/>
      <c r="I208" s="1230"/>
      <c r="J208" s="1230"/>
    </row>
    <row r="209" spans="1:10" s="185" customFormat="1" ht="15">
      <c r="A209" s="533"/>
      <c r="B209" s="532" t="s">
        <v>1231</v>
      </c>
      <c r="C209" s="517"/>
      <c r="D209" s="517"/>
      <c r="E209" s="1373"/>
      <c r="F209" s="517"/>
      <c r="G209" s="1208"/>
      <c r="H209" s="1207"/>
      <c r="I209" s="1230"/>
      <c r="J209" s="1230"/>
    </row>
    <row r="210" spans="1:10" s="185" customFormat="1" ht="15">
      <c r="A210" s="533"/>
      <c r="B210" s="532" t="s">
        <v>1232</v>
      </c>
      <c r="C210" s="517"/>
      <c r="D210" s="517"/>
      <c r="E210" s="1373"/>
      <c r="F210" s="517"/>
      <c r="G210" s="1208"/>
      <c r="H210" s="1207"/>
      <c r="I210" s="1230"/>
      <c r="J210" s="1230"/>
    </row>
    <row r="211" spans="1:10" s="185" customFormat="1" ht="15">
      <c r="A211" s="533"/>
      <c r="B211" s="532"/>
      <c r="C211" s="517"/>
      <c r="D211" s="517"/>
      <c r="E211" s="1373"/>
      <c r="F211" s="517"/>
      <c r="G211" s="1208"/>
      <c r="H211" s="1207"/>
      <c r="I211" s="1230"/>
      <c r="J211" s="1230"/>
    </row>
    <row r="212" spans="1:10" s="185" customFormat="1" ht="30">
      <c r="A212" s="533" t="s">
        <v>46</v>
      </c>
      <c r="B212" s="532" t="s">
        <v>1241</v>
      </c>
      <c r="C212" s="517" t="s">
        <v>49</v>
      </c>
      <c r="D212" s="517">
        <v>1</v>
      </c>
      <c r="E212" s="1372"/>
      <c r="F212" s="440">
        <f>D212*E212</f>
        <v>0</v>
      </c>
      <c r="G212" s="1208"/>
      <c r="H212" s="873">
        <f>E212*G212</f>
        <v>0</v>
      </c>
      <c r="I212" s="1230">
        <v>1</v>
      </c>
      <c r="J212" s="887">
        <f>E212*I212</f>
        <v>0</v>
      </c>
    </row>
    <row r="213" spans="1:10" s="185" customFormat="1" ht="15">
      <c r="A213" s="533"/>
      <c r="B213" s="532" t="s">
        <v>1225</v>
      </c>
      <c r="C213" s="517"/>
      <c r="D213" s="517"/>
      <c r="E213" s="1373"/>
      <c r="F213" s="517"/>
      <c r="G213" s="1208"/>
      <c r="H213" s="1207"/>
      <c r="I213" s="1230"/>
      <c r="J213" s="1230"/>
    </row>
    <row r="214" spans="1:10" s="185" customFormat="1" ht="15">
      <c r="A214" s="533"/>
      <c r="B214" s="532" t="s">
        <v>1226</v>
      </c>
      <c r="C214" s="517"/>
      <c r="D214" s="517"/>
      <c r="E214" s="1373"/>
      <c r="F214" s="517"/>
      <c r="G214" s="1208"/>
      <c r="H214" s="1207"/>
      <c r="I214" s="1230"/>
      <c r="J214" s="1230"/>
    </row>
    <row r="215" spans="1:10" s="185" customFormat="1" ht="15">
      <c r="A215" s="533"/>
      <c r="B215" s="532" t="s">
        <v>1227</v>
      </c>
      <c r="C215" s="517"/>
      <c r="D215" s="517"/>
      <c r="E215" s="1373"/>
      <c r="F215" s="517"/>
      <c r="G215" s="1208"/>
      <c r="H215" s="1207"/>
      <c r="I215" s="1230"/>
      <c r="J215" s="1230"/>
    </row>
    <row r="216" spans="1:10" s="185" customFormat="1" ht="15">
      <c r="A216" s="533"/>
      <c r="B216" s="532" t="s">
        <v>1242</v>
      </c>
      <c r="C216" s="517"/>
      <c r="D216" s="517"/>
      <c r="E216" s="1373"/>
      <c r="F216" s="517"/>
      <c r="G216" s="1208"/>
      <c r="H216" s="1207"/>
      <c r="I216" s="1230"/>
      <c r="J216" s="1230"/>
    </row>
    <row r="217" spans="1:10" s="185" customFormat="1" ht="15">
      <c r="A217" s="533"/>
      <c r="B217" s="532" t="s">
        <v>1243</v>
      </c>
      <c r="C217" s="517"/>
      <c r="D217" s="517"/>
      <c r="E217" s="1373"/>
      <c r="F217" s="517"/>
      <c r="G217" s="1208"/>
      <c r="H217" s="1207"/>
      <c r="I217" s="1230"/>
      <c r="J217" s="1230"/>
    </row>
    <row r="218" spans="1:10" s="185" customFormat="1" ht="15">
      <c r="A218" s="533"/>
      <c r="B218" s="532" t="s">
        <v>1244</v>
      </c>
      <c r="C218" s="517"/>
      <c r="D218" s="517"/>
      <c r="E218" s="1373"/>
      <c r="F218" s="517"/>
      <c r="G218" s="1208"/>
      <c r="H218" s="1207"/>
      <c r="I218" s="1230"/>
      <c r="J218" s="1230"/>
    </row>
    <row r="219" spans="1:10" s="185" customFormat="1" ht="15">
      <c r="A219" s="533"/>
      <c r="B219" s="532" t="s">
        <v>1231</v>
      </c>
      <c r="C219" s="517"/>
      <c r="D219" s="517"/>
      <c r="E219" s="1373"/>
      <c r="F219" s="517"/>
      <c r="G219" s="1208"/>
      <c r="H219" s="1207"/>
      <c r="I219" s="1230"/>
      <c r="J219" s="1230"/>
    </row>
    <row r="220" spans="1:10" s="185" customFormat="1" ht="15">
      <c r="A220" s="533"/>
      <c r="B220" s="532" t="s">
        <v>1232</v>
      </c>
      <c r="C220" s="517"/>
      <c r="D220" s="517"/>
      <c r="E220" s="1373"/>
      <c r="F220" s="517"/>
      <c r="G220" s="1208"/>
      <c r="H220" s="1207"/>
      <c r="I220" s="1230"/>
      <c r="J220" s="1230"/>
    </row>
    <row r="221" spans="1:10" s="185" customFormat="1" ht="15">
      <c r="A221" s="533"/>
      <c r="B221" s="532"/>
      <c r="C221" s="517"/>
      <c r="D221" s="517"/>
      <c r="E221" s="1373"/>
      <c r="F221" s="517"/>
      <c r="G221" s="1208"/>
      <c r="H221" s="1207"/>
      <c r="I221" s="1230"/>
      <c r="J221" s="1230"/>
    </row>
    <row r="222" spans="1:10" s="185" customFormat="1" ht="30">
      <c r="A222" s="533" t="s">
        <v>47</v>
      </c>
      <c r="B222" s="532" t="s">
        <v>1245</v>
      </c>
      <c r="C222" s="517" t="s">
        <v>49</v>
      </c>
      <c r="D222" s="517">
        <v>1</v>
      </c>
      <c r="E222" s="1372"/>
      <c r="F222" s="440">
        <f>D222*E222</f>
        <v>0</v>
      </c>
      <c r="G222" s="1208"/>
      <c r="H222" s="873">
        <f>E222*G222</f>
        <v>0</v>
      </c>
      <c r="I222" s="1230">
        <v>1</v>
      </c>
      <c r="J222" s="887">
        <f>E222*I222</f>
        <v>0</v>
      </c>
    </row>
    <row r="223" spans="1:10" s="185" customFormat="1" ht="15">
      <c r="A223" s="533"/>
      <c r="B223" s="532" t="s">
        <v>1225</v>
      </c>
      <c r="C223" s="517"/>
      <c r="D223" s="517"/>
      <c r="E223" s="1373"/>
      <c r="F223" s="517"/>
      <c r="G223" s="1208"/>
      <c r="H223" s="1207"/>
      <c r="I223" s="1230"/>
      <c r="J223" s="1230"/>
    </row>
    <row r="224" spans="1:10" s="185" customFormat="1" ht="15">
      <c r="A224" s="533"/>
      <c r="B224" s="532" t="s">
        <v>1226</v>
      </c>
      <c r="C224" s="517"/>
      <c r="D224" s="517"/>
      <c r="E224" s="1373"/>
      <c r="F224" s="517"/>
      <c r="G224" s="1208"/>
      <c r="H224" s="1207"/>
      <c r="I224" s="1230"/>
      <c r="J224" s="1230"/>
    </row>
    <row r="225" spans="1:10" s="185" customFormat="1" ht="15">
      <c r="A225" s="533"/>
      <c r="B225" s="532" t="s">
        <v>1227</v>
      </c>
      <c r="C225" s="517"/>
      <c r="D225" s="517"/>
      <c r="E225" s="1373"/>
      <c r="F225" s="517"/>
      <c r="G225" s="1208"/>
      <c r="H225" s="1207"/>
      <c r="I225" s="1230"/>
      <c r="J225" s="1230"/>
    </row>
    <row r="226" spans="1:10" s="185" customFormat="1" ht="15">
      <c r="A226" s="533"/>
      <c r="B226" s="532" t="s">
        <v>1234</v>
      </c>
      <c r="C226" s="517"/>
      <c r="D226" s="517"/>
      <c r="E226" s="1373"/>
      <c r="F226" s="517"/>
      <c r="G226" s="1208"/>
      <c r="H226" s="1207"/>
      <c r="I226" s="1230"/>
      <c r="J226" s="1230"/>
    </row>
    <row r="227" spans="1:10" s="185" customFormat="1" ht="15">
      <c r="A227" s="533"/>
      <c r="B227" s="532" t="s">
        <v>1246</v>
      </c>
      <c r="C227" s="517"/>
      <c r="D227" s="517"/>
      <c r="E227" s="1373"/>
      <c r="F227" s="517"/>
      <c r="G227" s="1208"/>
      <c r="H227" s="1207"/>
      <c r="I227" s="1230"/>
      <c r="J227" s="1230"/>
    </row>
    <row r="228" spans="1:10" s="185" customFormat="1" ht="15">
      <c r="A228" s="533"/>
      <c r="B228" s="532" t="s">
        <v>1247</v>
      </c>
      <c r="C228" s="517"/>
      <c r="D228" s="517"/>
      <c r="E228" s="1373"/>
      <c r="F228" s="517"/>
      <c r="G228" s="1208"/>
      <c r="H228" s="1207"/>
      <c r="I228" s="1230"/>
      <c r="J228" s="1230"/>
    </row>
    <row r="229" spans="1:10" s="185" customFormat="1" ht="15">
      <c r="A229" s="533"/>
      <c r="B229" s="532" t="s">
        <v>1243</v>
      </c>
      <c r="C229" s="517"/>
      <c r="D229" s="517"/>
      <c r="E229" s="1373"/>
      <c r="F229" s="517"/>
      <c r="G229" s="1208"/>
      <c r="H229" s="1207"/>
      <c r="I229" s="1230"/>
      <c r="J229" s="1230"/>
    </row>
    <row r="230" spans="1:10" s="185" customFormat="1" ht="15">
      <c r="A230" s="533"/>
      <c r="B230" s="532" t="s">
        <v>1248</v>
      </c>
      <c r="C230" s="517"/>
      <c r="D230" s="517"/>
      <c r="E230" s="1373"/>
      <c r="F230" s="517"/>
      <c r="G230" s="1208"/>
      <c r="H230" s="1207"/>
      <c r="I230" s="1230"/>
      <c r="J230" s="1230"/>
    </row>
    <row r="231" spans="1:10" s="185" customFormat="1" ht="15">
      <c r="A231" s="533"/>
      <c r="B231" s="532" t="s">
        <v>1231</v>
      </c>
      <c r="C231" s="517"/>
      <c r="D231" s="517"/>
      <c r="E231" s="1373"/>
      <c r="F231" s="517"/>
      <c r="G231" s="1208"/>
      <c r="H231" s="1207"/>
      <c r="I231" s="1230"/>
      <c r="J231" s="1230"/>
    </row>
    <row r="232" spans="1:10" s="185" customFormat="1" ht="15">
      <c r="A232" s="533"/>
      <c r="B232" s="532" t="s">
        <v>1232</v>
      </c>
      <c r="C232" s="517"/>
      <c r="D232" s="517"/>
      <c r="E232" s="1373"/>
      <c r="F232" s="517"/>
      <c r="G232" s="1208"/>
      <c r="H232" s="1207"/>
      <c r="I232" s="1230"/>
      <c r="J232" s="1230"/>
    </row>
    <row r="233" spans="1:10" s="185" customFormat="1" ht="15">
      <c r="A233" s="533"/>
      <c r="B233" s="532"/>
      <c r="C233" s="517"/>
      <c r="D233" s="517"/>
      <c r="E233" s="1373"/>
      <c r="F233" s="517"/>
      <c r="G233" s="1208"/>
      <c r="H233" s="1207"/>
      <c r="I233" s="1230"/>
      <c r="J233" s="1230"/>
    </row>
    <row r="234" spans="1:10" s="185" customFormat="1" ht="30">
      <c r="A234" s="533" t="s">
        <v>69</v>
      </c>
      <c r="B234" s="532" t="s">
        <v>1249</v>
      </c>
      <c r="C234" s="517" t="s">
        <v>49</v>
      </c>
      <c r="D234" s="517">
        <v>1</v>
      </c>
      <c r="E234" s="1372"/>
      <c r="F234" s="440">
        <f>D234*E234</f>
        <v>0</v>
      </c>
      <c r="G234" s="1208"/>
      <c r="H234" s="873">
        <f>E234*G234</f>
        <v>0</v>
      </c>
      <c r="I234" s="1230">
        <v>1</v>
      </c>
      <c r="J234" s="887">
        <f>E234*I234</f>
        <v>0</v>
      </c>
    </row>
    <row r="235" spans="1:10" s="185" customFormat="1" ht="30">
      <c r="A235" s="533"/>
      <c r="B235" s="532" t="s">
        <v>1250</v>
      </c>
      <c r="C235" s="517"/>
      <c r="D235" s="517"/>
      <c r="E235" s="1373"/>
      <c r="F235" s="517"/>
      <c r="G235" s="1208"/>
      <c r="H235" s="1207"/>
      <c r="I235" s="1230"/>
      <c r="J235" s="1230"/>
    </row>
    <row r="236" spans="1:10" s="185" customFormat="1" ht="15">
      <c r="A236" s="533"/>
      <c r="B236" s="532" t="s">
        <v>1251</v>
      </c>
      <c r="C236" s="517"/>
      <c r="D236" s="517"/>
      <c r="E236" s="1373"/>
      <c r="F236" s="517"/>
      <c r="G236" s="1208"/>
      <c r="H236" s="1207"/>
      <c r="I236" s="1230"/>
      <c r="J236" s="1230"/>
    </row>
    <row r="237" spans="1:10" s="185" customFormat="1" ht="15">
      <c r="A237" s="533"/>
      <c r="B237" s="532" t="s">
        <v>1252</v>
      </c>
      <c r="C237" s="517"/>
      <c r="D237" s="517"/>
      <c r="E237" s="1373"/>
      <c r="F237" s="517"/>
      <c r="G237" s="1208"/>
      <c r="H237" s="1207"/>
      <c r="I237" s="1230"/>
      <c r="J237" s="1230"/>
    </row>
    <row r="238" spans="1:10" s="185" customFormat="1" ht="15">
      <c r="A238" s="533"/>
      <c r="B238" s="532" t="s">
        <v>1253</v>
      </c>
      <c r="C238" s="517"/>
      <c r="D238" s="517"/>
      <c r="E238" s="1373"/>
      <c r="F238" s="517"/>
      <c r="G238" s="1208"/>
      <c r="H238" s="1207"/>
      <c r="I238" s="1230"/>
      <c r="J238" s="1230"/>
    </row>
    <row r="239" spans="1:10" s="185" customFormat="1" ht="30">
      <c r="A239" s="533"/>
      <c r="B239" s="532" t="s">
        <v>1254</v>
      </c>
      <c r="C239" s="517"/>
      <c r="D239" s="517"/>
      <c r="E239" s="1373"/>
      <c r="F239" s="517"/>
      <c r="G239" s="1208"/>
      <c r="H239" s="1207"/>
      <c r="I239" s="1230"/>
      <c r="J239" s="1230"/>
    </row>
    <row r="240" spans="1:10" s="185" customFormat="1" ht="15">
      <c r="A240" s="533"/>
      <c r="B240" s="532"/>
      <c r="C240" s="517"/>
      <c r="D240" s="517"/>
      <c r="E240" s="1373"/>
      <c r="F240" s="517"/>
      <c r="G240" s="1208"/>
      <c r="H240" s="1207"/>
      <c r="I240" s="1230"/>
      <c r="J240" s="1230"/>
    </row>
    <row r="241" spans="1:10" s="185" customFormat="1" ht="30">
      <c r="A241" s="533" t="s">
        <v>70</v>
      </c>
      <c r="B241" s="532" t="s">
        <v>1255</v>
      </c>
      <c r="C241" s="517" t="s">
        <v>49</v>
      </c>
      <c r="D241" s="517">
        <v>1</v>
      </c>
      <c r="E241" s="1372"/>
      <c r="F241" s="440">
        <f>D241*E241</f>
        <v>0</v>
      </c>
      <c r="G241" s="1208"/>
      <c r="H241" s="873">
        <f>E241*G241</f>
        <v>0</v>
      </c>
      <c r="I241" s="1230">
        <v>1</v>
      </c>
      <c r="J241" s="887">
        <f>E241*I241</f>
        <v>0</v>
      </c>
    </row>
    <row r="242" spans="1:10" s="185" customFormat="1" ht="30">
      <c r="A242" s="533"/>
      <c r="B242" s="532" t="s">
        <v>1256</v>
      </c>
      <c r="C242" s="517"/>
      <c r="D242" s="517"/>
      <c r="E242" s="1373"/>
      <c r="F242" s="517"/>
      <c r="G242" s="1208"/>
      <c r="H242" s="1207"/>
      <c r="I242" s="1230"/>
      <c r="J242" s="1230"/>
    </row>
    <row r="243" spans="1:10" s="185" customFormat="1" ht="15">
      <c r="A243" s="533"/>
      <c r="B243" s="532" t="s">
        <v>1257</v>
      </c>
      <c r="C243" s="517"/>
      <c r="D243" s="517"/>
      <c r="E243" s="1373"/>
      <c r="F243" s="517"/>
      <c r="G243" s="1208"/>
      <c r="H243" s="1207"/>
      <c r="I243" s="1230"/>
      <c r="J243" s="1230"/>
    </row>
    <row r="244" spans="1:10" s="185" customFormat="1" ht="30">
      <c r="A244" s="533"/>
      <c r="B244" s="532" t="s">
        <v>1258</v>
      </c>
      <c r="C244" s="517"/>
      <c r="D244" s="517"/>
      <c r="E244" s="1373"/>
      <c r="F244" s="517"/>
      <c r="G244" s="1208"/>
      <c r="H244" s="1207"/>
      <c r="I244" s="1230"/>
      <c r="J244" s="1230"/>
    </row>
    <row r="245" spans="1:10" s="185" customFormat="1" ht="15">
      <c r="A245" s="533"/>
      <c r="B245" s="532" t="s">
        <v>1259</v>
      </c>
      <c r="C245" s="517"/>
      <c r="D245" s="517"/>
      <c r="E245" s="1373"/>
      <c r="F245" s="517"/>
      <c r="G245" s="1208"/>
      <c r="H245" s="1207"/>
      <c r="I245" s="1230"/>
      <c r="J245" s="1230"/>
    </row>
    <row r="246" spans="1:10" s="185" customFormat="1" ht="15">
      <c r="A246" s="533"/>
      <c r="B246" s="532"/>
      <c r="C246" s="517"/>
      <c r="D246" s="517"/>
      <c r="E246" s="1373"/>
      <c r="F246" s="517"/>
      <c r="G246" s="1208"/>
      <c r="H246" s="1207"/>
      <c r="I246" s="1230"/>
      <c r="J246" s="1230"/>
    </row>
    <row r="247" spans="1:10" s="185" customFormat="1" ht="30">
      <c r="A247" s="533" t="s">
        <v>71</v>
      </c>
      <c r="B247" s="532" t="s">
        <v>1260</v>
      </c>
      <c r="C247" s="517"/>
      <c r="D247" s="517"/>
      <c r="E247" s="1373"/>
      <c r="F247" s="517"/>
      <c r="G247" s="1208"/>
      <c r="H247" s="1207"/>
      <c r="I247" s="1230"/>
      <c r="J247" s="1230"/>
    </row>
    <row r="248" spans="1:10" s="185" customFormat="1" ht="15">
      <c r="A248" s="533"/>
      <c r="B248" s="532" t="s">
        <v>1261</v>
      </c>
      <c r="C248" s="517" t="s">
        <v>49</v>
      </c>
      <c r="D248" s="517">
        <v>1</v>
      </c>
      <c r="E248" s="1372"/>
      <c r="F248" s="440">
        <f t="shared" ref="F248:F253" si="6">D248*E248</f>
        <v>0</v>
      </c>
      <c r="G248" s="1208"/>
      <c r="H248" s="873">
        <f>E248*G248</f>
        <v>0</v>
      </c>
      <c r="I248" s="1230">
        <v>1</v>
      </c>
      <c r="J248" s="887">
        <f>E248*I248</f>
        <v>0</v>
      </c>
    </row>
    <row r="249" spans="1:10" s="185" customFormat="1" ht="12" customHeight="1">
      <c r="A249" s="533"/>
      <c r="B249" s="532"/>
      <c r="C249" s="517"/>
      <c r="D249" s="517"/>
      <c r="E249" s="1373"/>
      <c r="F249" s="517"/>
      <c r="G249" s="1208"/>
      <c r="H249" s="1207"/>
      <c r="I249" s="1230"/>
      <c r="J249" s="1230"/>
    </row>
    <row r="250" spans="1:10" s="185" customFormat="1" ht="15">
      <c r="A250" s="533" t="s">
        <v>38</v>
      </c>
      <c r="B250" s="532" t="s">
        <v>1262</v>
      </c>
      <c r="C250" s="517" t="s">
        <v>893</v>
      </c>
      <c r="D250" s="517">
        <v>0.05</v>
      </c>
      <c r="E250" s="1375">
        <f>SUM(F174:F248)</f>
        <v>0</v>
      </c>
      <c r="F250" s="440">
        <f t="shared" si="6"/>
        <v>0</v>
      </c>
      <c r="G250" s="1208"/>
      <c r="H250" s="873">
        <f>E250*G250</f>
        <v>0</v>
      </c>
      <c r="I250" s="1234">
        <v>0.05</v>
      </c>
      <c r="J250" s="887">
        <f>E250*I250</f>
        <v>0</v>
      </c>
    </row>
    <row r="251" spans="1:10" s="185" customFormat="1" ht="30">
      <c r="A251" s="533" t="s">
        <v>72</v>
      </c>
      <c r="B251" s="532" t="s">
        <v>1263</v>
      </c>
      <c r="C251" s="517" t="s">
        <v>893</v>
      </c>
      <c r="D251" s="517">
        <v>0.05</v>
      </c>
      <c r="E251" s="1375">
        <f>SUM(F174:F248)</f>
        <v>0</v>
      </c>
      <c r="F251" s="440">
        <f t="shared" si="6"/>
        <v>0</v>
      </c>
      <c r="G251" s="1208"/>
      <c r="H251" s="873">
        <f>E251*G251</f>
        <v>0</v>
      </c>
      <c r="I251" s="1234">
        <v>0.05</v>
      </c>
      <c r="J251" s="887">
        <f>E251*I251</f>
        <v>0</v>
      </c>
    </row>
    <row r="252" spans="1:10" s="185" customFormat="1" ht="30">
      <c r="A252" s="533" t="s">
        <v>73</v>
      </c>
      <c r="B252" s="532" t="s">
        <v>1264</v>
      </c>
      <c r="C252" s="517" t="s">
        <v>925</v>
      </c>
      <c r="D252" s="517">
        <v>1</v>
      </c>
      <c r="E252" s="1372"/>
      <c r="F252" s="440">
        <f t="shared" si="6"/>
        <v>0</v>
      </c>
      <c r="G252" s="1208"/>
      <c r="H252" s="873">
        <f>E252*G252</f>
        <v>0</v>
      </c>
      <c r="I252" s="1234">
        <v>1</v>
      </c>
      <c r="J252" s="887">
        <f>E252*I252</f>
        <v>0</v>
      </c>
    </row>
    <row r="253" spans="1:10" s="185" customFormat="1" ht="30">
      <c r="A253" s="533" t="s">
        <v>75</v>
      </c>
      <c r="B253" s="532" t="s">
        <v>1265</v>
      </c>
      <c r="C253" s="517" t="s">
        <v>925</v>
      </c>
      <c r="D253" s="517">
        <v>1</v>
      </c>
      <c r="E253" s="1372"/>
      <c r="F253" s="440">
        <f t="shared" si="6"/>
        <v>0</v>
      </c>
      <c r="G253" s="1208"/>
      <c r="H253" s="873">
        <f>E253*G253</f>
        <v>0</v>
      </c>
      <c r="I253" s="1230">
        <v>1</v>
      </c>
      <c r="J253" s="887">
        <f>E253*I253</f>
        <v>0</v>
      </c>
    </row>
    <row r="254" spans="1:10" s="185" customFormat="1" ht="12.75" customHeight="1">
      <c r="B254" s="190"/>
      <c r="C254" s="184"/>
      <c r="D254" s="184"/>
      <c r="E254" s="1374"/>
      <c r="F254" s="184"/>
      <c r="G254" s="1205"/>
      <c r="H254" s="1209"/>
      <c r="I254" s="1231"/>
      <c r="J254" s="1231"/>
    </row>
    <row r="255" spans="1:10" s="185" customFormat="1" ht="13.5" customHeight="1" thickBot="1">
      <c r="A255" s="536"/>
      <c r="B255" s="542"/>
      <c r="C255" s="536"/>
      <c r="D255" s="536"/>
      <c r="E255" s="1371"/>
      <c r="F255" s="536"/>
      <c r="G255" s="1215"/>
      <c r="H255" s="1210"/>
      <c r="I255" s="1232"/>
      <c r="J255" s="1232"/>
    </row>
    <row r="256" spans="1:10" s="185" customFormat="1" ht="15.75" thickTop="1">
      <c r="A256" s="191"/>
      <c r="B256" s="195"/>
      <c r="C256" s="184"/>
      <c r="D256" s="184"/>
      <c r="E256" s="1361"/>
      <c r="F256" s="184"/>
      <c r="G256" s="1205"/>
      <c r="H256" s="1209"/>
      <c r="I256" s="1231"/>
      <c r="J256" s="1231"/>
    </row>
    <row r="257" spans="1:10" s="185" customFormat="1" ht="15">
      <c r="A257" s="191"/>
      <c r="B257" s="195"/>
      <c r="C257" s="184"/>
      <c r="D257" s="184"/>
      <c r="E257" s="1361"/>
      <c r="F257" s="184" t="s">
        <v>1582</v>
      </c>
      <c r="G257" s="1205"/>
      <c r="H257" s="1209" t="s">
        <v>1584</v>
      </c>
      <c r="I257" s="1231"/>
      <c r="J257" s="1231" t="s">
        <v>1593</v>
      </c>
    </row>
    <row r="258" spans="1:10" s="185" customFormat="1" ht="15.75">
      <c r="B258" s="516" t="s">
        <v>1417</v>
      </c>
      <c r="C258" s="517"/>
      <c r="D258" s="517"/>
      <c r="E258" s="1363"/>
      <c r="F258" s="518">
        <f>SUM(F173:F256)</f>
        <v>0</v>
      </c>
      <c r="G258" s="1207"/>
      <c r="H258" s="1211">
        <f>SUM(H173:H257)</f>
        <v>0</v>
      </c>
      <c r="I258" s="1230"/>
      <c r="J258" s="1233">
        <f>SUM(J173:J257)</f>
        <v>0</v>
      </c>
    </row>
    <row r="259" spans="1:10" s="185" customFormat="1" ht="15.75">
      <c r="B259" s="188"/>
      <c r="C259" s="184"/>
      <c r="D259" s="184"/>
      <c r="E259" s="1361"/>
      <c r="F259" s="233"/>
      <c r="G259" s="1209"/>
      <c r="H259" s="1209"/>
      <c r="I259" s="1231"/>
      <c r="J259" s="1231"/>
    </row>
    <row r="260" spans="1:10" s="2" customFormat="1">
      <c r="A260" s="12"/>
      <c r="B260" s="16"/>
      <c r="C260" s="13"/>
      <c r="E260" s="1352"/>
      <c r="F260" s="1"/>
      <c r="G260" s="1140"/>
      <c r="H260" s="1140"/>
      <c r="I260" s="1185"/>
      <c r="J260" s="1185"/>
    </row>
    <row r="261" spans="1:10" s="2" customFormat="1">
      <c r="A261" s="12"/>
      <c r="B261" s="16"/>
      <c r="C261" s="13"/>
      <c r="E261" s="1352"/>
      <c r="F261" s="1"/>
      <c r="G261" s="1140"/>
      <c r="H261" s="1140"/>
      <c r="I261" s="1185"/>
      <c r="J261" s="1185"/>
    </row>
    <row r="262" spans="1:10" s="182" customFormat="1" ht="18">
      <c r="B262" s="183" t="s">
        <v>1104</v>
      </c>
      <c r="C262" s="184"/>
      <c r="D262" s="184"/>
      <c r="E262" s="1361"/>
      <c r="F262" s="184"/>
      <c r="G262" s="1209"/>
      <c r="H262" s="1206"/>
      <c r="I262" s="1229"/>
      <c r="J262" s="1229"/>
    </row>
    <row r="263" spans="1:10" s="182" customFormat="1" ht="18">
      <c r="B263" s="183"/>
      <c r="C263" s="184"/>
      <c r="D263" s="184"/>
      <c r="E263" s="1361"/>
      <c r="F263" s="184"/>
      <c r="G263" s="1209"/>
      <c r="H263" s="1206"/>
      <c r="I263" s="1229"/>
      <c r="J263" s="1229"/>
    </row>
    <row r="264" spans="1:10" s="182" customFormat="1" ht="18">
      <c r="B264" s="183"/>
      <c r="C264" s="184"/>
      <c r="D264" s="184"/>
      <c r="E264" s="1361"/>
      <c r="F264" s="249" t="s">
        <v>180</v>
      </c>
      <c r="G264" s="1102"/>
      <c r="H264" s="1216" t="s">
        <v>180</v>
      </c>
      <c r="I264" s="1155"/>
      <c r="J264" s="1237" t="s">
        <v>180</v>
      </c>
    </row>
    <row r="265" spans="1:10" s="182" customFormat="1" ht="15.75">
      <c r="B265" s="186" t="s">
        <v>1467</v>
      </c>
      <c r="C265" s="184"/>
      <c r="D265" s="184"/>
      <c r="E265" s="1361"/>
      <c r="F265" s="427" t="s">
        <v>1581</v>
      </c>
      <c r="G265" s="1102"/>
      <c r="H265" s="1103" t="s">
        <v>1500</v>
      </c>
      <c r="I265" s="1155"/>
      <c r="J265" s="1238" t="s">
        <v>1580</v>
      </c>
    </row>
    <row r="266" spans="1:10" s="182" customFormat="1" ht="18">
      <c r="B266" s="183"/>
      <c r="C266" s="184"/>
      <c r="D266" s="184"/>
      <c r="E266" s="1361"/>
      <c r="F266" s="250" t="s">
        <v>1502</v>
      </c>
      <c r="G266" s="1102"/>
      <c r="H266" s="1104" t="s">
        <v>1503</v>
      </c>
      <c r="I266" s="1155"/>
      <c r="J266" s="1157" t="s">
        <v>1503</v>
      </c>
    </row>
    <row r="267" spans="1:10" s="182" customFormat="1" ht="15.75">
      <c r="A267" s="531" t="s">
        <v>1105</v>
      </c>
      <c r="B267" s="516" t="s">
        <v>1106</v>
      </c>
      <c r="C267" s="517"/>
      <c r="D267" s="517"/>
      <c r="E267" s="1363"/>
      <c r="F267" s="521">
        <f>$F$310</f>
        <v>0</v>
      </c>
      <c r="G267" s="1207"/>
      <c r="H267" s="1217">
        <f>$H$310</f>
        <v>0</v>
      </c>
      <c r="I267" s="1239"/>
      <c r="J267" s="1240">
        <f>$J$310</f>
        <v>0</v>
      </c>
    </row>
    <row r="268" spans="1:10" s="182" customFormat="1" ht="15.75">
      <c r="A268" s="531" t="s">
        <v>1107</v>
      </c>
      <c r="B268" s="516" t="s">
        <v>1108</v>
      </c>
      <c r="C268" s="517"/>
      <c r="D268" s="517"/>
      <c r="E268" s="1363"/>
      <c r="F268" s="521">
        <f>$F$371</f>
        <v>0</v>
      </c>
      <c r="G268" s="1207"/>
      <c r="H268" s="1217">
        <f>$H$371</f>
        <v>0</v>
      </c>
      <c r="I268" s="1239"/>
      <c r="J268" s="1240">
        <f>$J$371</f>
        <v>0</v>
      </c>
    </row>
    <row r="269" spans="1:10" s="182" customFormat="1" ht="14.25" customHeight="1" thickBot="1">
      <c r="A269" s="543"/>
      <c r="B269" s="544"/>
      <c r="C269" s="536"/>
      <c r="D269" s="536"/>
      <c r="E269" s="1371"/>
      <c r="F269" s="536"/>
      <c r="G269" s="1210"/>
      <c r="H269" s="1218"/>
      <c r="I269" s="1241"/>
      <c r="J269" s="1241"/>
    </row>
    <row r="270" spans="1:10" s="182" customFormat="1" ht="14.25" customHeight="1" thickTop="1">
      <c r="A270" s="187"/>
      <c r="B270" s="188"/>
      <c r="C270" s="184"/>
      <c r="D270" s="184"/>
      <c r="E270" s="1361"/>
      <c r="F270" s="184"/>
      <c r="G270" s="1209"/>
      <c r="H270" s="1206"/>
      <c r="I270" s="1229"/>
      <c r="J270" s="1229"/>
    </row>
    <row r="271" spans="1:10" s="182" customFormat="1" ht="14.25" customHeight="1">
      <c r="A271" s="187"/>
      <c r="B271" s="188"/>
      <c r="C271" s="184"/>
      <c r="D271" s="184"/>
      <c r="E271" s="1361"/>
      <c r="F271" s="184" t="s">
        <v>1582</v>
      </c>
      <c r="G271" s="1209"/>
      <c r="H271" s="1206" t="s">
        <v>1592</v>
      </c>
      <c r="I271" s="1229"/>
      <c r="J271" s="1229" t="s">
        <v>1593</v>
      </c>
    </row>
    <row r="272" spans="1:10" s="182" customFormat="1" ht="15.75">
      <c r="A272" s="187"/>
      <c r="B272" s="516" t="s">
        <v>1412</v>
      </c>
      <c r="C272" s="517"/>
      <c r="D272" s="517"/>
      <c r="E272" s="1363"/>
      <c r="F272" s="518">
        <f>SUM(F266:F269)</f>
        <v>0</v>
      </c>
      <c r="G272" s="1207"/>
      <c r="H272" s="1219">
        <f>SUM(H267:H271)</f>
        <v>0</v>
      </c>
      <c r="I272" s="1239"/>
      <c r="J272" s="1242">
        <f>SUM(J267:J271)</f>
        <v>0</v>
      </c>
    </row>
    <row r="273" spans="1:10" s="182" customFormat="1" ht="15.75">
      <c r="A273" s="187"/>
      <c r="B273" s="188"/>
      <c r="C273" s="184"/>
      <c r="D273" s="184"/>
      <c r="E273" s="1361"/>
      <c r="F273" s="184"/>
      <c r="G273" s="1249"/>
      <c r="H273" s="1250"/>
      <c r="I273" s="1250"/>
      <c r="J273" s="1250"/>
    </row>
    <row r="274" spans="1:10" s="182" customFormat="1" ht="15">
      <c r="A274" s="187"/>
      <c r="B274" s="189" t="s">
        <v>1111</v>
      </c>
      <c r="C274" s="184"/>
      <c r="D274" s="184"/>
      <c r="E274" s="1361"/>
      <c r="F274" s="184"/>
      <c r="G274" s="1249"/>
      <c r="H274" s="1250"/>
      <c r="I274" s="1250"/>
      <c r="J274" s="1250"/>
    </row>
    <row r="275" spans="1:10" s="182" customFormat="1" ht="15">
      <c r="A275" s="187"/>
      <c r="B275" s="189"/>
      <c r="C275" s="184"/>
      <c r="D275" s="184"/>
      <c r="E275" s="1361"/>
      <c r="F275" s="184"/>
      <c r="G275" s="1249"/>
      <c r="H275" s="1250"/>
      <c r="I275" s="1250"/>
      <c r="J275" s="1250"/>
    </row>
    <row r="276" spans="1:10" s="182" customFormat="1" ht="15">
      <c r="A276" s="187"/>
      <c r="B276" s="190" t="s">
        <v>1112</v>
      </c>
      <c r="C276" s="184"/>
      <c r="D276" s="184"/>
      <c r="E276" s="1361"/>
      <c r="F276" s="184"/>
      <c r="G276" s="1249"/>
      <c r="H276" s="1250"/>
      <c r="I276" s="1250"/>
      <c r="J276" s="1250"/>
    </row>
    <row r="277" spans="1:10" s="182" customFormat="1" ht="15">
      <c r="A277" s="187"/>
      <c r="B277" s="190" t="s">
        <v>1113</v>
      </c>
      <c r="C277" s="184"/>
      <c r="D277" s="184"/>
      <c r="E277" s="1361"/>
      <c r="F277" s="184"/>
      <c r="G277" s="1249"/>
      <c r="H277" s="1250"/>
      <c r="I277" s="1250"/>
      <c r="J277" s="1250"/>
    </row>
    <row r="278" spans="1:10" s="182" customFormat="1" ht="15">
      <c r="A278" s="187"/>
      <c r="B278" s="190"/>
      <c r="C278" s="184"/>
      <c r="D278" s="184"/>
      <c r="E278" s="1361"/>
      <c r="F278" s="184"/>
      <c r="G278" s="1249"/>
      <c r="H278" s="1250"/>
      <c r="I278" s="1250"/>
      <c r="J278" s="1250"/>
    </row>
    <row r="279" spans="1:10" s="182" customFormat="1" ht="15">
      <c r="A279" s="187"/>
      <c r="B279" s="190" t="s">
        <v>1114</v>
      </c>
      <c r="C279" s="184"/>
      <c r="D279" s="184"/>
      <c r="E279" s="1361"/>
      <c r="F279" s="184"/>
      <c r="G279" s="1249"/>
      <c r="H279" s="1250"/>
      <c r="I279" s="1250"/>
      <c r="J279" s="1250"/>
    </row>
    <row r="280" spans="1:10" s="182" customFormat="1" ht="15">
      <c r="A280" s="187"/>
      <c r="B280" s="190"/>
      <c r="C280" s="184"/>
      <c r="D280" s="184"/>
      <c r="E280" s="1361"/>
      <c r="F280" s="184"/>
      <c r="G280" s="1249"/>
      <c r="H280" s="1250"/>
      <c r="I280" s="1250"/>
      <c r="J280" s="1250"/>
    </row>
    <row r="281" spans="1:10" s="182" customFormat="1" ht="15">
      <c r="A281" s="187"/>
      <c r="B281" s="190" t="s">
        <v>1115</v>
      </c>
      <c r="C281" s="184"/>
      <c r="D281" s="184"/>
      <c r="E281" s="1361"/>
      <c r="F281" s="184"/>
      <c r="G281" s="1249"/>
      <c r="H281" s="1250"/>
      <c r="I281" s="1250"/>
      <c r="J281" s="1250"/>
    </row>
    <row r="282" spans="1:10" s="182" customFormat="1" ht="15">
      <c r="A282" s="187"/>
      <c r="B282" s="190"/>
      <c r="C282" s="184"/>
      <c r="D282" s="184"/>
      <c r="E282" s="1361"/>
      <c r="F282" s="184"/>
      <c r="G282" s="1249"/>
      <c r="H282" s="1250"/>
      <c r="I282" s="1250"/>
      <c r="J282" s="1250"/>
    </row>
    <row r="283" spans="1:10" s="182" customFormat="1" ht="15">
      <c r="A283" s="187"/>
      <c r="B283" s="190"/>
      <c r="C283" s="184"/>
      <c r="D283" s="184"/>
      <c r="E283" s="1361"/>
      <c r="F283" s="184"/>
      <c r="G283" s="1249"/>
      <c r="H283" s="1250"/>
      <c r="I283" s="1250"/>
      <c r="J283" s="1250"/>
    </row>
    <row r="284" spans="1:10" s="152" customFormat="1" ht="12" customHeight="1">
      <c r="A284" s="150" t="s">
        <v>832</v>
      </c>
      <c r="B284" s="150" t="s">
        <v>833</v>
      </c>
      <c r="C284" s="150" t="s">
        <v>834</v>
      </c>
      <c r="D284" s="150" t="s">
        <v>1402</v>
      </c>
      <c r="E284" s="1367" t="s">
        <v>1382</v>
      </c>
      <c r="F284" s="150" t="s">
        <v>1594</v>
      </c>
      <c r="G284" s="1557" t="s">
        <v>1557</v>
      </c>
      <c r="H284" s="1558"/>
      <c r="I284" s="1559" t="s">
        <v>1558</v>
      </c>
      <c r="J284" s="1560"/>
    </row>
    <row r="285" spans="1:10" s="182" customFormat="1" ht="15">
      <c r="A285" s="191"/>
      <c r="B285" s="192"/>
      <c r="C285" s="184"/>
      <c r="D285" s="184"/>
      <c r="E285" s="1361"/>
      <c r="F285" s="184"/>
      <c r="G285" s="929" t="s">
        <v>79</v>
      </c>
      <c r="H285" s="929" t="s">
        <v>1561</v>
      </c>
      <c r="I285" s="928" t="s">
        <v>79</v>
      </c>
      <c r="J285" s="928" t="s">
        <v>1561</v>
      </c>
    </row>
    <row r="286" spans="1:10" s="182" customFormat="1" ht="15.75">
      <c r="A286" s="193" t="s">
        <v>1105</v>
      </c>
      <c r="B286" s="194" t="s">
        <v>1595</v>
      </c>
      <c r="C286" s="184"/>
      <c r="D286" s="184"/>
      <c r="E286" s="1361"/>
      <c r="F286" s="184"/>
      <c r="G286" s="1205"/>
      <c r="H286" s="1206"/>
      <c r="I286" s="1229"/>
      <c r="J286" s="1229"/>
    </row>
    <row r="287" spans="1:10" s="182" customFormat="1" ht="15.75">
      <c r="A287" s="193"/>
      <c r="B287" s="194"/>
      <c r="C287" s="184"/>
      <c r="D287" s="184"/>
      <c r="E287" s="1361"/>
      <c r="F287" s="184"/>
      <c r="G287" s="1205"/>
      <c r="H287" s="1206"/>
      <c r="I287" s="1229"/>
      <c r="J287" s="1229"/>
    </row>
    <row r="288" spans="1:10" s="190" customFormat="1" ht="30">
      <c r="A288" s="533" t="s">
        <v>83</v>
      </c>
      <c r="B288" s="532" t="s">
        <v>1117</v>
      </c>
      <c r="C288" s="517" t="s">
        <v>49</v>
      </c>
      <c r="D288" s="517">
        <v>4</v>
      </c>
      <c r="E288" s="1372"/>
      <c r="F288" s="440">
        <f>D288*E288</f>
        <v>0</v>
      </c>
      <c r="G288" s="1208">
        <v>4</v>
      </c>
      <c r="H288" s="873">
        <f>E288*G288</f>
        <v>0</v>
      </c>
      <c r="I288" s="1230"/>
      <c r="J288" s="887">
        <f>E288*I288</f>
        <v>0</v>
      </c>
    </row>
    <row r="289" spans="1:10" s="190" customFormat="1" ht="15">
      <c r="A289" s="533"/>
      <c r="B289" s="532"/>
      <c r="C289" s="517"/>
      <c r="D289" s="517"/>
      <c r="E289" s="1373"/>
      <c r="F289" s="517"/>
      <c r="G289" s="1208"/>
      <c r="H289" s="1207"/>
      <c r="I289" s="1230"/>
      <c r="J289" s="1230"/>
    </row>
    <row r="290" spans="1:10" s="190" customFormat="1" ht="30">
      <c r="A290" s="533"/>
      <c r="B290" s="532" t="s">
        <v>1118</v>
      </c>
      <c r="C290" s="517"/>
      <c r="D290" s="517"/>
      <c r="E290" s="1373"/>
      <c r="F290" s="517"/>
      <c r="G290" s="1208"/>
      <c r="H290" s="1207"/>
      <c r="I290" s="1230"/>
      <c r="J290" s="1230"/>
    </row>
    <row r="291" spans="1:10" s="190" customFormat="1" ht="30">
      <c r="A291" s="533" t="s">
        <v>85</v>
      </c>
      <c r="B291" s="532" t="s">
        <v>1119</v>
      </c>
      <c r="C291" s="517" t="s">
        <v>49</v>
      </c>
      <c r="D291" s="517">
        <v>2</v>
      </c>
      <c r="E291" s="1372"/>
      <c r="F291" s="440">
        <f>D291*E291</f>
        <v>0</v>
      </c>
      <c r="G291" s="1208">
        <v>2</v>
      </c>
      <c r="H291" s="873">
        <f>E291*G291</f>
        <v>0</v>
      </c>
      <c r="I291" s="1230"/>
      <c r="J291" s="887">
        <f>E291*I291</f>
        <v>0</v>
      </c>
    </row>
    <row r="292" spans="1:10" s="190" customFormat="1" ht="30">
      <c r="A292" s="533"/>
      <c r="B292" s="532" t="s">
        <v>1120</v>
      </c>
      <c r="C292" s="517"/>
      <c r="D292" s="517"/>
      <c r="E292" s="1373"/>
      <c r="F292" s="517"/>
      <c r="G292" s="1208"/>
      <c r="H292" s="1207"/>
      <c r="I292" s="1230"/>
      <c r="J292" s="1230"/>
    </row>
    <row r="293" spans="1:10" s="190" customFormat="1" ht="30">
      <c r="A293" s="533" t="s">
        <v>87</v>
      </c>
      <c r="B293" s="532" t="s">
        <v>1266</v>
      </c>
      <c r="C293" s="517" t="s">
        <v>49</v>
      </c>
      <c r="D293" s="517">
        <v>2</v>
      </c>
      <c r="E293" s="1372"/>
      <c r="F293" s="440">
        <f>D293*E293</f>
        <v>0</v>
      </c>
      <c r="G293" s="1208">
        <v>2</v>
      </c>
      <c r="H293" s="873">
        <f>E293*G293</f>
        <v>0</v>
      </c>
      <c r="I293" s="1230"/>
      <c r="J293" s="887">
        <f>E293*I293</f>
        <v>0</v>
      </c>
    </row>
    <row r="294" spans="1:10" s="190" customFormat="1" ht="30">
      <c r="A294" s="533"/>
      <c r="B294" s="532" t="s">
        <v>1267</v>
      </c>
      <c r="C294" s="517"/>
      <c r="D294" s="517"/>
      <c r="E294" s="1373"/>
      <c r="F294" s="517"/>
      <c r="G294" s="1208"/>
      <c r="H294" s="1207"/>
      <c r="I294" s="1230"/>
      <c r="J294" s="1230"/>
    </row>
    <row r="295" spans="1:10" s="190" customFormat="1" ht="15">
      <c r="A295" s="533" t="s">
        <v>88</v>
      </c>
      <c r="B295" s="532" t="s">
        <v>1121</v>
      </c>
      <c r="C295" s="517" t="s">
        <v>49</v>
      </c>
      <c r="D295" s="517">
        <v>32</v>
      </c>
      <c r="E295" s="1372"/>
      <c r="F295" s="440">
        <f>D295*E295</f>
        <v>0</v>
      </c>
      <c r="G295" s="1208">
        <v>32</v>
      </c>
      <c r="H295" s="873">
        <f>E295*G295</f>
        <v>0</v>
      </c>
      <c r="I295" s="1230"/>
      <c r="J295" s="887">
        <f>E295*I295</f>
        <v>0</v>
      </c>
    </row>
    <row r="296" spans="1:10" s="190" customFormat="1" ht="30">
      <c r="A296" s="533"/>
      <c r="B296" s="532" t="s">
        <v>1122</v>
      </c>
      <c r="C296" s="517"/>
      <c r="D296" s="517"/>
      <c r="E296" s="1373"/>
      <c r="F296" s="517"/>
      <c r="G296" s="1208"/>
      <c r="H296" s="1207"/>
      <c r="I296" s="1230"/>
      <c r="J296" s="1230"/>
    </row>
    <row r="297" spans="1:10" s="190" customFormat="1" ht="30">
      <c r="A297" s="533" t="s">
        <v>89</v>
      </c>
      <c r="B297" s="532" t="s">
        <v>1125</v>
      </c>
      <c r="C297" s="517" t="s">
        <v>49</v>
      </c>
      <c r="D297" s="517">
        <v>40</v>
      </c>
      <c r="E297" s="1372"/>
      <c r="F297" s="440">
        <f>D297*E297</f>
        <v>0</v>
      </c>
      <c r="G297" s="1208">
        <v>40</v>
      </c>
      <c r="H297" s="873">
        <f>E297*G297</f>
        <v>0</v>
      </c>
      <c r="I297" s="1230"/>
      <c r="J297" s="887">
        <f>E297*I297</f>
        <v>0</v>
      </c>
    </row>
    <row r="298" spans="1:10" s="190" customFormat="1" ht="30">
      <c r="A298" s="533"/>
      <c r="B298" s="532" t="s">
        <v>1126</v>
      </c>
      <c r="C298" s="517"/>
      <c r="D298" s="517"/>
      <c r="E298" s="1373"/>
      <c r="F298" s="517"/>
      <c r="G298" s="1208"/>
      <c r="H298" s="1207"/>
      <c r="I298" s="1230"/>
      <c r="J298" s="1230"/>
    </row>
    <row r="299" spans="1:10" s="190" customFormat="1" ht="15">
      <c r="A299" s="533" t="s">
        <v>45</v>
      </c>
      <c r="B299" s="532" t="s">
        <v>1129</v>
      </c>
      <c r="C299" s="517" t="s">
        <v>49</v>
      </c>
      <c r="D299" s="517">
        <v>17</v>
      </c>
      <c r="E299" s="1372"/>
      <c r="F299" s="440">
        <f>D299*E299</f>
        <v>0</v>
      </c>
      <c r="G299" s="1208">
        <v>17</v>
      </c>
      <c r="H299" s="873">
        <f>E299*G299</f>
        <v>0</v>
      </c>
      <c r="I299" s="1230"/>
      <c r="J299" s="887">
        <f>E299*I299</f>
        <v>0</v>
      </c>
    </row>
    <row r="300" spans="1:10" s="190" customFormat="1" ht="15">
      <c r="A300" s="533"/>
      <c r="B300" s="532" t="s">
        <v>1130</v>
      </c>
      <c r="C300" s="517"/>
      <c r="D300" s="517"/>
      <c r="E300" s="1373"/>
      <c r="F300" s="517"/>
      <c r="G300" s="1208"/>
      <c r="H300" s="1207"/>
      <c r="I300" s="1230"/>
      <c r="J300" s="1230"/>
    </row>
    <row r="301" spans="1:10" s="190" customFormat="1" ht="15">
      <c r="A301" s="533" t="s">
        <v>46</v>
      </c>
      <c r="B301" s="532" t="s">
        <v>1268</v>
      </c>
      <c r="C301" s="517" t="s">
        <v>49</v>
      </c>
      <c r="D301" s="517">
        <v>3</v>
      </c>
      <c r="E301" s="1372"/>
      <c r="F301" s="440">
        <f>D301*E301</f>
        <v>0</v>
      </c>
      <c r="G301" s="1208">
        <v>3</v>
      </c>
      <c r="H301" s="873">
        <f>E301*G301</f>
        <v>0</v>
      </c>
      <c r="I301" s="1230"/>
      <c r="J301" s="887">
        <f>E301*I301</f>
        <v>0</v>
      </c>
    </row>
    <row r="302" spans="1:10" s="190" customFormat="1" ht="15">
      <c r="A302" s="533"/>
      <c r="B302" s="532"/>
      <c r="C302" s="517"/>
      <c r="D302" s="517"/>
      <c r="E302" s="1373"/>
      <c r="F302" s="517"/>
      <c r="G302" s="1208"/>
      <c r="H302" s="1207"/>
      <c r="I302" s="1230"/>
      <c r="J302" s="1230"/>
    </row>
    <row r="303" spans="1:10" s="190" customFormat="1" ht="15">
      <c r="A303" s="517" t="s">
        <v>47</v>
      </c>
      <c r="B303" s="532" t="s">
        <v>1132</v>
      </c>
      <c r="C303" s="517" t="s">
        <v>893</v>
      </c>
      <c r="D303" s="517">
        <v>0.05</v>
      </c>
      <c r="E303" s="1375">
        <f>SUM(F287:F301)</f>
        <v>0</v>
      </c>
      <c r="F303" s="440">
        <f>D303*E303</f>
        <v>0</v>
      </c>
      <c r="G303" s="1208">
        <v>0.05</v>
      </c>
      <c r="H303" s="873">
        <f>E303*G303</f>
        <v>0</v>
      </c>
      <c r="I303" s="1230"/>
      <c r="J303" s="887">
        <f>E303*I303</f>
        <v>0</v>
      </c>
    </row>
    <row r="304" spans="1:10" s="185" customFormat="1" ht="30">
      <c r="A304" s="533" t="s">
        <v>69</v>
      </c>
      <c r="B304" s="532" t="s">
        <v>1133</v>
      </c>
      <c r="C304" s="517" t="s">
        <v>893</v>
      </c>
      <c r="D304" s="517">
        <v>0.05</v>
      </c>
      <c r="E304" s="1375">
        <f>SUM(F287:F301)</f>
        <v>0</v>
      </c>
      <c r="F304" s="440">
        <f>D304*E304</f>
        <v>0</v>
      </c>
      <c r="G304" s="1208">
        <v>0.05</v>
      </c>
      <c r="H304" s="873">
        <f>E304*G304</f>
        <v>0</v>
      </c>
      <c r="I304" s="1230"/>
      <c r="J304" s="887">
        <f>E304*I304</f>
        <v>0</v>
      </c>
    </row>
    <row r="305" spans="1:10" s="185" customFormat="1" ht="30">
      <c r="A305" s="533" t="s">
        <v>70</v>
      </c>
      <c r="B305" s="532" t="s">
        <v>1134</v>
      </c>
      <c r="C305" s="517" t="s">
        <v>925</v>
      </c>
      <c r="D305" s="517">
        <v>1</v>
      </c>
      <c r="E305" s="1372"/>
      <c r="F305" s="440">
        <f>D305*E305</f>
        <v>0</v>
      </c>
      <c r="G305" s="1208">
        <v>1</v>
      </c>
      <c r="H305" s="873">
        <f>E305*G305</f>
        <v>0</v>
      </c>
      <c r="I305" s="1230"/>
      <c r="J305" s="887">
        <f>E305*I305</f>
        <v>0</v>
      </c>
    </row>
    <row r="306" spans="1:10" s="185" customFormat="1" ht="15">
      <c r="A306" s="191"/>
      <c r="B306" s="190"/>
      <c r="C306" s="184"/>
      <c r="D306" s="184"/>
      <c r="E306" s="1361"/>
      <c r="F306" s="184"/>
      <c r="G306" s="1209"/>
      <c r="H306" s="1209"/>
      <c r="I306" s="1231"/>
      <c r="J306" s="1231"/>
    </row>
    <row r="307" spans="1:10" s="185" customFormat="1" ht="15.75" thickBot="1">
      <c r="B307" s="535"/>
      <c r="C307" s="536"/>
      <c r="D307" s="536"/>
      <c r="E307" s="1371"/>
      <c r="F307" s="536"/>
      <c r="G307" s="1210"/>
      <c r="H307" s="1210"/>
      <c r="I307" s="1232"/>
      <c r="J307" s="1232"/>
    </row>
    <row r="308" spans="1:10" s="185" customFormat="1" ht="15.75" thickTop="1">
      <c r="B308" s="190"/>
      <c r="C308" s="184"/>
      <c r="D308" s="184"/>
      <c r="E308" s="1361"/>
      <c r="F308" s="184"/>
      <c r="G308" s="1209"/>
      <c r="H308" s="1209"/>
      <c r="I308" s="1231"/>
      <c r="J308" s="1231"/>
    </row>
    <row r="309" spans="1:10" s="185" customFormat="1" ht="15">
      <c r="B309" s="190"/>
      <c r="C309" s="184"/>
      <c r="D309" s="184"/>
      <c r="E309" s="1361"/>
      <c r="F309" s="184" t="s">
        <v>1582</v>
      </c>
      <c r="G309" s="1209"/>
      <c r="H309" s="1209" t="s">
        <v>1592</v>
      </c>
      <c r="I309" s="1231"/>
      <c r="J309" s="1231" t="s">
        <v>1593</v>
      </c>
    </row>
    <row r="310" spans="1:10" s="185" customFormat="1" ht="15.75">
      <c r="B310" s="537" t="s">
        <v>1414</v>
      </c>
      <c r="C310" s="517"/>
      <c r="D310" s="517"/>
      <c r="E310" s="1363"/>
      <c r="F310" s="518">
        <f>SUM(F288:F307)</f>
        <v>0</v>
      </c>
      <c r="G310" s="1207"/>
      <c r="H310" s="1211">
        <f>SUM(H287:H309)</f>
        <v>0</v>
      </c>
      <c r="I310" s="1230"/>
      <c r="J310" s="1233">
        <f>SUM(J287:J309)</f>
        <v>0</v>
      </c>
    </row>
    <row r="311" spans="1:10" s="185" customFormat="1" ht="15">
      <c r="B311" s="190"/>
      <c r="C311" s="184"/>
      <c r="D311" s="184"/>
      <c r="E311" s="1361"/>
      <c r="F311" s="184"/>
      <c r="G311" s="1209"/>
      <c r="H311" s="1209"/>
      <c r="I311" s="1231"/>
      <c r="J311" s="1231"/>
    </row>
    <row r="312" spans="1:10" s="185" customFormat="1" ht="15.75">
      <c r="A312" s="187" t="s">
        <v>1107</v>
      </c>
      <c r="B312" s="188" t="s">
        <v>1108</v>
      </c>
      <c r="C312" s="184"/>
      <c r="D312" s="184"/>
      <c r="E312" s="1361"/>
      <c r="F312" s="184"/>
      <c r="G312" s="1205"/>
      <c r="H312" s="1209"/>
      <c r="I312" s="1231"/>
      <c r="J312" s="1231"/>
    </row>
    <row r="313" spans="1:10" s="152" customFormat="1" ht="12.75" customHeight="1">
      <c r="A313" s="150" t="s">
        <v>832</v>
      </c>
      <c r="B313" s="150" t="s">
        <v>833</v>
      </c>
      <c r="C313" s="150" t="s">
        <v>834</v>
      </c>
      <c r="D313" s="150" t="s">
        <v>1402</v>
      </c>
      <c r="E313" s="1367" t="s">
        <v>1382</v>
      </c>
      <c r="F313" s="150" t="s">
        <v>1594</v>
      </c>
      <c r="G313" s="1557" t="s">
        <v>1557</v>
      </c>
      <c r="H313" s="1558"/>
      <c r="I313" s="1559" t="s">
        <v>1558</v>
      </c>
      <c r="J313" s="1560"/>
    </row>
    <row r="314" spans="1:10" s="185" customFormat="1" ht="13.5" customHeight="1">
      <c r="A314" s="187"/>
      <c r="B314" s="188"/>
      <c r="C314" s="184"/>
      <c r="D314" s="184"/>
      <c r="E314" s="1361"/>
      <c r="F314" s="184"/>
      <c r="G314" s="929" t="s">
        <v>79</v>
      </c>
      <c r="H314" s="929" t="s">
        <v>1561</v>
      </c>
      <c r="I314" s="928" t="s">
        <v>79</v>
      </c>
      <c r="J314" s="928" t="s">
        <v>1561</v>
      </c>
    </row>
    <row r="315" spans="1:10" s="185" customFormat="1" ht="30">
      <c r="B315" s="195" t="s">
        <v>1135</v>
      </c>
      <c r="C315" s="184"/>
      <c r="D315" s="184"/>
      <c r="E315" s="1361"/>
      <c r="F315" s="184"/>
      <c r="G315" s="1209"/>
      <c r="H315" s="1209"/>
      <c r="I315" s="1231"/>
      <c r="J315" s="1231"/>
    </row>
    <row r="316" spans="1:10" s="185" customFormat="1" ht="30">
      <c r="B316" s="195" t="s">
        <v>1136</v>
      </c>
      <c r="C316" s="184"/>
      <c r="D316" s="184"/>
      <c r="E316" s="1361"/>
      <c r="F316" s="184"/>
      <c r="G316" s="1205"/>
      <c r="H316" s="1209"/>
      <c r="I316" s="1231"/>
      <c r="J316" s="1231"/>
    </row>
    <row r="317" spans="1:10" s="185" customFormat="1" ht="13.5" customHeight="1">
      <c r="A317" s="187"/>
      <c r="B317" s="188"/>
      <c r="C317" s="184"/>
      <c r="D317" s="184"/>
      <c r="E317" s="1361"/>
      <c r="F317" s="184"/>
      <c r="G317" s="1205"/>
      <c r="H317" s="1209"/>
      <c r="I317" s="1231"/>
      <c r="J317" s="1231"/>
    </row>
    <row r="318" spans="1:10" s="185" customFormat="1" ht="15">
      <c r="A318" s="533" t="s">
        <v>83</v>
      </c>
      <c r="B318" s="532" t="s">
        <v>1137</v>
      </c>
      <c r="C318" s="517" t="s">
        <v>826</v>
      </c>
      <c r="D318" s="517">
        <v>1280</v>
      </c>
      <c r="E318" s="1372"/>
      <c r="F318" s="440">
        <f t="shared" ref="F318:F366" si="7">D318*E318</f>
        <v>0</v>
      </c>
      <c r="G318" s="1208"/>
      <c r="H318" s="873">
        <f t="shared" ref="H318:H366" si="8">E318*G318</f>
        <v>0</v>
      </c>
      <c r="I318" s="1234">
        <v>1280</v>
      </c>
      <c r="J318" s="887">
        <f t="shared" ref="J318:J366" si="9">E318*I318</f>
        <v>0</v>
      </c>
    </row>
    <row r="319" spans="1:10" s="185" customFormat="1" ht="15">
      <c r="A319" s="533" t="s">
        <v>85</v>
      </c>
      <c r="B319" s="532" t="s">
        <v>1138</v>
      </c>
      <c r="C319" s="517" t="s">
        <v>826</v>
      </c>
      <c r="D319" s="517">
        <v>300</v>
      </c>
      <c r="E319" s="1372"/>
      <c r="F319" s="440">
        <f t="shared" si="7"/>
        <v>0</v>
      </c>
      <c r="G319" s="1208"/>
      <c r="H319" s="873">
        <f t="shared" si="8"/>
        <v>0</v>
      </c>
      <c r="I319" s="1234">
        <v>300</v>
      </c>
      <c r="J319" s="887">
        <f t="shared" si="9"/>
        <v>0</v>
      </c>
    </row>
    <row r="320" spans="1:10" s="185" customFormat="1" ht="15">
      <c r="A320" s="533" t="s">
        <v>87</v>
      </c>
      <c r="B320" s="532" t="s">
        <v>1139</v>
      </c>
      <c r="C320" s="517" t="s">
        <v>826</v>
      </c>
      <c r="D320" s="517">
        <v>270</v>
      </c>
      <c r="E320" s="1372"/>
      <c r="F320" s="440">
        <f t="shared" si="7"/>
        <v>0</v>
      </c>
      <c r="G320" s="1208"/>
      <c r="H320" s="873">
        <f t="shared" si="8"/>
        <v>0</v>
      </c>
      <c r="I320" s="1234">
        <v>270</v>
      </c>
      <c r="J320" s="887">
        <f t="shared" si="9"/>
        <v>0</v>
      </c>
    </row>
    <row r="321" spans="1:10" s="185" customFormat="1" ht="15">
      <c r="A321" s="533" t="s">
        <v>88</v>
      </c>
      <c r="B321" s="532" t="s">
        <v>1140</v>
      </c>
      <c r="C321" s="517" t="s">
        <v>826</v>
      </c>
      <c r="D321" s="517">
        <v>1410</v>
      </c>
      <c r="E321" s="1372"/>
      <c r="F321" s="440">
        <f t="shared" si="7"/>
        <v>0</v>
      </c>
      <c r="G321" s="1208"/>
      <c r="H321" s="873">
        <f t="shared" si="8"/>
        <v>0</v>
      </c>
      <c r="I321" s="1234">
        <v>1410</v>
      </c>
      <c r="J321" s="887">
        <f t="shared" si="9"/>
        <v>0</v>
      </c>
    </row>
    <row r="322" spans="1:10" s="185" customFormat="1" ht="15">
      <c r="A322" s="533" t="s">
        <v>89</v>
      </c>
      <c r="B322" s="532" t="s">
        <v>1141</v>
      </c>
      <c r="C322" s="517" t="s">
        <v>826</v>
      </c>
      <c r="D322" s="517">
        <v>2410</v>
      </c>
      <c r="E322" s="1372"/>
      <c r="F322" s="440">
        <f t="shared" si="7"/>
        <v>0</v>
      </c>
      <c r="G322" s="1208"/>
      <c r="H322" s="873">
        <f t="shared" si="8"/>
        <v>0</v>
      </c>
      <c r="I322" s="1234">
        <v>2410</v>
      </c>
      <c r="J322" s="887">
        <f t="shared" si="9"/>
        <v>0</v>
      </c>
    </row>
    <row r="323" spans="1:10" s="185" customFormat="1" ht="15">
      <c r="A323" s="533" t="s">
        <v>45</v>
      </c>
      <c r="B323" s="532" t="s">
        <v>1142</v>
      </c>
      <c r="C323" s="517" t="s">
        <v>826</v>
      </c>
      <c r="D323" s="517">
        <v>680</v>
      </c>
      <c r="E323" s="1372"/>
      <c r="F323" s="440">
        <f t="shared" si="7"/>
        <v>0</v>
      </c>
      <c r="G323" s="1208"/>
      <c r="H323" s="873">
        <f t="shared" si="8"/>
        <v>0</v>
      </c>
      <c r="I323" s="1234">
        <v>680</v>
      </c>
      <c r="J323" s="887">
        <f t="shared" si="9"/>
        <v>0</v>
      </c>
    </row>
    <row r="324" spans="1:10" s="185" customFormat="1" ht="15">
      <c r="A324" s="533" t="s">
        <v>46</v>
      </c>
      <c r="B324" s="532" t="s">
        <v>1143</v>
      </c>
      <c r="C324" s="517" t="s">
        <v>826</v>
      </c>
      <c r="D324" s="517">
        <v>64</v>
      </c>
      <c r="E324" s="1372"/>
      <c r="F324" s="440">
        <f t="shared" si="7"/>
        <v>0</v>
      </c>
      <c r="G324" s="1208"/>
      <c r="H324" s="873">
        <f t="shared" si="8"/>
        <v>0</v>
      </c>
      <c r="I324" s="1234">
        <v>64</v>
      </c>
      <c r="J324" s="887">
        <f t="shared" si="9"/>
        <v>0</v>
      </c>
    </row>
    <row r="325" spans="1:10" s="185" customFormat="1" ht="15">
      <c r="A325" s="533" t="s">
        <v>47</v>
      </c>
      <c r="B325" s="532" t="s">
        <v>1144</v>
      </c>
      <c r="C325" s="517" t="s">
        <v>826</v>
      </c>
      <c r="D325" s="517">
        <v>430</v>
      </c>
      <c r="E325" s="1372"/>
      <c r="F325" s="440">
        <f t="shared" si="7"/>
        <v>0</v>
      </c>
      <c r="G325" s="1208"/>
      <c r="H325" s="873">
        <f t="shared" si="8"/>
        <v>0</v>
      </c>
      <c r="I325" s="1234">
        <v>430</v>
      </c>
      <c r="J325" s="887">
        <f t="shared" si="9"/>
        <v>0</v>
      </c>
    </row>
    <row r="326" spans="1:10" s="185" customFormat="1" ht="15">
      <c r="A326" s="533" t="s">
        <v>69</v>
      </c>
      <c r="B326" s="532" t="s">
        <v>1145</v>
      </c>
      <c r="C326" s="517" t="s">
        <v>826</v>
      </c>
      <c r="D326" s="517">
        <v>1010</v>
      </c>
      <c r="E326" s="1372"/>
      <c r="F326" s="440">
        <f t="shared" si="7"/>
        <v>0</v>
      </c>
      <c r="G326" s="1208"/>
      <c r="H326" s="873">
        <f t="shared" si="8"/>
        <v>0</v>
      </c>
      <c r="I326" s="1234">
        <v>1010</v>
      </c>
      <c r="J326" s="887">
        <f t="shared" si="9"/>
        <v>0</v>
      </c>
    </row>
    <row r="327" spans="1:10" s="185" customFormat="1" ht="15">
      <c r="A327" s="533" t="s">
        <v>70</v>
      </c>
      <c r="B327" s="532" t="s">
        <v>1146</v>
      </c>
      <c r="C327" s="517" t="s">
        <v>826</v>
      </c>
      <c r="D327" s="517">
        <v>25</v>
      </c>
      <c r="E327" s="1372"/>
      <c r="F327" s="440">
        <f t="shared" si="7"/>
        <v>0</v>
      </c>
      <c r="G327" s="1208"/>
      <c r="H327" s="873">
        <f t="shared" si="8"/>
        <v>0</v>
      </c>
      <c r="I327" s="1234">
        <v>25</v>
      </c>
      <c r="J327" s="887">
        <f t="shared" si="9"/>
        <v>0</v>
      </c>
    </row>
    <row r="328" spans="1:10" s="185" customFormat="1" ht="15">
      <c r="A328" s="533" t="s">
        <v>71</v>
      </c>
      <c r="B328" s="532" t="s">
        <v>1147</v>
      </c>
      <c r="C328" s="517" t="s">
        <v>826</v>
      </c>
      <c r="D328" s="517">
        <v>200</v>
      </c>
      <c r="E328" s="1372"/>
      <c r="F328" s="440">
        <f t="shared" si="7"/>
        <v>0</v>
      </c>
      <c r="G328" s="1208"/>
      <c r="H328" s="873">
        <f t="shared" si="8"/>
        <v>0</v>
      </c>
      <c r="I328" s="1234">
        <v>200</v>
      </c>
      <c r="J328" s="887">
        <f t="shared" si="9"/>
        <v>0</v>
      </c>
    </row>
    <row r="329" spans="1:10" s="185" customFormat="1" ht="15">
      <c r="A329" s="533" t="s">
        <v>38</v>
      </c>
      <c r="B329" s="532" t="s">
        <v>1148</v>
      </c>
      <c r="C329" s="517" t="s">
        <v>826</v>
      </c>
      <c r="D329" s="517">
        <v>15</v>
      </c>
      <c r="E329" s="1372"/>
      <c r="F329" s="440">
        <f t="shared" si="7"/>
        <v>0</v>
      </c>
      <c r="G329" s="1208"/>
      <c r="H329" s="873">
        <f t="shared" si="8"/>
        <v>0</v>
      </c>
      <c r="I329" s="1234">
        <v>15</v>
      </c>
      <c r="J329" s="887">
        <f t="shared" si="9"/>
        <v>0</v>
      </c>
    </row>
    <row r="330" spans="1:10" s="185" customFormat="1" ht="15">
      <c r="A330" s="533" t="s">
        <v>72</v>
      </c>
      <c r="B330" s="532" t="s">
        <v>1149</v>
      </c>
      <c r="C330" s="517" t="s">
        <v>826</v>
      </c>
      <c r="D330" s="517">
        <v>80</v>
      </c>
      <c r="E330" s="1372"/>
      <c r="F330" s="440">
        <f t="shared" si="7"/>
        <v>0</v>
      </c>
      <c r="G330" s="1208"/>
      <c r="H330" s="873">
        <f t="shared" si="8"/>
        <v>0</v>
      </c>
      <c r="I330" s="1234">
        <v>80</v>
      </c>
      <c r="J330" s="887">
        <f t="shared" si="9"/>
        <v>0</v>
      </c>
    </row>
    <row r="331" spans="1:10" s="185" customFormat="1" ht="15">
      <c r="A331" s="533"/>
      <c r="B331" s="532"/>
      <c r="C331" s="517"/>
      <c r="D331" s="517"/>
      <c r="E331" s="1373"/>
      <c r="F331" s="440">
        <f t="shared" si="7"/>
        <v>0</v>
      </c>
      <c r="G331" s="1208"/>
      <c r="H331" s="873">
        <f t="shared" si="8"/>
        <v>0</v>
      </c>
      <c r="I331" s="1234"/>
      <c r="J331" s="887">
        <f t="shared" si="9"/>
        <v>0</v>
      </c>
    </row>
    <row r="332" spans="1:10" s="185" customFormat="1" ht="15">
      <c r="A332" s="533" t="s">
        <v>73</v>
      </c>
      <c r="B332" s="532" t="s">
        <v>1152</v>
      </c>
      <c r="C332" s="517" t="s">
        <v>826</v>
      </c>
      <c r="D332" s="517">
        <v>2890</v>
      </c>
      <c r="E332" s="1372"/>
      <c r="F332" s="440">
        <f t="shared" si="7"/>
        <v>0</v>
      </c>
      <c r="G332" s="1208"/>
      <c r="H332" s="873">
        <f t="shared" si="8"/>
        <v>0</v>
      </c>
      <c r="I332" s="1234">
        <v>2890</v>
      </c>
      <c r="J332" s="887">
        <f t="shared" si="9"/>
        <v>0</v>
      </c>
    </row>
    <row r="333" spans="1:10" s="185" customFormat="1" ht="30">
      <c r="A333" s="533" t="s">
        <v>75</v>
      </c>
      <c r="B333" s="532" t="s">
        <v>1153</v>
      </c>
      <c r="C333" s="517" t="s">
        <v>826</v>
      </c>
      <c r="D333" s="517">
        <v>1015</v>
      </c>
      <c r="E333" s="1372"/>
      <c r="F333" s="440">
        <f t="shared" si="7"/>
        <v>0</v>
      </c>
      <c r="G333" s="1208"/>
      <c r="H333" s="873">
        <f t="shared" si="8"/>
        <v>0</v>
      </c>
      <c r="I333" s="1234">
        <v>1015</v>
      </c>
      <c r="J333" s="887">
        <f t="shared" si="9"/>
        <v>0</v>
      </c>
    </row>
    <row r="334" spans="1:10" s="185" customFormat="1" ht="30">
      <c r="A334" s="533" t="s">
        <v>76</v>
      </c>
      <c r="B334" s="532" t="s">
        <v>1270</v>
      </c>
      <c r="C334" s="517" t="s">
        <v>826</v>
      </c>
      <c r="D334" s="517">
        <v>340</v>
      </c>
      <c r="E334" s="1372"/>
      <c r="F334" s="440">
        <f t="shared" si="7"/>
        <v>0</v>
      </c>
      <c r="G334" s="1208"/>
      <c r="H334" s="873">
        <f t="shared" si="8"/>
        <v>0</v>
      </c>
      <c r="I334" s="1234">
        <v>340</v>
      </c>
      <c r="J334" s="887">
        <f t="shared" si="9"/>
        <v>0</v>
      </c>
    </row>
    <row r="335" spans="1:10" s="185" customFormat="1" ht="15">
      <c r="A335" s="533"/>
      <c r="B335" s="532"/>
      <c r="C335" s="517"/>
      <c r="D335" s="517"/>
      <c r="E335" s="1373"/>
      <c r="F335" s="440"/>
      <c r="G335" s="1208"/>
      <c r="H335" s="873"/>
      <c r="I335" s="1234"/>
      <c r="J335" s="887"/>
    </row>
    <row r="336" spans="1:10" s="185" customFormat="1" ht="15">
      <c r="A336" s="533"/>
      <c r="B336" s="532" t="s">
        <v>1157</v>
      </c>
      <c r="C336" s="517"/>
      <c r="D336" s="517"/>
      <c r="E336" s="1373"/>
      <c r="F336" s="440"/>
      <c r="G336" s="1208"/>
      <c r="H336" s="873"/>
      <c r="I336" s="1234"/>
      <c r="J336" s="887"/>
    </row>
    <row r="337" spans="1:10" s="185" customFormat="1" ht="15">
      <c r="A337" s="533" t="s">
        <v>1415</v>
      </c>
      <c r="B337" s="532" t="s">
        <v>1158</v>
      </c>
      <c r="C337" s="517" t="s">
        <v>49</v>
      </c>
      <c r="D337" s="517">
        <v>152</v>
      </c>
      <c r="E337" s="1372"/>
      <c r="F337" s="440">
        <f t="shared" si="7"/>
        <v>0</v>
      </c>
      <c r="G337" s="1208"/>
      <c r="H337" s="873">
        <f t="shared" si="8"/>
        <v>0</v>
      </c>
      <c r="I337" s="1234">
        <v>152</v>
      </c>
      <c r="J337" s="887">
        <f t="shared" si="9"/>
        <v>0</v>
      </c>
    </row>
    <row r="338" spans="1:10" s="185" customFormat="1" ht="15">
      <c r="A338" s="533" t="s">
        <v>77</v>
      </c>
      <c r="B338" s="532" t="s">
        <v>1159</v>
      </c>
      <c r="C338" s="517" t="s">
        <v>49</v>
      </c>
      <c r="D338" s="517">
        <v>156</v>
      </c>
      <c r="E338" s="1372"/>
      <c r="F338" s="440">
        <f t="shared" si="7"/>
        <v>0</v>
      </c>
      <c r="G338" s="1208"/>
      <c r="H338" s="873">
        <f t="shared" si="8"/>
        <v>0</v>
      </c>
      <c r="I338" s="1234">
        <v>156</v>
      </c>
      <c r="J338" s="887">
        <f t="shared" si="9"/>
        <v>0</v>
      </c>
    </row>
    <row r="339" spans="1:10" s="185" customFormat="1" ht="30">
      <c r="A339" s="533" t="s">
        <v>39</v>
      </c>
      <c r="B339" s="532" t="s">
        <v>1160</v>
      </c>
      <c r="C339" s="517" t="s">
        <v>49</v>
      </c>
      <c r="D339" s="517">
        <v>14</v>
      </c>
      <c r="E339" s="1372"/>
      <c r="F339" s="440">
        <f t="shared" si="7"/>
        <v>0</v>
      </c>
      <c r="G339" s="1208"/>
      <c r="H339" s="873">
        <f t="shared" si="8"/>
        <v>0</v>
      </c>
      <c r="I339" s="1234">
        <v>14</v>
      </c>
      <c r="J339" s="887">
        <f t="shared" si="9"/>
        <v>0</v>
      </c>
    </row>
    <row r="340" spans="1:10" s="185" customFormat="1" ht="15">
      <c r="A340" s="533" t="s">
        <v>40</v>
      </c>
      <c r="B340" s="532" t="s">
        <v>1161</v>
      </c>
      <c r="C340" s="517" t="s">
        <v>49</v>
      </c>
      <c r="D340" s="517">
        <v>124</v>
      </c>
      <c r="E340" s="1372"/>
      <c r="F340" s="440">
        <f t="shared" si="7"/>
        <v>0</v>
      </c>
      <c r="G340" s="1208"/>
      <c r="H340" s="873">
        <f t="shared" si="8"/>
        <v>0</v>
      </c>
      <c r="I340" s="1234">
        <v>124</v>
      </c>
      <c r="J340" s="887">
        <f t="shared" si="9"/>
        <v>0</v>
      </c>
    </row>
    <row r="341" spans="1:10" s="185" customFormat="1" ht="15">
      <c r="A341" s="533" t="s">
        <v>41</v>
      </c>
      <c r="B341" s="532" t="s">
        <v>1162</v>
      </c>
      <c r="C341" s="517" t="s">
        <v>49</v>
      </c>
      <c r="D341" s="517">
        <v>21</v>
      </c>
      <c r="E341" s="1372"/>
      <c r="F341" s="440">
        <f t="shared" si="7"/>
        <v>0</v>
      </c>
      <c r="G341" s="1208"/>
      <c r="H341" s="873">
        <f t="shared" si="8"/>
        <v>0</v>
      </c>
      <c r="I341" s="1234">
        <v>21</v>
      </c>
      <c r="J341" s="887">
        <f t="shared" si="9"/>
        <v>0</v>
      </c>
    </row>
    <row r="342" spans="1:10" s="185" customFormat="1" ht="15">
      <c r="A342" s="533" t="s">
        <v>117</v>
      </c>
      <c r="B342" s="532" t="s">
        <v>1163</v>
      </c>
      <c r="C342" s="517" t="s">
        <v>49</v>
      </c>
      <c r="D342" s="517">
        <v>56</v>
      </c>
      <c r="E342" s="1372"/>
      <c r="F342" s="440">
        <f t="shared" si="7"/>
        <v>0</v>
      </c>
      <c r="G342" s="1208"/>
      <c r="H342" s="873">
        <f t="shared" si="8"/>
        <v>0</v>
      </c>
      <c r="I342" s="1234">
        <v>56</v>
      </c>
      <c r="J342" s="887">
        <f t="shared" si="9"/>
        <v>0</v>
      </c>
    </row>
    <row r="343" spans="1:10" s="185" customFormat="1" ht="15">
      <c r="A343" s="533" t="s">
        <v>370</v>
      </c>
      <c r="B343" s="532" t="s">
        <v>1164</v>
      </c>
      <c r="C343" s="517" t="s">
        <v>49</v>
      </c>
      <c r="D343" s="517">
        <v>23</v>
      </c>
      <c r="E343" s="1372"/>
      <c r="F343" s="440">
        <f t="shared" si="7"/>
        <v>0</v>
      </c>
      <c r="G343" s="1208"/>
      <c r="H343" s="873">
        <f t="shared" si="8"/>
        <v>0</v>
      </c>
      <c r="I343" s="1234">
        <v>23</v>
      </c>
      <c r="J343" s="887">
        <f t="shared" si="9"/>
        <v>0</v>
      </c>
    </row>
    <row r="344" spans="1:10" s="185" customFormat="1" ht="15">
      <c r="A344" s="533" t="s">
        <v>372</v>
      </c>
      <c r="B344" s="532" t="s">
        <v>1165</v>
      </c>
      <c r="C344" s="517" t="s">
        <v>49</v>
      </c>
      <c r="D344" s="517">
        <v>7</v>
      </c>
      <c r="E344" s="1372"/>
      <c r="F344" s="440">
        <f t="shared" si="7"/>
        <v>0</v>
      </c>
      <c r="G344" s="1208"/>
      <c r="H344" s="873">
        <f t="shared" si="8"/>
        <v>0</v>
      </c>
      <c r="I344" s="1234">
        <v>7</v>
      </c>
      <c r="J344" s="887">
        <f t="shared" si="9"/>
        <v>0</v>
      </c>
    </row>
    <row r="345" spans="1:10" s="185" customFormat="1" ht="15">
      <c r="A345" s="533" t="s">
        <v>375</v>
      </c>
      <c r="B345" s="532" t="s">
        <v>1166</v>
      </c>
      <c r="C345" s="517" t="s">
        <v>49</v>
      </c>
      <c r="D345" s="517">
        <v>16</v>
      </c>
      <c r="E345" s="1372"/>
      <c r="F345" s="440">
        <f t="shared" si="7"/>
        <v>0</v>
      </c>
      <c r="G345" s="1208"/>
      <c r="H345" s="873">
        <f t="shared" si="8"/>
        <v>0</v>
      </c>
      <c r="I345" s="1234">
        <v>16</v>
      </c>
      <c r="J345" s="887">
        <f t="shared" si="9"/>
        <v>0</v>
      </c>
    </row>
    <row r="346" spans="1:10" s="185" customFormat="1" ht="15">
      <c r="A346" s="533"/>
      <c r="B346" s="532"/>
      <c r="C346" s="517"/>
      <c r="D346" s="517"/>
      <c r="E346" s="1373"/>
      <c r="F346" s="440"/>
      <c r="G346" s="1208"/>
      <c r="H346" s="873"/>
      <c r="I346" s="1234"/>
      <c r="J346" s="887"/>
    </row>
    <row r="347" spans="1:10" s="185" customFormat="1" ht="30">
      <c r="A347" s="533" t="s">
        <v>328</v>
      </c>
      <c r="B347" s="532" t="s">
        <v>1168</v>
      </c>
      <c r="C347" s="517" t="s">
        <v>49</v>
      </c>
      <c r="D347" s="517">
        <v>77</v>
      </c>
      <c r="E347" s="1372"/>
      <c r="F347" s="440">
        <f t="shared" si="7"/>
        <v>0</v>
      </c>
      <c r="G347" s="1208"/>
      <c r="H347" s="873">
        <f t="shared" si="8"/>
        <v>0</v>
      </c>
      <c r="I347" s="1234">
        <v>77</v>
      </c>
      <c r="J347" s="887">
        <f t="shared" si="9"/>
        <v>0</v>
      </c>
    </row>
    <row r="348" spans="1:10" s="185" customFormat="1" ht="30">
      <c r="A348" s="533" t="s">
        <v>394</v>
      </c>
      <c r="B348" s="532" t="s">
        <v>1170</v>
      </c>
      <c r="C348" s="517" t="s">
        <v>49</v>
      </c>
      <c r="D348" s="517">
        <v>14</v>
      </c>
      <c r="E348" s="1372"/>
      <c r="F348" s="440">
        <f t="shared" si="7"/>
        <v>0</v>
      </c>
      <c r="G348" s="1208"/>
      <c r="H348" s="873">
        <f t="shared" si="8"/>
        <v>0</v>
      </c>
      <c r="I348" s="1234">
        <v>14</v>
      </c>
      <c r="J348" s="887">
        <f t="shared" si="9"/>
        <v>0</v>
      </c>
    </row>
    <row r="349" spans="1:10" s="185" customFormat="1" ht="30">
      <c r="A349" s="533" t="s">
        <v>753</v>
      </c>
      <c r="B349" s="532" t="s">
        <v>1172</v>
      </c>
      <c r="C349" s="517" t="s">
        <v>49</v>
      </c>
      <c r="D349" s="517">
        <v>6</v>
      </c>
      <c r="E349" s="1372"/>
      <c r="F349" s="440">
        <f t="shared" si="7"/>
        <v>0</v>
      </c>
      <c r="G349" s="1208"/>
      <c r="H349" s="873">
        <f t="shared" si="8"/>
        <v>0</v>
      </c>
      <c r="I349" s="1234">
        <v>6</v>
      </c>
      <c r="J349" s="887">
        <f t="shared" si="9"/>
        <v>0</v>
      </c>
    </row>
    <row r="350" spans="1:10" s="185" customFormat="1" ht="30">
      <c r="A350" s="533" t="s">
        <v>772</v>
      </c>
      <c r="B350" s="532" t="s">
        <v>1174</v>
      </c>
      <c r="C350" s="517" t="s">
        <v>49</v>
      </c>
      <c r="D350" s="517">
        <v>48</v>
      </c>
      <c r="E350" s="1372"/>
      <c r="F350" s="440">
        <f t="shared" si="7"/>
        <v>0</v>
      </c>
      <c r="G350" s="1208"/>
      <c r="H350" s="873">
        <f t="shared" si="8"/>
        <v>0</v>
      </c>
      <c r="I350" s="1234">
        <v>48</v>
      </c>
      <c r="J350" s="887">
        <f t="shared" si="9"/>
        <v>0</v>
      </c>
    </row>
    <row r="351" spans="1:10" s="185" customFormat="1" ht="15">
      <c r="A351" s="533" t="s">
        <v>1167</v>
      </c>
      <c r="B351" s="532" t="s">
        <v>1176</v>
      </c>
      <c r="C351" s="517" t="s">
        <v>49</v>
      </c>
      <c r="D351" s="517">
        <v>16</v>
      </c>
      <c r="E351" s="1372"/>
      <c r="F351" s="440">
        <f t="shared" si="7"/>
        <v>0</v>
      </c>
      <c r="G351" s="1208"/>
      <c r="H351" s="873">
        <f t="shared" si="8"/>
        <v>0</v>
      </c>
      <c r="I351" s="1234">
        <v>16</v>
      </c>
      <c r="J351" s="887">
        <f t="shared" si="9"/>
        <v>0</v>
      </c>
    </row>
    <row r="352" spans="1:10" s="185" customFormat="1" ht="15">
      <c r="A352" s="533"/>
      <c r="B352" s="532"/>
      <c r="C352" s="517"/>
      <c r="D352" s="517"/>
      <c r="E352" s="1373"/>
      <c r="F352" s="440"/>
      <c r="G352" s="1208"/>
      <c r="H352" s="873"/>
      <c r="I352" s="1234"/>
      <c r="J352" s="887"/>
    </row>
    <row r="353" spans="1:10" s="185" customFormat="1" ht="15">
      <c r="A353" s="533"/>
      <c r="B353" s="532" t="s">
        <v>1177</v>
      </c>
      <c r="C353" s="517"/>
      <c r="D353" s="517"/>
      <c r="E353" s="1373"/>
      <c r="F353" s="440"/>
      <c r="G353" s="1208"/>
      <c r="H353" s="873"/>
      <c r="I353" s="1234"/>
      <c r="J353" s="887"/>
    </row>
    <row r="354" spans="1:10" s="185" customFormat="1" ht="15">
      <c r="A354" s="533" t="s">
        <v>1169</v>
      </c>
      <c r="B354" s="532" t="s">
        <v>1271</v>
      </c>
      <c r="C354" s="517" t="s">
        <v>826</v>
      </c>
      <c r="D354" s="517">
        <v>12</v>
      </c>
      <c r="E354" s="1372"/>
      <c r="F354" s="440">
        <f t="shared" si="7"/>
        <v>0</v>
      </c>
      <c r="G354" s="1208"/>
      <c r="H354" s="873">
        <f t="shared" si="8"/>
        <v>0</v>
      </c>
      <c r="I354" s="1234">
        <v>12</v>
      </c>
      <c r="J354" s="887">
        <f t="shared" si="9"/>
        <v>0</v>
      </c>
    </row>
    <row r="355" spans="1:10" s="185" customFormat="1" ht="15">
      <c r="A355" s="533" t="s">
        <v>1171</v>
      </c>
      <c r="B355" s="532" t="s">
        <v>1179</v>
      </c>
      <c r="C355" s="517" t="s">
        <v>826</v>
      </c>
      <c r="D355" s="517">
        <v>96</v>
      </c>
      <c r="E355" s="1372"/>
      <c r="F355" s="440">
        <f t="shared" si="7"/>
        <v>0</v>
      </c>
      <c r="G355" s="1208"/>
      <c r="H355" s="873">
        <f t="shared" si="8"/>
        <v>0</v>
      </c>
      <c r="I355" s="1234">
        <v>96</v>
      </c>
      <c r="J355" s="887">
        <f t="shared" si="9"/>
        <v>0</v>
      </c>
    </row>
    <row r="356" spans="1:10" s="185" customFormat="1" ht="15">
      <c r="A356" s="533" t="s">
        <v>1173</v>
      </c>
      <c r="B356" s="532" t="s">
        <v>1181</v>
      </c>
      <c r="C356" s="517" t="s">
        <v>826</v>
      </c>
      <c r="D356" s="517">
        <v>102</v>
      </c>
      <c r="E356" s="1372"/>
      <c r="F356" s="440">
        <f t="shared" si="7"/>
        <v>0</v>
      </c>
      <c r="G356" s="1208"/>
      <c r="H356" s="873">
        <f t="shared" si="8"/>
        <v>0</v>
      </c>
      <c r="I356" s="1234">
        <v>102</v>
      </c>
      <c r="J356" s="887">
        <f t="shared" si="9"/>
        <v>0</v>
      </c>
    </row>
    <row r="357" spans="1:10" s="185" customFormat="1" ht="15">
      <c r="A357" s="533"/>
      <c r="B357" s="532"/>
      <c r="C357" s="517"/>
      <c r="D357" s="517"/>
      <c r="E357" s="1373"/>
      <c r="F357" s="440"/>
      <c r="G357" s="1208"/>
      <c r="H357" s="873"/>
      <c r="I357" s="1234"/>
      <c r="J357" s="887"/>
    </row>
    <row r="358" spans="1:10" s="185" customFormat="1" ht="15">
      <c r="A358" s="533"/>
      <c r="B358" s="532" t="s">
        <v>1207</v>
      </c>
      <c r="C358" s="517"/>
      <c r="D358" s="517"/>
      <c r="E358" s="1373"/>
      <c r="F358" s="440"/>
      <c r="G358" s="1208"/>
      <c r="H358" s="873"/>
      <c r="I358" s="1234"/>
      <c r="J358" s="887"/>
    </row>
    <row r="359" spans="1:10" s="185" customFormat="1" ht="15">
      <c r="A359" s="533" t="s">
        <v>1175</v>
      </c>
      <c r="B359" s="532" t="s">
        <v>1209</v>
      </c>
      <c r="C359" s="517" t="s">
        <v>49</v>
      </c>
      <c r="D359" s="517">
        <v>16</v>
      </c>
      <c r="E359" s="1372"/>
      <c r="F359" s="440">
        <f t="shared" si="7"/>
        <v>0</v>
      </c>
      <c r="G359" s="1208"/>
      <c r="H359" s="873">
        <f t="shared" si="8"/>
        <v>0</v>
      </c>
      <c r="I359" s="1234">
        <v>16</v>
      </c>
      <c r="J359" s="887">
        <f t="shared" si="9"/>
        <v>0</v>
      </c>
    </row>
    <row r="360" spans="1:10" s="185" customFormat="1" ht="15">
      <c r="A360" s="533" t="s">
        <v>1178</v>
      </c>
      <c r="B360" s="532" t="s">
        <v>1211</v>
      </c>
      <c r="C360" s="517" t="s">
        <v>49</v>
      </c>
      <c r="D360" s="517">
        <v>2</v>
      </c>
      <c r="E360" s="1372"/>
      <c r="F360" s="440">
        <f t="shared" si="7"/>
        <v>0</v>
      </c>
      <c r="G360" s="1208"/>
      <c r="H360" s="873">
        <f t="shared" si="8"/>
        <v>0</v>
      </c>
      <c r="I360" s="1234">
        <v>2</v>
      </c>
      <c r="J360" s="887">
        <f t="shared" si="9"/>
        <v>0</v>
      </c>
    </row>
    <row r="361" spans="1:10" s="185" customFormat="1" ht="15">
      <c r="A361" s="533" t="s">
        <v>1180</v>
      </c>
      <c r="B361" s="532" t="s">
        <v>1213</v>
      </c>
      <c r="C361" s="517" t="s">
        <v>49</v>
      </c>
      <c r="D361" s="517">
        <v>2</v>
      </c>
      <c r="E361" s="1372"/>
      <c r="F361" s="440">
        <f t="shared" si="7"/>
        <v>0</v>
      </c>
      <c r="G361" s="1208"/>
      <c r="H361" s="873">
        <f t="shared" si="8"/>
        <v>0</v>
      </c>
      <c r="I361" s="1234">
        <v>2</v>
      </c>
      <c r="J361" s="887">
        <f t="shared" si="9"/>
        <v>0</v>
      </c>
    </row>
    <row r="362" spans="1:10" s="185" customFormat="1" ht="15">
      <c r="A362" s="533"/>
      <c r="B362" s="532"/>
      <c r="C362" s="517"/>
      <c r="D362" s="517"/>
      <c r="E362" s="1373"/>
      <c r="F362" s="440"/>
      <c r="G362" s="1208"/>
      <c r="H362" s="873"/>
      <c r="I362" s="1234"/>
      <c r="J362" s="887"/>
    </row>
    <row r="363" spans="1:10" s="185" customFormat="1" ht="15">
      <c r="A363" s="533" t="s">
        <v>1183</v>
      </c>
      <c r="B363" s="532" t="s">
        <v>1215</v>
      </c>
      <c r="C363" s="517" t="s">
        <v>48</v>
      </c>
      <c r="D363" s="517">
        <v>110</v>
      </c>
      <c r="E363" s="1372"/>
      <c r="F363" s="440">
        <f t="shared" si="7"/>
        <v>0</v>
      </c>
      <c r="G363" s="1208"/>
      <c r="H363" s="873">
        <f t="shared" si="8"/>
        <v>0</v>
      </c>
      <c r="I363" s="1234">
        <v>110</v>
      </c>
      <c r="J363" s="887">
        <f t="shared" si="9"/>
        <v>0</v>
      </c>
    </row>
    <row r="364" spans="1:10" s="185" customFormat="1" ht="15">
      <c r="A364" s="533"/>
      <c r="B364" s="532"/>
      <c r="C364" s="517"/>
      <c r="D364" s="517"/>
      <c r="E364" s="1373"/>
      <c r="F364" s="440"/>
      <c r="G364" s="1208"/>
      <c r="H364" s="873"/>
      <c r="I364" s="1234"/>
      <c r="J364" s="887">
        <f t="shared" si="9"/>
        <v>0</v>
      </c>
    </row>
    <row r="365" spans="1:10" s="185" customFormat="1" ht="15">
      <c r="A365" s="533" t="s">
        <v>1185</v>
      </c>
      <c r="B365" s="532" t="s">
        <v>1262</v>
      </c>
      <c r="C365" s="517" t="s">
        <v>893</v>
      </c>
      <c r="D365" s="517">
        <v>0.05</v>
      </c>
      <c r="E365" s="1375">
        <f>SUM(F318:F363)</f>
        <v>0</v>
      </c>
      <c r="F365" s="440">
        <f t="shared" si="7"/>
        <v>0</v>
      </c>
      <c r="G365" s="1208"/>
      <c r="H365" s="873">
        <f t="shared" si="8"/>
        <v>0</v>
      </c>
      <c r="I365" s="1234">
        <v>0.05</v>
      </c>
      <c r="J365" s="887">
        <f t="shared" si="9"/>
        <v>0</v>
      </c>
    </row>
    <row r="366" spans="1:10" s="185" customFormat="1" ht="30">
      <c r="A366" s="533" t="s">
        <v>1187</v>
      </c>
      <c r="B366" s="532" t="s">
        <v>1263</v>
      </c>
      <c r="C366" s="517" t="s">
        <v>893</v>
      </c>
      <c r="D366" s="517">
        <v>0.05</v>
      </c>
      <c r="E366" s="1375">
        <f>SUM(F318:F363)</f>
        <v>0</v>
      </c>
      <c r="F366" s="440">
        <f t="shared" si="7"/>
        <v>0</v>
      </c>
      <c r="G366" s="1208"/>
      <c r="H366" s="873">
        <f t="shared" si="8"/>
        <v>0</v>
      </c>
      <c r="I366" s="1234">
        <v>0.05</v>
      </c>
      <c r="J366" s="887">
        <f t="shared" si="9"/>
        <v>0</v>
      </c>
    </row>
    <row r="367" spans="1:10" s="185" customFormat="1" ht="15">
      <c r="A367" s="242"/>
      <c r="B367" s="195"/>
      <c r="C367" s="184"/>
      <c r="D367" s="184"/>
      <c r="E367" s="1374"/>
      <c r="F367" s="184"/>
      <c r="G367" s="1205"/>
      <c r="H367" s="1209"/>
      <c r="I367" s="1231"/>
      <c r="J367" s="1231"/>
    </row>
    <row r="368" spans="1:10" s="185" customFormat="1" ht="13.5" customHeight="1" thickBot="1">
      <c r="A368" s="536"/>
      <c r="B368" s="542"/>
      <c r="C368" s="536"/>
      <c r="D368" s="536"/>
      <c r="E368" s="1371"/>
      <c r="F368" s="536"/>
      <c r="G368" s="1215"/>
      <c r="H368" s="1210"/>
      <c r="I368" s="1232"/>
      <c r="J368" s="1232"/>
    </row>
    <row r="369" spans="1:10" s="185" customFormat="1" ht="15.75" thickTop="1">
      <c r="A369" s="191"/>
      <c r="B369" s="195"/>
      <c r="C369" s="184"/>
      <c r="D369" s="184"/>
      <c r="E369" s="1361"/>
      <c r="F369" s="184"/>
      <c r="G369" s="1205"/>
      <c r="H369" s="1209"/>
      <c r="I369" s="1231"/>
      <c r="J369" s="1231"/>
    </row>
    <row r="370" spans="1:10" s="185" customFormat="1" ht="15">
      <c r="A370" s="191"/>
      <c r="B370" s="195"/>
      <c r="C370" s="184"/>
      <c r="D370" s="184"/>
      <c r="E370" s="1361"/>
      <c r="F370" s="184" t="s">
        <v>1582</v>
      </c>
      <c r="G370" s="1205"/>
      <c r="H370" s="1209" t="s">
        <v>1592</v>
      </c>
      <c r="I370" s="1231"/>
      <c r="J370" s="1231" t="s">
        <v>1596</v>
      </c>
    </row>
    <row r="371" spans="1:10" s="185" customFormat="1" ht="15.75">
      <c r="B371" s="516" t="s">
        <v>1416</v>
      </c>
      <c r="C371" s="517"/>
      <c r="D371" s="517"/>
      <c r="E371" s="1363"/>
      <c r="F371" s="541">
        <f>SUM(F318:F369)</f>
        <v>0</v>
      </c>
      <c r="G371" s="1207"/>
      <c r="H371" s="1214">
        <f>SUM(H317:H370)</f>
        <v>0</v>
      </c>
      <c r="I371" s="1230"/>
      <c r="J371" s="1236">
        <f>SUM(J317:J370)</f>
        <v>0</v>
      </c>
    </row>
    <row r="372" spans="1:10" s="185" customFormat="1" ht="15">
      <c r="A372" s="242"/>
      <c r="B372" s="195"/>
      <c r="C372" s="184"/>
      <c r="D372" s="184"/>
      <c r="E372" s="1374"/>
      <c r="F372" s="184"/>
      <c r="G372" s="1209"/>
      <c r="H372" s="1209"/>
      <c r="I372" s="1231"/>
      <c r="J372" s="1231"/>
    </row>
    <row r="373" spans="1:10" s="2" customFormat="1">
      <c r="A373" s="12"/>
      <c r="B373" s="17"/>
      <c r="C373" s="13"/>
      <c r="E373" s="1352"/>
      <c r="F373" s="1"/>
      <c r="G373" s="1140"/>
      <c r="H373" s="1140"/>
      <c r="I373" s="1185"/>
      <c r="J373" s="1185"/>
    </row>
    <row r="374" spans="1:10" s="182" customFormat="1" ht="15">
      <c r="B374" s="238" t="s">
        <v>1104</v>
      </c>
      <c r="C374" s="184"/>
      <c r="D374" s="184"/>
      <c r="E374" s="1361"/>
      <c r="F374" s="184"/>
      <c r="G374" s="1209"/>
      <c r="H374" s="1206"/>
      <c r="I374" s="1229"/>
      <c r="J374" s="1229"/>
    </row>
    <row r="375" spans="1:10" s="182" customFormat="1" ht="13.5" customHeight="1">
      <c r="B375" s="183"/>
      <c r="C375" s="184"/>
      <c r="D375" s="184"/>
      <c r="E375" s="1361"/>
      <c r="F375" s="249" t="s">
        <v>180</v>
      </c>
      <c r="G375" s="1102"/>
      <c r="H375" s="1216" t="s">
        <v>180</v>
      </c>
      <c r="I375" s="1155"/>
      <c r="J375" s="1237" t="s">
        <v>180</v>
      </c>
    </row>
    <row r="376" spans="1:10" s="182" customFormat="1" ht="15.75">
      <c r="B376" s="186" t="s">
        <v>1469</v>
      </c>
      <c r="C376" s="184"/>
      <c r="D376" s="184"/>
      <c r="E376" s="1361"/>
      <c r="F376" s="427" t="s">
        <v>1581</v>
      </c>
      <c r="G376" s="1102"/>
      <c r="H376" s="1103" t="s">
        <v>1500</v>
      </c>
      <c r="I376" s="1155"/>
      <c r="J376" s="1238" t="s">
        <v>1580</v>
      </c>
    </row>
    <row r="377" spans="1:10" s="182" customFormat="1" ht="18">
      <c r="B377" s="183"/>
      <c r="C377" s="184"/>
      <c r="D377" s="184"/>
      <c r="E377" s="1361"/>
      <c r="F377" s="250" t="s">
        <v>1502</v>
      </c>
      <c r="G377" s="1102"/>
      <c r="H377" s="1104" t="s">
        <v>1503</v>
      </c>
      <c r="I377" s="1155"/>
      <c r="J377" s="1157" t="s">
        <v>1503</v>
      </c>
    </row>
    <row r="378" spans="1:10" s="182" customFormat="1" ht="15.75">
      <c r="A378" s="531" t="s">
        <v>1105</v>
      </c>
      <c r="B378" s="516" t="s">
        <v>1106</v>
      </c>
      <c r="C378" s="517"/>
      <c r="D378" s="517"/>
      <c r="E378" s="1363"/>
      <c r="F378" s="518">
        <f>$F$420</f>
        <v>0</v>
      </c>
      <c r="G378" s="1207"/>
      <c r="H378" s="1219">
        <f>$H$420</f>
        <v>0</v>
      </c>
      <c r="I378" s="1243"/>
      <c r="J378" s="1242">
        <f>$J$420</f>
        <v>0</v>
      </c>
    </row>
    <row r="379" spans="1:10" s="182" customFormat="1" ht="15.75">
      <c r="A379" s="531" t="s">
        <v>1107</v>
      </c>
      <c r="B379" s="516" t="s">
        <v>1108</v>
      </c>
      <c r="C379" s="517"/>
      <c r="D379" s="517"/>
      <c r="E379" s="1363"/>
      <c r="F379" s="518">
        <f>$F$478</f>
        <v>0</v>
      </c>
      <c r="G379" s="1207"/>
      <c r="H379" s="1219">
        <f>$H$478</f>
        <v>0</v>
      </c>
      <c r="I379" s="1243"/>
      <c r="J379" s="1242">
        <f>$J$478</f>
        <v>0</v>
      </c>
    </row>
    <row r="380" spans="1:10" s="182" customFormat="1" ht="15.75">
      <c r="A380" s="531" t="s">
        <v>1109</v>
      </c>
      <c r="B380" s="516" t="s">
        <v>1272</v>
      </c>
      <c r="C380" s="517"/>
      <c r="D380" s="517"/>
      <c r="E380" s="1363"/>
      <c r="F380" s="518">
        <f>$F$521</f>
        <v>0</v>
      </c>
      <c r="G380" s="1207"/>
      <c r="H380" s="1219">
        <f>$H$521</f>
        <v>0</v>
      </c>
      <c r="I380" s="1243"/>
      <c r="J380" s="1242">
        <f>$J$521</f>
        <v>0</v>
      </c>
    </row>
    <row r="381" spans="1:10" s="182" customFormat="1" ht="16.5" thickBot="1">
      <c r="A381" s="547"/>
      <c r="B381" s="522"/>
      <c r="C381" s="523"/>
      <c r="D381" s="523"/>
      <c r="E381" s="1364"/>
      <c r="F381" s="548"/>
      <c r="G381" s="1213"/>
      <c r="H381" s="1220"/>
      <c r="I381" s="1244"/>
      <c r="J381" s="1244"/>
    </row>
    <row r="382" spans="1:10" s="182" customFormat="1" ht="16.5" thickTop="1">
      <c r="A382" s="545"/>
      <c r="B382" s="188"/>
      <c r="C382" s="184"/>
      <c r="D382" s="184"/>
      <c r="E382" s="1361"/>
      <c r="F382" s="231"/>
      <c r="G382" s="1209"/>
      <c r="H382" s="1206"/>
      <c r="I382" s="1229"/>
      <c r="J382" s="1229"/>
    </row>
    <row r="383" spans="1:10" s="182" customFormat="1" ht="15.75">
      <c r="A383" s="545"/>
      <c r="B383" s="188"/>
      <c r="C383" s="184"/>
      <c r="D383" s="184"/>
      <c r="E383" s="1361"/>
      <c r="F383" s="231" t="s">
        <v>1582</v>
      </c>
      <c r="G383" s="1209"/>
      <c r="H383" s="1206" t="s">
        <v>1592</v>
      </c>
      <c r="I383" s="1229"/>
      <c r="J383" s="1229" t="s">
        <v>1593</v>
      </c>
    </row>
    <row r="384" spans="1:10" s="182" customFormat="1" ht="15.75">
      <c r="A384" s="187"/>
      <c r="B384" s="516" t="s">
        <v>1418</v>
      </c>
      <c r="C384" s="517"/>
      <c r="D384" s="517"/>
      <c r="E384" s="1363"/>
      <c r="F384" s="518">
        <f>SUM(F378:F381)</f>
        <v>0</v>
      </c>
      <c r="G384" s="1207"/>
      <c r="H384" s="1219">
        <f>SUM(H378:H383)</f>
        <v>0</v>
      </c>
      <c r="I384" s="1243"/>
      <c r="J384" s="1242">
        <f>SUM(J378:J383)</f>
        <v>0</v>
      </c>
    </row>
    <row r="385" spans="1:10" s="182" customFormat="1" ht="15.75">
      <c r="A385" s="187"/>
      <c r="B385" s="188"/>
      <c r="C385" s="184"/>
      <c r="D385" s="184"/>
      <c r="E385" s="1361"/>
      <c r="F385" s="184"/>
      <c r="G385" s="1209"/>
      <c r="H385" s="1206"/>
      <c r="I385" s="1229"/>
      <c r="J385" s="1229"/>
    </row>
    <row r="386" spans="1:10" s="182" customFormat="1" ht="15.75">
      <c r="A386" s="187"/>
      <c r="B386" s="188"/>
      <c r="C386" s="184"/>
      <c r="D386" s="184"/>
      <c r="E386" s="1361"/>
      <c r="F386" s="184"/>
      <c r="G386" s="1209"/>
      <c r="H386" s="1206"/>
      <c r="I386" s="1229"/>
      <c r="J386" s="1229"/>
    </row>
    <row r="387" spans="1:10" s="182" customFormat="1" ht="15">
      <c r="A387" s="187"/>
      <c r="B387" s="189" t="s">
        <v>1111</v>
      </c>
      <c r="C387" s="184"/>
      <c r="D387" s="184"/>
      <c r="E387" s="1361"/>
      <c r="F387" s="184"/>
      <c r="G387" s="1209"/>
      <c r="H387" s="1206"/>
      <c r="I387" s="1229"/>
      <c r="J387" s="1229"/>
    </row>
    <row r="388" spans="1:10" s="182" customFormat="1" ht="15">
      <c r="A388" s="187"/>
      <c r="B388" s="189"/>
      <c r="C388" s="184"/>
      <c r="D388" s="184"/>
      <c r="E388" s="1361"/>
      <c r="F388" s="184"/>
      <c r="G388" s="1209"/>
      <c r="H388" s="1206"/>
      <c r="I388" s="1229"/>
      <c r="J388" s="1229"/>
    </row>
    <row r="389" spans="1:10" s="182" customFormat="1" ht="15">
      <c r="A389" s="187"/>
      <c r="B389" s="190" t="s">
        <v>1112</v>
      </c>
      <c r="C389" s="184"/>
      <c r="D389" s="184"/>
      <c r="E389" s="1361"/>
      <c r="F389" s="184"/>
      <c r="G389" s="1209"/>
      <c r="H389" s="1206"/>
      <c r="I389" s="1229"/>
      <c r="J389" s="1229"/>
    </row>
    <row r="390" spans="1:10" s="182" customFormat="1" ht="15">
      <c r="A390" s="187"/>
      <c r="B390" s="190" t="s">
        <v>1113</v>
      </c>
      <c r="C390" s="184"/>
      <c r="D390" s="184"/>
      <c r="E390" s="1361"/>
      <c r="F390" s="184"/>
      <c r="G390" s="1209"/>
      <c r="H390" s="1206"/>
      <c r="I390" s="1229"/>
      <c r="J390" s="1229"/>
    </row>
    <row r="391" spans="1:10" s="182" customFormat="1" ht="15">
      <c r="A391" s="187"/>
      <c r="B391" s="190"/>
      <c r="C391" s="184"/>
      <c r="D391" s="184"/>
      <c r="E391" s="1361"/>
      <c r="F391" s="184"/>
      <c r="G391" s="1209"/>
      <c r="H391" s="1206"/>
      <c r="I391" s="1229"/>
      <c r="J391" s="1229"/>
    </row>
    <row r="392" spans="1:10" s="182" customFormat="1" ht="15">
      <c r="A392" s="187"/>
      <c r="B392" s="190" t="s">
        <v>1114</v>
      </c>
      <c r="C392" s="184"/>
      <c r="D392" s="184"/>
      <c r="E392" s="1361"/>
      <c r="F392" s="184"/>
      <c r="G392" s="1209"/>
      <c r="H392" s="1206"/>
      <c r="I392" s="1229"/>
      <c r="J392" s="1229"/>
    </row>
    <row r="393" spans="1:10" s="182" customFormat="1" ht="15">
      <c r="A393" s="187"/>
      <c r="B393" s="190"/>
      <c r="C393" s="184"/>
      <c r="D393" s="184"/>
      <c r="E393" s="1361"/>
      <c r="F393" s="184"/>
      <c r="G393" s="1209"/>
      <c r="H393" s="1206"/>
      <c r="I393" s="1229"/>
      <c r="J393" s="1229"/>
    </row>
    <row r="394" spans="1:10" s="182" customFormat="1" ht="15">
      <c r="A394" s="187"/>
      <c r="B394" s="190" t="s">
        <v>1115</v>
      </c>
      <c r="C394" s="184"/>
      <c r="D394" s="184"/>
      <c r="E394" s="1361"/>
      <c r="F394" s="184"/>
      <c r="G394" s="1209"/>
      <c r="H394" s="1206"/>
      <c r="I394" s="1229"/>
      <c r="J394" s="1229"/>
    </row>
    <row r="395" spans="1:10" s="182" customFormat="1" ht="15">
      <c r="A395" s="187"/>
      <c r="B395" s="190"/>
      <c r="C395" s="184"/>
      <c r="D395" s="184"/>
      <c r="E395" s="1361"/>
      <c r="F395" s="184"/>
      <c r="G395" s="1209"/>
      <c r="H395" s="1206"/>
      <c r="I395" s="1229"/>
      <c r="J395" s="1229"/>
    </row>
    <row r="396" spans="1:10" s="182" customFormat="1" ht="15">
      <c r="A396" s="187"/>
      <c r="B396" s="190"/>
      <c r="C396" s="184"/>
      <c r="D396" s="184"/>
      <c r="E396" s="1361"/>
      <c r="F396" s="184"/>
      <c r="G396" s="1209"/>
      <c r="H396" s="1206"/>
      <c r="I396" s="1229"/>
      <c r="J396" s="1229"/>
    </row>
    <row r="397" spans="1:10" s="152" customFormat="1" ht="12" customHeight="1">
      <c r="A397" s="150" t="s">
        <v>832</v>
      </c>
      <c r="B397" s="150" t="s">
        <v>833</v>
      </c>
      <c r="C397" s="150" t="s">
        <v>834</v>
      </c>
      <c r="D397" s="150" t="s">
        <v>1402</v>
      </c>
      <c r="E397" s="1367" t="s">
        <v>1382</v>
      </c>
      <c r="F397" s="150" t="s">
        <v>1594</v>
      </c>
      <c r="G397" s="1557" t="s">
        <v>1557</v>
      </c>
      <c r="H397" s="1558"/>
      <c r="I397" s="1559" t="s">
        <v>1558</v>
      </c>
      <c r="J397" s="1560"/>
    </row>
    <row r="398" spans="1:10" s="182" customFormat="1" ht="12.75" customHeight="1">
      <c r="A398" s="191"/>
      <c r="B398" s="192"/>
      <c r="C398" s="184"/>
      <c r="D398" s="184"/>
      <c r="E398" s="1361"/>
      <c r="F398" s="184"/>
      <c r="G398" s="929" t="s">
        <v>79</v>
      </c>
      <c r="H398" s="929" t="s">
        <v>1561</v>
      </c>
      <c r="I398" s="928" t="s">
        <v>79</v>
      </c>
      <c r="J398" s="928" t="s">
        <v>1561</v>
      </c>
    </row>
    <row r="399" spans="1:10" s="182" customFormat="1" ht="15.75">
      <c r="A399" s="193" t="s">
        <v>1105</v>
      </c>
      <c r="B399" s="194" t="s">
        <v>1106</v>
      </c>
      <c r="C399" s="184"/>
      <c r="D399" s="184"/>
      <c r="E399" s="1361"/>
      <c r="F399" s="184"/>
      <c r="G399" s="1205"/>
      <c r="H399" s="1206"/>
      <c r="I399" s="1229"/>
      <c r="J399" s="1229"/>
    </row>
    <row r="400" spans="1:10" s="182" customFormat="1" ht="15.75">
      <c r="A400" s="193"/>
      <c r="B400" s="194"/>
      <c r="C400" s="184"/>
      <c r="D400" s="184"/>
      <c r="E400" s="1361"/>
      <c r="F400" s="184"/>
      <c r="G400" s="1205"/>
      <c r="H400" s="1206"/>
      <c r="I400" s="1229"/>
      <c r="J400" s="1229"/>
    </row>
    <row r="401" spans="1:10" s="190" customFormat="1" ht="30">
      <c r="A401" s="533" t="s">
        <v>83</v>
      </c>
      <c r="B401" s="532" t="s">
        <v>1117</v>
      </c>
      <c r="C401" s="517" t="s">
        <v>49</v>
      </c>
      <c r="D401" s="517">
        <v>3</v>
      </c>
      <c r="E401" s="1372"/>
      <c r="F401" s="440">
        <f>D401*E401</f>
        <v>0</v>
      </c>
      <c r="G401" s="1208">
        <v>3</v>
      </c>
      <c r="H401" s="873">
        <f>E401*G401</f>
        <v>0</v>
      </c>
      <c r="I401" s="1230"/>
      <c r="J401" s="887">
        <f>E401*I401</f>
        <v>0</v>
      </c>
    </row>
    <row r="402" spans="1:10" s="190" customFormat="1" ht="15">
      <c r="A402" s="533"/>
      <c r="B402" s="532"/>
      <c r="C402" s="517"/>
      <c r="D402" s="517"/>
      <c r="E402" s="1373"/>
      <c r="F402" s="517"/>
      <c r="G402" s="1208"/>
      <c r="H402" s="1207"/>
      <c r="I402" s="1230"/>
      <c r="J402" s="1230"/>
    </row>
    <row r="403" spans="1:10" s="190" customFormat="1" ht="30">
      <c r="A403" s="533"/>
      <c r="B403" s="532" t="s">
        <v>1118</v>
      </c>
      <c r="C403" s="517"/>
      <c r="D403" s="517"/>
      <c r="E403" s="1373"/>
      <c r="F403" s="517"/>
      <c r="G403" s="1208"/>
      <c r="H403" s="1207"/>
      <c r="I403" s="1230"/>
      <c r="J403" s="1230"/>
    </row>
    <row r="404" spans="1:10" s="190" customFormat="1" ht="30">
      <c r="A404" s="533" t="s">
        <v>85</v>
      </c>
      <c r="B404" s="532" t="s">
        <v>1119</v>
      </c>
      <c r="C404" s="517" t="s">
        <v>49</v>
      </c>
      <c r="D404" s="517">
        <v>3</v>
      </c>
      <c r="E404" s="1372"/>
      <c r="F404" s="440">
        <f>D404*E404</f>
        <v>0</v>
      </c>
      <c r="G404" s="1208">
        <v>3</v>
      </c>
      <c r="H404" s="873">
        <f>E404*G404</f>
        <v>0</v>
      </c>
      <c r="I404" s="1230"/>
      <c r="J404" s="887">
        <f>E404*I404</f>
        <v>0</v>
      </c>
    </row>
    <row r="405" spans="1:10" s="190" customFormat="1" ht="30">
      <c r="A405" s="533"/>
      <c r="B405" s="532" t="s">
        <v>1120</v>
      </c>
      <c r="C405" s="517"/>
      <c r="D405" s="517"/>
      <c r="E405" s="1373"/>
      <c r="F405" s="517"/>
      <c r="G405" s="1208"/>
      <c r="H405" s="1207"/>
      <c r="I405" s="1230"/>
      <c r="J405" s="1230"/>
    </row>
    <row r="406" spans="1:10" s="190" customFormat="1" ht="15">
      <c r="A406" s="533" t="s">
        <v>87</v>
      </c>
      <c r="B406" s="532" t="s">
        <v>1121</v>
      </c>
      <c r="C406" s="517" t="s">
        <v>49</v>
      </c>
      <c r="D406" s="517">
        <v>57</v>
      </c>
      <c r="E406" s="1372"/>
      <c r="F406" s="440">
        <f>D406*E406</f>
        <v>0</v>
      </c>
      <c r="G406" s="1208">
        <v>57</v>
      </c>
      <c r="H406" s="873">
        <f>E406*G406</f>
        <v>0</v>
      </c>
      <c r="I406" s="1230"/>
      <c r="J406" s="887">
        <f>E406*I406</f>
        <v>0</v>
      </c>
    </row>
    <row r="407" spans="1:10" s="190" customFormat="1" ht="30">
      <c r="A407" s="533"/>
      <c r="B407" s="532" t="s">
        <v>1122</v>
      </c>
      <c r="C407" s="517"/>
      <c r="D407" s="517"/>
      <c r="E407" s="1373"/>
      <c r="F407" s="517"/>
      <c r="G407" s="1208"/>
      <c r="H407" s="1207"/>
      <c r="I407" s="1230"/>
      <c r="J407" s="1230"/>
    </row>
    <row r="408" spans="1:10" s="190" customFormat="1" ht="30">
      <c r="A408" s="533" t="s">
        <v>88</v>
      </c>
      <c r="B408" s="532" t="s">
        <v>1125</v>
      </c>
      <c r="C408" s="517" t="s">
        <v>49</v>
      </c>
      <c r="D408" s="517">
        <v>51</v>
      </c>
      <c r="E408" s="1372"/>
      <c r="F408" s="440">
        <f>D408*E408</f>
        <v>0</v>
      </c>
      <c r="G408" s="1208">
        <v>51</v>
      </c>
      <c r="H408" s="873">
        <f>E408*G408</f>
        <v>0</v>
      </c>
      <c r="I408" s="1230"/>
      <c r="J408" s="887">
        <f>E408*I408</f>
        <v>0</v>
      </c>
    </row>
    <row r="409" spans="1:10" s="190" customFormat="1" ht="30">
      <c r="A409" s="533"/>
      <c r="B409" s="532" t="s">
        <v>1126</v>
      </c>
      <c r="C409" s="517"/>
      <c r="D409" s="517"/>
      <c r="E409" s="1373"/>
      <c r="F409" s="517"/>
      <c r="G409" s="1208"/>
      <c r="H409" s="1207"/>
      <c r="I409" s="1230"/>
      <c r="J409" s="1230"/>
    </row>
    <row r="410" spans="1:10" s="190" customFormat="1" ht="15">
      <c r="A410" s="533" t="s">
        <v>89</v>
      </c>
      <c r="B410" s="532" t="s">
        <v>1129</v>
      </c>
      <c r="C410" s="517" t="s">
        <v>49</v>
      </c>
      <c r="D410" s="517">
        <v>24</v>
      </c>
      <c r="E410" s="1372"/>
      <c r="F410" s="440">
        <f>D410*E410</f>
        <v>0</v>
      </c>
      <c r="G410" s="1208">
        <v>24</v>
      </c>
      <c r="H410" s="873">
        <f>E410*G410</f>
        <v>0</v>
      </c>
      <c r="I410" s="1230"/>
      <c r="J410" s="887">
        <f>E410*I410</f>
        <v>0</v>
      </c>
    </row>
    <row r="411" spans="1:10" s="190" customFormat="1" ht="15">
      <c r="A411" s="533"/>
      <c r="B411" s="532" t="s">
        <v>1130</v>
      </c>
      <c r="C411" s="517"/>
      <c r="D411" s="517"/>
      <c r="E411" s="1373"/>
      <c r="F411" s="517"/>
      <c r="G411" s="1208"/>
      <c r="H411" s="1207"/>
      <c r="I411" s="1230"/>
      <c r="J411" s="1230"/>
    </row>
    <row r="412" spans="1:10" s="190" customFormat="1" ht="15">
      <c r="A412" s="533"/>
      <c r="B412" s="532"/>
      <c r="C412" s="517"/>
      <c r="D412" s="517"/>
      <c r="E412" s="1373"/>
      <c r="F412" s="517"/>
      <c r="G412" s="1208"/>
      <c r="H412" s="1207"/>
      <c r="I412" s="1230"/>
      <c r="J412" s="1230"/>
    </row>
    <row r="413" spans="1:10" s="190" customFormat="1" ht="15">
      <c r="A413" s="533" t="s">
        <v>45</v>
      </c>
      <c r="B413" s="532" t="s">
        <v>1132</v>
      </c>
      <c r="C413" s="517" t="s">
        <v>893</v>
      </c>
      <c r="D413" s="517">
        <v>0.05</v>
      </c>
      <c r="E413" s="1375">
        <f>SUM(F401:F411)</f>
        <v>0</v>
      </c>
      <c r="F413" s="440">
        <f>D413*E413</f>
        <v>0</v>
      </c>
      <c r="G413" s="1208">
        <v>0.05</v>
      </c>
      <c r="H413" s="873">
        <f>E413*G413</f>
        <v>0</v>
      </c>
      <c r="I413" s="1230"/>
      <c r="J413" s="887">
        <f>E413*I413</f>
        <v>0</v>
      </c>
    </row>
    <row r="414" spans="1:10" s="185" customFormat="1" ht="30">
      <c r="A414" s="533" t="s">
        <v>46</v>
      </c>
      <c r="B414" s="532" t="s">
        <v>1133</v>
      </c>
      <c r="C414" s="517" t="s">
        <v>893</v>
      </c>
      <c r="D414" s="517">
        <v>0.05</v>
      </c>
      <c r="E414" s="1375">
        <f>SUM(F401:F411)</f>
        <v>0</v>
      </c>
      <c r="F414" s="440">
        <f>D414*E414</f>
        <v>0</v>
      </c>
      <c r="G414" s="1208">
        <v>0.05</v>
      </c>
      <c r="H414" s="873">
        <f>E414*G414</f>
        <v>0</v>
      </c>
      <c r="I414" s="1230"/>
      <c r="J414" s="887">
        <f>E414*I414</f>
        <v>0</v>
      </c>
    </row>
    <row r="415" spans="1:10" s="185" customFormat="1" ht="30">
      <c r="A415" s="533" t="s">
        <v>47</v>
      </c>
      <c r="B415" s="532" t="s">
        <v>1134</v>
      </c>
      <c r="C415" s="517" t="s">
        <v>843</v>
      </c>
      <c r="D415" s="517">
        <v>1</v>
      </c>
      <c r="E415" s="1372"/>
      <c r="F415" s="440">
        <f>D415*E415</f>
        <v>0</v>
      </c>
      <c r="G415" s="1208">
        <v>1</v>
      </c>
      <c r="H415" s="873">
        <f>E415*G415</f>
        <v>0</v>
      </c>
      <c r="I415" s="1230"/>
      <c r="J415" s="887">
        <f>E415*I415</f>
        <v>0</v>
      </c>
    </row>
    <row r="416" spans="1:10" s="185" customFormat="1" ht="15">
      <c r="A416" s="191"/>
      <c r="B416" s="190"/>
      <c r="C416" s="184"/>
      <c r="D416" s="184"/>
      <c r="E416" s="1361"/>
      <c r="F416" s="184"/>
      <c r="G416" s="1209"/>
      <c r="H416" s="1209"/>
      <c r="I416" s="1231"/>
      <c r="J416" s="1231"/>
    </row>
    <row r="417" spans="1:10" s="185" customFormat="1" ht="15.75" thickBot="1">
      <c r="B417" s="535"/>
      <c r="C417" s="536"/>
      <c r="D417" s="536"/>
      <c r="E417" s="1371"/>
      <c r="F417" s="536"/>
      <c r="G417" s="1210"/>
      <c r="H417" s="1210"/>
      <c r="I417" s="1232"/>
      <c r="J417" s="1232"/>
    </row>
    <row r="418" spans="1:10" s="185" customFormat="1" ht="15.75" thickTop="1">
      <c r="B418" s="190"/>
      <c r="C418" s="184"/>
      <c r="D418" s="184"/>
      <c r="E418" s="1361"/>
      <c r="F418" s="184"/>
      <c r="G418" s="1209"/>
      <c r="H418" s="1209"/>
      <c r="I418" s="1231"/>
      <c r="J418" s="1231"/>
    </row>
    <row r="419" spans="1:10" s="185" customFormat="1" ht="15">
      <c r="B419" s="190"/>
      <c r="C419" s="184"/>
      <c r="D419" s="184"/>
      <c r="E419" s="1361"/>
      <c r="F419" s="184" t="s">
        <v>1582</v>
      </c>
      <c r="G419" s="1209"/>
      <c r="H419" s="1209" t="s">
        <v>1592</v>
      </c>
      <c r="I419" s="1231"/>
      <c r="J419" s="1231" t="s">
        <v>1593</v>
      </c>
    </row>
    <row r="420" spans="1:10" s="185" customFormat="1" ht="15.75">
      <c r="B420" s="537" t="s">
        <v>1419</v>
      </c>
      <c r="C420" s="517"/>
      <c r="D420" s="517"/>
      <c r="E420" s="1363"/>
      <c r="F420" s="518">
        <f>SUM(F401:F417)</f>
        <v>0</v>
      </c>
      <c r="G420" s="1207"/>
      <c r="H420" s="1211">
        <f>SUM(H400:H419)</f>
        <v>0</v>
      </c>
      <c r="I420" s="1230"/>
      <c r="J420" s="1233">
        <f>SUM(J400:J419)</f>
        <v>0</v>
      </c>
    </row>
    <row r="421" spans="1:10" s="185" customFormat="1" ht="15">
      <c r="B421" s="190"/>
      <c r="C421" s="184"/>
      <c r="D421" s="184"/>
      <c r="E421" s="1361"/>
      <c r="F421" s="184"/>
      <c r="G421" s="1209"/>
      <c r="H421" s="1209"/>
      <c r="I421" s="1231"/>
      <c r="J421" s="1231"/>
    </row>
    <row r="422" spans="1:10" s="185" customFormat="1" ht="15.75">
      <c r="A422" s="187" t="s">
        <v>1107</v>
      </c>
      <c r="B422" s="188" t="s">
        <v>1108</v>
      </c>
      <c r="C422" s="184"/>
      <c r="D422" s="184"/>
      <c r="E422" s="1361"/>
      <c r="F422" s="184"/>
      <c r="G422" s="1205"/>
      <c r="H422" s="1209"/>
      <c r="I422" s="1231"/>
      <c r="J422" s="1231"/>
    </row>
    <row r="423" spans="1:10" s="152" customFormat="1" ht="12.75" customHeight="1">
      <c r="A423" s="150" t="s">
        <v>832</v>
      </c>
      <c r="B423" s="150" t="s">
        <v>833</v>
      </c>
      <c r="C423" s="150" t="s">
        <v>834</v>
      </c>
      <c r="D423" s="150" t="s">
        <v>1402</v>
      </c>
      <c r="E423" s="1367" t="s">
        <v>1382</v>
      </c>
      <c r="F423" s="150" t="s">
        <v>1597</v>
      </c>
      <c r="G423" s="1557" t="s">
        <v>1557</v>
      </c>
      <c r="H423" s="1558"/>
      <c r="I423" s="1559" t="s">
        <v>1558</v>
      </c>
      <c r="J423" s="1560"/>
    </row>
    <row r="424" spans="1:10" s="185" customFormat="1" ht="12.75" customHeight="1">
      <c r="A424" s="187"/>
      <c r="B424" s="188"/>
      <c r="C424" s="184"/>
      <c r="D424" s="184"/>
      <c r="E424" s="1361"/>
      <c r="F424" s="184"/>
      <c r="G424" s="929" t="s">
        <v>79</v>
      </c>
      <c r="H424" s="929" t="s">
        <v>1561</v>
      </c>
      <c r="I424" s="928" t="s">
        <v>79</v>
      </c>
      <c r="J424" s="928" t="s">
        <v>1561</v>
      </c>
    </row>
    <row r="425" spans="1:10" s="185" customFormat="1" ht="30">
      <c r="B425" s="195" t="s">
        <v>1269</v>
      </c>
      <c r="C425" s="184"/>
      <c r="D425" s="184"/>
      <c r="E425" s="1361"/>
      <c r="F425" s="184"/>
      <c r="G425" s="1209"/>
      <c r="H425" s="1209"/>
      <c r="I425" s="1231"/>
      <c r="J425" s="1231"/>
    </row>
    <row r="426" spans="1:10" s="185" customFormat="1" ht="30">
      <c r="B426" s="195" t="s">
        <v>1136</v>
      </c>
      <c r="C426" s="184"/>
      <c r="D426" s="184"/>
      <c r="E426" s="1374"/>
      <c r="F426" s="184"/>
      <c r="G426" s="1205"/>
      <c r="H426" s="1209"/>
      <c r="I426" s="1231"/>
      <c r="J426" s="1231"/>
    </row>
    <row r="427" spans="1:10" s="185" customFormat="1" ht="15">
      <c r="A427" s="533" t="s">
        <v>83</v>
      </c>
      <c r="B427" s="532" t="s">
        <v>1137</v>
      </c>
      <c r="C427" s="517" t="s">
        <v>826</v>
      </c>
      <c r="D427" s="517">
        <v>1860</v>
      </c>
      <c r="E427" s="1372"/>
      <c r="F427" s="440">
        <f t="shared" ref="F427:F473" si="10">D427*E427</f>
        <v>0</v>
      </c>
      <c r="G427" s="1208"/>
      <c r="H427" s="873">
        <f t="shared" ref="H427:H473" si="11">E427*G427</f>
        <v>0</v>
      </c>
      <c r="I427" s="1234">
        <v>1860</v>
      </c>
      <c r="J427" s="887">
        <f t="shared" ref="J427:J473" si="12">E427*I427</f>
        <v>0</v>
      </c>
    </row>
    <row r="428" spans="1:10" s="185" customFormat="1" ht="15">
      <c r="A428" s="533" t="s">
        <v>85</v>
      </c>
      <c r="B428" s="532" t="s">
        <v>1138</v>
      </c>
      <c r="C428" s="517" t="s">
        <v>826</v>
      </c>
      <c r="D428" s="517">
        <v>320</v>
      </c>
      <c r="E428" s="1372"/>
      <c r="F428" s="440">
        <f t="shared" si="10"/>
        <v>0</v>
      </c>
      <c r="G428" s="1208"/>
      <c r="H428" s="873">
        <f t="shared" si="11"/>
        <v>0</v>
      </c>
      <c r="I428" s="1234">
        <v>320</v>
      </c>
      <c r="J428" s="887">
        <f t="shared" si="12"/>
        <v>0</v>
      </c>
    </row>
    <row r="429" spans="1:10" s="185" customFormat="1" ht="15">
      <c r="A429" s="533" t="s">
        <v>87</v>
      </c>
      <c r="B429" s="532" t="s">
        <v>1139</v>
      </c>
      <c r="C429" s="517" t="s">
        <v>826</v>
      </c>
      <c r="D429" s="517">
        <v>400</v>
      </c>
      <c r="E429" s="1372"/>
      <c r="F429" s="440">
        <f t="shared" si="10"/>
        <v>0</v>
      </c>
      <c r="G429" s="1208"/>
      <c r="H429" s="873">
        <f t="shared" si="11"/>
        <v>0</v>
      </c>
      <c r="I429" s="1234">
        <v>400</v>
      </c>
      <c r="J429" s="887">
        <f t="shared" si="12"/>
        <v>0</v>
      </c>
    </row>
    <row r="430" spans="1:10" s="185" customFormat="1" ht="15">
      <c r="A430" s="533" t="s">
        <v>88</v>
      </c>
      <c r="B430" s="532" t="s">
        <v>1140</v>
      </c>
      <c r="C430" s="517" t="s">
        <v>826</v>
      </c>
      <c r="D430" s="517">
        <v>2150</v>
      </c>
      <c r="E430" s="1372"/>
      <c r="F430" s="440">
        <f t="shared" si="10"/>
        <v>0</v>
      </c>
      <c r="G430" s="1208"/>
      <c r="H430" s="873">
        <f t="shared" si="11"/>
        <v>0</v>
      </c>
      <c r="I430" s="1234">
        <v>2150</v>
      </c>
      <c r="J430" s="887">
        <f t="shared" si="12"/>
        <v>0</v>
      </c>
    </row>
    <row r="431" spans="1:10" s="185" customFormat="1" ht="15">
      <c r="A431" s="533" t="s">
        <v>89</v>
      </c>
      <c r="B431" s="532" t="s">
        <v>1141</v>
      </c>
      <c r="C431" s="517" t="s">
        <v>826</v>
      </c>
      <c r="D431" s="517">
        <v>2920</v>
      </c>
      <c r="E431" s="1372"/>
      <c r="F431" s="440">
        <f t="shared" si="10"/>
        <v>0</v>
      </c>
      <c r="G431" s="1208"/>
      <c r="H431" s="873">
        <f t="shared" si="11"/>
        <v>0</v>
      </c>
      <c r="I431" s="1234">
        <v>2920</v>
      </c>
      <c r="J431" s="887">
        <f t="shared" si="12"/>
        <v>0</v>
      </c>
    </row>
    <row r="432" spans="1:10" s="185" customFormat="1" ht="15">
      <c r="A432" s="533" t="s">
        <v>45</v>
      </c>
      <c r="B432" s="532" t="s">
        <v>1142</v>
      </c>
      <c r="C432" s="517" t="s">
        <v>826</v>
      </c>
      <c r="D432" s="517">
        <v>980</v>
      </c>
      <c r="E432" s="1372"/>
      <c r="F432" s="440">
        <f t="shared" si="10"/>
        <v>0</v>
      </c>
      <c r="G432" s="1208"/>
      <c r="H432" s="873">
        <f t="shared" si="11"/>
        <v>0</v>
      </c>
      <c r="I432" s="1234">
        <v>980</v>
      </c>
      <c r="J432" s="887">
        <f t="shared" si="12"/>
        <v>0</v>
      </c>
    </row>
    <row r="433" spans="1:10" s="185" customFormat="1" ht="15">
      <c r="A433" s="533" t="s">
        <v>46</v>
      </c>
      <c r="B433" s="532" t="s">
        <v>1143</v>
      </c>
      <c r="C433" s="517" t="s">
        <v>826</v>
      </c>
      <c r="D433" s="517">
        <v>72</v>
      </c>
      <c r="E433" s="1372"/>
      <c r="F433" s="440">
        <f t="shared" si="10"/>
        <v>0</v>
      </c>
      <c r="G433" s="1208"/>
      <c r="H433" s="873">
        <f t="shared" si="11"/>
        <v>0</v>
      </c>
      <c r="I433" s="1234">
        <v>72</v>
      </c>
      <c r="J433" s="887">
        <f t="shared" si="12"/>
        <v>0</v>
      </c>
    </row>
    <row r="434" spans="1:10" s="185" customFormat="1" ht="15">
      <c r="A434" s="533" t="s">
        <v>47</v>
      </c>
      <c r="B434" s="532" t="s">
        <v>1144</v>
      </c>
      <c r="C434" s="517" t="s">
        <v>826</v>
      </c>
      <c r="D434" s="517">
        <v>640</v>
      </c>
      <c r="E434" s="1372"/>
      <c r="F434" s="440">
        <f t="shared" si="10"/>
        <v>0</v>
      </c>
      <c r="G434" s="1208"/>
      <c r="H434" s="873">
        <f t="shared" si="11"/>
        <v>0</v>
      </c>
      <c r="I434" s="1234">
        <v>640</v>
      </c>
      <c r="J434" s="887">
        <f t="shared" si="12"/>
        <v>0</v>
      </c>
    </row>
    <row r="435" spans="1:10" s="185" customFormat="1" ht="15">
      <c r="A435" s="533" t="s">
        <v>69</v>
      </c>
      <c r="B435" s="532" t="s">
        <v>1145</v>
      </c>
      <c r="C435" s="517" t="s">
        <v>826</v>
      </c>
      <c r="D435" s="517">
        <v>1190</v>
      </c>
      <c r="E435" s="1372"/>
      <c r="F435" s="440">
        <f t="shared" si="10"/>
        <v>0</v>
      </c>
      <c r="G435" s="1208"/>
      <c r="H435" s="873">
        <f t="shared" si="11"/>
        <v>0</v>
      </c>
      <c r="I435" s="1234">
        <v>1190</v>
      </c>
      <c r="J435" s="887">
        <f t="shared" si="12"/>
        <v>0</v>
      </c>
    </row>
    <row r="436" spans="1:10" s="185" customFormat="1" ht="15">
      <c r="A436" s="533" t="s">
        <v>70</v>
      </c>
      <c r="B436" s="532" t="s">
        <v>1146</v>
      </c>
      <c r="C436" s="517" t="s">
        <v>826</v>
      </c>
      <c r="D436" s="517">
        <v>30</v>
      </c>
      <c r="E436" s="1372"/>
      <c r="F436" s="440">
        <f t="shared" si="10"/>
        <v>0</v>
      </c>
      <c r="G436" s="1208"/>
      <c r="H436" s="873">
        <f t="shared" si="11"/>
        <v>0</v>
      </c>
      <c r="I436" s="1234">
        <v>30</v>
      </c>
      <c r="J436" s="887">
        <f t="shared" si="12"/>
        <v>0</v>
      </c>
    </row>
    <row r="437" spans="1:10" s="185" customFormat="1" ht="15">
      <c r="A437" s="533" t="s">
        <v>71</v>
      </c>
      <c r="B437" s="532" t="s">
        <v>1147</v>
      </c>
      <c r="C437" s="517" t="s">
        <v>826</v>
      </c>
      <c r="D437" s="517">
        <v>240</v>
      </c>
      <c r="E437" s="1372"/>
      <c r="F437" s="440">
        <f t="shared" si="10"/>
        <v>0</v>
      </c>
      <c r="G437" s="1208"/>
      <c r="H437" s="873">
        <f t="shared" si="11"/>
        <v>0</v>
      </c>
      <c r="I437" s="1234">
        <v>240</v>
      </c>
      <c r="J437" s="887">
        <f t="shared" si="12"/>
        <v>0</v>
      </c>
    </row>
    <row r="438" spans="1:10" s="185" customFormat="1" ht="15">
      <c r="A438" s="533" t="s">
        <v>38</v>
      </c>
      <c r="B438" s="532" t="s">
        <v>1148</v>
      </c>
      <c r="C438" s="517" t="s">
        <v>826</v>
      </c>
      <c r="D438" s="517">
        <v>15</v>
      </c>
      <c r="E438" s="1372"/>
      <c r="F438" s="440">
        <f t="shared" si="10"/>
        <v>0</v>
      </c>
      <c r="G438" s="1208"/>
      <c r="H438" s="873">
        <f t="shared" si="11"/>
        <v>0</v>
      </c>
      <c r="I438" s="1234">
        <v>15</v>
      </c>
      <c r="J438" s="887">
        <f t="shared" si="12"/>
        <v>0</v>
      </c>
    </row>
    <row r="439" spans="1:10" s="185" customFormat="1" ht="15">
      <c r="A439" s="533" t="s">
        <v>72</v>
      </c>
      <c r="B439" s="532" t="s">
        <v>1149</v>
      </c>
      <c r="C439" s="517" t="s">
        <v>826</v>
      </c>
      <c r="D439" s="517">
        <v>90</v>
      </c>
      <c r="E439" s="1372"/>
      <c r="F439" s="440">
        <f t="shared" si="10"/>
        <v>0</v>
      </c>
      <c r="G439" s="1208"/>
      <c r="H439" s="873">
        <f t="shared" si="11"/>
        <v>0</v>
      </c>
      <c r="I439" s="1234">
        <v>90</v>
      </c>
      <c r="J439" s="887">
        <f t="shared" si="12"/>
        <v>0</v>
      </c>
    </row>
    <row r="440" spans="1:10" s="185" customFormat="1" ht="15">
      <c r="A440" s="533"/>
      <c r="B440" s="532"/>
      <c r="C440" s="517"/>
      <c r="D440" s="517"/>
      <c r="E440" s="1373"/>
      <c r="F440" s="440"/>
      <c r="G440" s="1208"/>
      <c r="H440" s="873"/>
      <c r="I440" s="1234"/>
      <c r="J440" s="887"/>
    </row>
    <row r="441" spans="1:10" s="185" customFormat="1" ht="30">
      <c r="A441" s="533" t="s">
        <v>73</v>
      </c>
      <c r="B441" s="532" t="s">
        <v>1273</v>
      </c>
      <c r="C441" s="517" t="s">
        <v>826</v>
      </c>
      <c r="D441" s="517">
        <v>3383</v>
      </c>
      <c r="E441" s="1372"/>
      <c r="F441" s="440">
        <f t="shared" si="10"/>
        <v>0</v>
      </c>
      <c r="G441" s="1208"/>
      <c r="H441" s="873">
        <f t="shared" si="11"/>
        <v>0</v>
      </c>
      <c r="I441" s="1234">
        <v>3383</v>
      </c>
      <c r="J441" s="887">
        <f t="shared" si="12"/>
        <v>0</v>
      </c>
    </row>
    <row r="442" spans="1:10" s="185" customFormat="1" ht="30">
      <c r="A442" s="533" t="s">
        <v>75</v>
      </c>
      <c r="B442" s="532" t="s">
        <v>1153</v>
      </c>
      <c r="C442" s="517" t="s">
        <v>826</v>
      </c>
      <c r="D442" s="517">
        <v>1125</v>
      </c>
      <c r="E442" s="1372"/>
      <c r="F442" s="440">
        <f t="shared" si="10"/>
        <v>0</v>
      </c>
      <c r="G442" s="1208"/>
      <c r="H442" s="873">
        <f t="shared" si="11"/>
        <v>0</v>
      </c>
      <c r="I442" s="1234">
        <v>1125</v>
      </c>
      <c r="J442" s="887">
        <f t="shared" si="12"/>
        <v>0</v>
      </c>
    </row>
    <row r="443" spans="1:10" s="185" customFormat="1" ht="30">
      <c r="A443" s="533" t="s">
        <v>76</v>
      </c>
      <c r="B443" s="532" t="s">
        <v>1270</v>
      </c>
      <c r="C443" s="517"/>
      <c r="D443" s="517">
        <v>340</v>
      </c>
      <c r="E443" s="1372"/>
      <c r="F443" s="440">
        <f t="shared" si="10"/>
        <v>0</v>
      </c>
      <c r="G443" s="1208"/>
      <c r="H443" s="873">
        <f t="shared" si="11"/>
        <v>0</v>
      </c>
      <c r="I443" s="1234">
        <v>340</v>
      </c>
      <c r="J443" s="887">
        <f t="shared" si="12"/>
        <v>0</v>
      </c>
    </row>
    <row r="444" spans="1:10" s="185" customFormat="1" ht="15">
      <c r="A444" s="533"/>
      <c r="B444" s="532"/>
      <c r="C444" s="517"/>
      <c r="D444" s="517"/>
      <c r="E444" s="1372"/>
      <c r="F444" s="440"/>
      <c r="G444" s="1208"/>
      <c r="H444" s="873"/>
      <c r="I444" s="1234"/>
      <c r="J444" s="887"/>
    </row>
    <row r="445" spans="1:10" s="185" customFormat="1" ht="15">
      <c r="A445" s="533" t="s">
        <v>77</v>
      </c>
      <c r="B445" s="532" t="s">
        <v>1158</v>
      </c>
      <c r="C445" s="517" t="s">
        <v>49</v>
      </c>
      <c r="D445" s="517">
        <v>217</v>
      </c>
      <c r="E445" s="1372"/>
      <c r="F445" s="440">
        <f t="shared" si="10"/>
        <v>0</v>
      </c>
      <c r="G445" s="1208"/>
      <c r="H445" s="873">
        <f t="shared" si="11"/>
        <v>0</v>
      </c>
      <c r="I445" s="1234">
        <v>217</v>
      </c>
      <c r="J445" s="887">
        <f t="shared" si="12"/>
        <v>0</v>
      </c>
    </row>
    <row r="446" spans="1:10" s="185" customFormat="1" ht="15">
      <c r="A446" s="533" t="s">
        <v>39</v>
      </c>
      <c r="B446" s="532" t="s">
        <v>1159</v>
      </c>
      <c r="C446" s="517" t="s">
        <v>49</v>
      </c>
      <c r="D446" s="517">
        <v>244</v>
      </c>
      <c r="E446" s="1372"/>
      <c r="F446" s="440">
        <f t="shared" si="10"/>
        <v>0</v>
      </c>
      <c r="G446" s="1208"/>
      <c r="H446" s="873">
        <f t="shared" si="11"/>
        <v>0</v>
      </c>
      <c r="I446" s="1234">
        <v>244</v>
      </c>
      <c r="J446" s="887">
        <f t="shared" si="12"/>
        <v>0</v>
      </c>
    </row>
    <row r="447" spans="1:10" s="185" customFormat="1" ht="30">
      <c r="A447" s="533" t="s">
        <v>40</v>
      </c>
      <c r="B447" s="532" t="s">
        <v>1160</v>
      </c>
      <c r="C447" s="517" t="s">
        <v>49</v>
      </c>
      <c r="D447" s="517">
        <v>26</v>
      </c>
      <c r="E447" s="1372"/>
      <c r="F447" s="440">
        <f t="shared" si="10"/>
        <v>0</v>
      </c>
      <c r="G447" s="1208"/>
      <c r="H447" s="873">
        <f t="shared" si="11"/>
        <v>0</v>
      </c>
      <c r="I447" s="1234">
        <v>26</v>
      </c>
      <c r="J447" s="887">
        <f t="shared" si="12"/>
        <v>0</v>
      </c>
    </row>
    <row r="448" spans="1:10" s="185" customFormat="1" ht="15">
      <c r="A448" s="533" t="s">
        <v>41</v>
      </c>
      <c r="B448" s="532" t="s">
        <v>1161</v>
      </c>
      <c r="C448" s="517" t="s">
        <v>49</v>
      </c>
      <c r="D448" s="517">
        <v>182</v>
      </c>
      <c r="E448" s="1372"/>
      <c r="F448" s="440">
        <f t="shared" si="10"/>
        <v>0</v>
      </c>
      <c r="G448" s="1208"/>
      <c r="H448" s="873">
        <f t="shared" si="11"/>
        <v>0</v>
      </c>
      <c r="I448" s="1234">
        <v>182</v>
      </c>
      <c r="J448" s="887">
        <f t="shared" si="12"/>
        <v>0</v>
      </c>
    </row>
    <row r="449" spans="1:10" s="185" customFormat="1" ht="15">
      <c r="A449" s="533" t="s">
        <v>117</v>
      </c>
      <c r="B449" s="532" t="s">
        <v>1162</v>
      </c>
      <c r="C449" s="517" t="s">
        <v>49</v>
      </c>
      <c r="D449" s="517">
        <v>37</v>
      </c>
      <c r="E449" s="1372"/>
      <c r="F449" s="440">
        <f t="shared" si="10"/>
        <v>0</v>
      </c>
      <c r="G449" s="1208"/>
      <c r="H449" s="873">
        <f t="shared" si="11"/>
        <v>0</v>
      </c>
      <c r="I449" s="1234">
        <v>37</v>
      </c>
      <c r="J449" s="887">
        <f t="shared" si="12"/>
        <v>0</v>
      </c>
    </row>
    <row r="450" spans="1:10" s="185" customFormat="1" ht="15">
      <c r="A450" s="533" t="s">
        <v>370</v>
      </c>
      <c r="B450" s="532" t="s">
        <v>1163</v>
      </c>
      <c r="C450" s="517" t="s">
        <v>49</v>
      </c>
      <c r="D450" s="517">
        <v>88</v>
      </c>
      <c r="E450" s="1372"/>
      <c r="F450" s="440">
        <f t="shared" si="10"/>
        <v>0</v>
      </c>
      <c r="G450" s="1208"/>
      <c r="H450" s="873">
        <f t="shared" si="11"/>
        <v>0</v>
      </c>
      <c r="I450" s="1234">
        <v>88</v>
      </c>
      <c r="J450" s="887">
        <f t="shared" si="12"/>
        <v>0</v>
      </c>
    </row>
    <row r="451" spans="1:10" s="185" customFormat="1" ht="15">
      <c r="A451" s="533" t="s">
        <v>117</v>
      </c>
      <c r="B451" s="532" t="s">
        <v>1164</v>
      </c>
      <c r="C451" s="517" t="s">
        <v>49</v>
      </c>
      <c r="D451" s="517">
        <v>37</v>
      </c>
      <c r="E451" s="1372"/>
      <c r="F451" s="440">
        <f t="shared" si="10"/>
        <v>0</v>
      </c>
      <c r="G451" s="1208"/>
      <c r="H451" s="873">
        <f t="shared" si="11"/>
        <v>0</v>
      </c>
      <c r="I451" s="1234">
        <v>37</v>
      </c>
      <c r="J451" s="887">
        <f t="shared" si="12"/>
        <v>0</v>
      </c>
    </row>
    <row r="452" spans="1:10" s="185" customFormat="1" ht="15">
      <c r="A452" s="533" t="s">
        <v>372</v>
      </c>
      <c r="B452" s="532" t="s">
        <v>1165</v>
      </c>
      <c r="C452" s="517" t="s">
        <v>49</v>
      </c>
      <c r="D452" s="517">
        <v>15</v>
      </c>
      <c r="E452" s="1372"/>
      <c r="F452" s="440">
        <f t="shared" si="10"/>
        <v>0</v>
      </c>
      <c r="G452" s="1208"/>
      <c r="H452" s="873">
        <f t="shared" si="11"/>
        <v>0</v>
      </c>
      <c r="I452" s="1234">
        <v>15</v>
      </c>
      <c r="J452" s="887">
        <f t="shared" si="12"/>
        <v>0</v>
      </c>
    </row>
    <row r="453" spans="1:10" s="185" customFormat="1" ht="15">
      <c r="A453" s="533" t="s">
        <v>375</v>
      </c>
      <c r="B453" s="532" t="s">
        <v>1166</v>
      </c>
      <c r="C453" s="517" t="s">
        <v>49</v>
      </c>
      <c r="D453" s="517">
        <v>24</v>
      </c>
      <c r="E453" s="1372"/>
      <c r="F453" s="440">
        <f t="shared" si="10"/>
        <v>0</v>
      </c>
      <c r="G453" s="1208"/>
      <c r="H453" s="873">
        <f t="shared" si="11"/>
        <v>0</v>
      </c>
      <c r="I453" s="1234">
        <v>24</v>
      </c>
      <c r="J453" s="887">
        <f t="shared" si="12"/>
        <v>0</v>
      </c>
    </row>
    <row r="454" spans="1:10" s="185" customFormat="1" ht="15">
      <c r="A454" s="533"/>
      <c r="B454" s="532"/>
      <c r="C454" s="517"/>
      <c r="D454" s="517"/>
      <c r="E454" s="1373"/>
      <c r="F454" s="440"/>
      <c r="G454" s="1208"/>
      <c r="H454" s="873"/>
      <c r="I454" s="1234"/>
      <c r="J454" s="887"/>
    </row>
    <row r="455" spans="1:10" s="185" customFormat="1" ht="30">
      <c r="A455" s="533" t="s">
        <v>328</v>
      </c>
      <c r="B455" s="532" t="s">
        <v>1168</v>
      </c>
      <c r="C455" s="517" t="s">
        <v>49</v>
      </c>
      <c r="D455" s="517">
        <v>102</v>
      </c>
      <c r="E455" s="1372"/>
      <c r="F455" s="440">
        <f t="shared" si="10"/>
        <v>0</v>
      </c>
      <c r="G455" s="1208"/>
      <c r="H455" s="873">
        <f t="shared" si="11"/>
        <v>0</v>
      </c>
      <c r="I455" s="1234">
        <v>102</v>
      </c>
      <c r="J455" s="887">
        <f t="shared" si="12"/>
        <v>0</v>
      </c>
    </row>
    <row r="456" spans="1:10" s="185" customFormat="1" ht="30">
      <c r="A456" s="533" t="s">
        <v>394</v>
      </c>
      <c r="B456" s="532" t="s">
        <v>1170</v>
      </c>
      <c r="C456" s="517" t="s">
        <v>49</v>
      </c>
      <c r="D456" s="517">
        <v>20</v>
      </c>
      <c r="E456" s="1372"/>
      <c r="F456" s="440">
        <f t="shared" si="10"/>
        <v>0</v>
      </c>
      <c r="G456" s="1208"/>
      <c r="H456" s="873">
        <f t="shared" si="11"/>
        <v>0</v>
      </c>
      <c r="I456" s="1234">
        <v>20</v>
      </c>
      <c r="J456" s="887">
        <f t="shared" si="12"/>
        <v>0</v>
      </c>
    </row>
    <row r="457" spans="1:10" s="185" customFormat="1" ht="30">
      <c r="A457" s="533" t="s">
        <v>753</v>
      </c>
      <c r="B457" s="532" t="s">
        <v>1172</v>
      </c>
      <c r="C457" s="517" t="s">
        <v>49</v>
      </c>
      <c r="D457" s="517">
        <v>3</v>
      </c>
      <c r="E457" s="1372"/>
      <c r="F457" s="440">
        <f t="shared" si="10"/>
        <v>0</v>
      </c>
      <c r="G457" s="1208"/>
      <c r="H457" s="873">
        <f t="shared" si="11"/>
        <v>0</v>
      </c>
      <c r="I457" s="1234">
        <v>3</v>
      </c>
      <c r="J457" s="887">
        <f t="shared" si="12"/>
        <v>0</v>
      </c>
    </row>
    <row r="458" spans="1:10" s="185" customFormat="1" ht="30">
      <c r="A458" s="533" t="s">
        <v>772</v>
      </c>
      <c r="B458" s="532" t="s">
        <v>1174</v>
      </c>
      <c r="C458" s="517" t="s">
        <v>49</v>
      </c>
      <c r="D458" s="517">
        <v>100</v>
      </c>
      <c r="E458" s="1372"/>
      <c r="F458" s="440">
        <f t="shared" si="10"/>
        <v>0</v>
      </c>
      <c r="G458" s="1208"/>
      <c r="H458" s="873">
        <f t="shared" si="11"/>
        <v>0</v>
      </c>
      <c r="I458" s="1234">
        <v>100</v>
      </c>
      <c r="J458" s="887">
        <f t="shared" si="12"/>
        <v>0</v>
      </c>
    </row>
    <row r="459" spans="1:10" s="185" customFormat="1" ht="15">
      <c r="A459" s="533" t="s">
        <v>1167</v>
      </c>
      <c r="B459" s="532" t="s">
        <v>1176</v>
      </c>
      <c r="C459" s="517" t="s">
        <v>49</v>
      </c>
      <c r="D459" s="517">
        <v>25</v>
      </c>
      <c r="E459" s="1372"/>
      <c r="F459" s="440">
        <f t="shared" si="10"/>
        <v>0</v>
      </c>
      <c r="G459" s="1208"/>
      <c r="H459" s="873">
        <f t="shared" si="11"/>
        <v>0</v>
      </c>
      <c r="I459" s="1234">
        <v>25</v>
      </c>
      <c r="J459" s="887">
        <f t="shared" si="12"/>
        <v>0</v>
      </c>
    </row>
    <row r="460" spans="1:10" s="185" customFormat="1" ht="15">
      <c r="A460" s="533"/>
      <c r="B460" s="532"/>
      <c r="C460" s="517"/>
      <c r="D460" s="517"/>
      <c r="E460" s="1373"/>
      <c r="F460" s="440"/>
      <c r="G460" s="1208"/>
      <c r="H460" s="873"/>
      <c r="I460" s="1234"/>
      <c r="J460" s="887"/>
    </row>
    <row r="461" spans="1:10" s="185" customFormat="1" ht="15">
      <c r="A461" s="533"/>
      <c r="B461" s="532" t="s">
        <v>1177</v>
      </c>
      <c r="C461" s="517"/>
      <c r="D461" s="517"/>
      <c r="E461" s="1373"/>
      <c r="F461" s="440"/>
      <c r="G461" s="1208"/>
      <c r="H461" s="873">
        <f t="shared" si="11"/>
        <v>0</v>
      </c>
      <c r="I461" s="1234"/>
      <c r="J461" s="887">
        <f t="shared" si="12"/>
        <v>0</v>
      </c>
    </row>
    <row r="462" spans="1:10" s="185" customFormat="1" ht="15">
      <c r="A462" s="533" t="s">
        <v>1169</v>
      </c>
      <c r="B462" s="532" t="s">
        <v>1179</v>
      </c>
      <c r="C462" s="517" t="s">
        <v>826</v>
      </c>
      <c r="D462" s="517">
        <v>144</v>
      </c>
      <c r="E462" s="1372"/>
      <c r="F462" s="440">
        <f t="shared" si="10"/>
        <v>0</v>
      </c>
      <c r="G462" s="1208"/>
      <c r="H462" s="873">
        <f t="shared" si="11"/>
        <v>0</v>
      </c>
      <c r="I462" s="1234">
        <v>144</v>
      </c>
      <c r="J462" s="887">
        <f t="shared" si="12"/>
        <v>0</v>
      </c>
    </row>
    <row r="463" spans="1:10" s="185" customFormat="1" ht="15">
      <c r="A463" s="533" t="s">
        <v>1171</v>
      </c>
      <c r="B463" s="532" t="s">
        <v>1181</v>
      </c>
      <c r="C463" s="517" t="s">
        <v>826</v>
      </c>
      <c r="D463" s="517">
        <v>104</v>
      </c>
      <c r="E463" s="1372"/>
      <c r="F463" s="440">
        <f t="shared" si="10"/>
        <v>0</v>
      </c>
      <c r="G463" s="1208"/>
      <c r="H463" s="873">
        <f t="shared" si="11"/>
        <v>0</v>
      </c>
      <c r="I463" s="1234">
        <v>104</v>
      </c>
      <c r="J463" s="887">
        <f t="shared" si="12"/>
        <v>0</v>
      </c>
    </row>
    <row r="464" spans="1:10" s="185" customFormat="1" ht="15">
      <c r="A464" s="533"/>
      <c r="B464" s="532"/>
      <c r="C464" s="517"/>
      <c r="D464" s="517"/>
      <c r="E464" s="1373"/>
      <c r="F464" s="440"/>
      <c r="G464" s="1208"/>
      <c r="H464" s="873"/>
      <c r="I464" s="1234"/>
      <c r="J464" s="887"/>
    </row>
    <row r="465" spans="1:10" s="185" customFormat="1" ht="15">
      <c r="A465" s="533"/>
      <c r="B465" s="532" t="s">
        <v>1207</v>
      </c>
      <c r="C465" s="517"/>
      <c r="D465" s="517"/>
      <c r="E465" s="1373"/>
      <c r="F465" s="440"/>
      <c r="G465" s="1208"/>
      <c r="H465" s="873"/>
      <c r="I465" s="1234"/>
      <c r="J465" s="887"/>
    </row>
    <row r="466" spans="1:10" s="185" customFormat="1" ht="15">
      <c r="A466" s="533" t="s">
        <v>1173</v>
      </c>
      <c r="B466" s="532" t="s">
        <v>1209</v>
      </c>
      <c r="C466" s="517" t="s">
        <v>49</v>
      </c>
      <c r="D466" s="517">
        <v>24</v>
      </c>
      <c r="E466" s="1372"/>
      <c r="F466" s="440">
        <f t="shared" si="10"/>
        <v>0</v>
      </c>
      <c r="G466" s="1208"/>
      <c r="H466" s="873">
        <f t="shared" si="11"/>
        <v>0</v>
      </c>
      <c r="I466" s="1234">
        <v>24</v>
      </c>
      <c r="J466" s="887">
        <f t="shared" si="12"/>
        <v>0</v>
      </c>
    </row>
    <row r="467" spans="1:10" s="185" customFormat="1" ht="15">
      <c r="A467" s="533" t="s">
        <v>1175</v>
      </c>
      <c r="B467" s="532" t="s">
        <v>1211</v>
      </c>
      <c r="C467" s="517" t="s">
        <v>49</v>
      </c>
      <c r="D467" s="517">
        <v>3</v>
      </c>
      <c r="E467" s="1372"/>
      <c r="F467" s="440">
        <f t="shared" si="10"/>
        <v>0</v>
      </c>
      <c r="G467" s="1208"/>
      <c r="H467" s="873">
        <f t="shared" si="11"/>
        <v>0</v>
      </c>
      <c r="I467" s="1234">
        <v>3</v>
      </c>
      <c r="J467" s="887">
        <f t="shared" si="12"/>
        <v>0</v>
      </c>
    </row>
    <row r="468" spans="1:10" s="185" customFormat="1" ht="15">
      <c r="A468" s="533" t="s">
        <v>1178</v>
      </c>
      <c r="B468" s="532" t="s">
        <v>1213</v>
      </c>
      <c r="C468" s="517" t="s">
        <v>49</v>
      </c>
      <c r="D468" s="517">
        <v>2</v>
      </c>
      <c r="E468" s="1372"/>
      <c r="F468" s="440">
        <f t="shared" si="10"/>
        <v>0</v>
      </c>
      <c r="G468" s="1208"/>
      <c r="H468" s="873">
        <f t="shared" si="11"/>
        <v>0</v>
      </c>
      <c r="I468" s="1234">
        <v>2</v>
      </c>
      <c r="J468" s="887">
        <f t="shared" si="12"/>
        <v>0</v>
      </c>
    </row>
    <row r="469" spans="1:10" s="185" customFormat="1" ht="15">
      <c r="A469" s="533"/>
      <c r="B469" s="532"/>
      <c r="C469" s="517"/>
      <c r="D469" s="517"/>
      <c r="E469" s="1373"/>
      <c r="F469" s="440"/>
      <c r="G469" s="1208"/>
      <c r="H469" s="873"/>
      <c r="I469" s="1234"/>
      <c r="J469" s="887"/>
    </row>
    <row r="470" spans="1:10" s="185" customFormat="1" ht="15">
      <c r="A470" s="533" t="s">
        <v>1180</v>
      </c>
      <c r="B470" s="532" t="s">
        <v>1215</v>
      </c>
      <c r="C470" s="517" t="s">
        <v>48</v>
      </c>
      <c r="D470" s="517">
        <v>180</v>
      </c>
      <c r="E470" s="1372"/>
      <c r="F470" s="440">
        <f t="shared" si="10"/>
        <v>0</v>
      </c>
      <c r="G470" s="1208"/>
      <c r="H470" s="873">
        <f t="shared" si="11"/>
        <v>0</v>
      </c>
      <c r="I470" s="1234">
        <v>180</v>
      </c>
      <c r="J470" s="887">
        <f t="shared" si="12"/>
        <v>0</v>
      </c>
    </row>
    <row r="471" spans="1:10" s="185" customFormat="1" ht="15">
      <c r="A471" s="533"/>
      <c r="B471" s="532"/>
      <c r="C471" s="517"/>
      <c r="D471" s="517"/>
      <c r="E471" s="1373"/>
      <c r="F471" s="440"/>
      <c r="G471" s="1208"/>
      <c r="H471" s="873"/>
      <c r="I471" s="1234"/>
      <c r="J471" s="887"/>
    </row>
    <row r="472" spans="1:10" s="185" customFormat="1" ht="15">
      <c r="A472" s="533" t="s">
        <v>1183</v>
      </c>
      <c r="B472" s="532" t="s">
        <v>1262</v>
      </c>
      <c r="C472" s="517" t="s">
        <v>893</v>
      </c>
      <c r="D472" s="517">
        <v>0.05</v>
      </c>
      <c r="E472" s="1375">
        <f>SUM(F427:F470)</f>
        <v>0</v>
      </c>
      <c r="F472" s="440">
        <f t="shared" si="10"/>
        <v>0</v>
      </c>
      <c r="G472" s="1208"/>
      <c r="H472" s="873">
        <f t="shared" si="11"/>
        <v>0</v>
      </c>
      <c r="I472" s="1234">
        <v>0.05</v>
      </c>
      <c r="J472" s="887">
        <f t="shared" si="12"/>
        <v>0</v>
      </c>
    </row>
    <row r="473" spans="1:10" s="185" customFormat="1" ht="30">
      <c r="A473" s="533" t="s">
        <v>1185</v>
      </c>
      <c r="B473" s="532" t="s">
        <v>1263</v>
      </c>
      <c r="C473" s="517" t="s">
        <v>893</v>
      </c>
      <c r="D473" s="517">
        <v>0.05</v>
      </c>
      <c r="E473" s="1375">
        <f>SUM(F427:F470)</f>
        <v>0</v>
      </c>
      <c r="F473" s="440">
        <f t="shared" si="10"/>
        <v>0</v>
      </c>
      <c r="G473" s="1208"/>
      <c r="H473" s="873">
        <f t="shared" si="11"/>
        <v>0</v>
      </c>
      <c r="I473" s="1234">
        <v>0.05</v>
      </c>
      <c r="J473" s="887">
        <f t="shared" si="12"/>
        <v>0</v>
      </c>
    </row>
    <row r="474" spans="1:10" s="185" customFormat="1" ht="15">
      <c r="B474" s="190"/>
      <c r="C474" s="184"/>
      <c r="D474" s="184"/>
      <c r="E474" s="1361"/>
      <c r="F474" s="184"/>
      <c r="G474" s="1205"/>
      <c r="H474" s="1209"/>
      <c r="I474" s="1231"/>
      <c r="J474" s="1231"/>
    </row>
    <row r="475" spans="1:10" s="185" customFormat="1" ht="13.5" customHeight="1" thickBot="1">
      <c r="A475" s="536"/>
      <c r="B475" s="542"/>
      <c r="C475" s="536"/>
      <c r="D475" s="536"/>
      <c r="E475" s="1371"/>
      <c r="F475" s="536"/>
      <c r="G475" s="1215"/>
      <c r="H475" s="1210"/>
      <c r="I475" s="1232"/>
      <c r="J475" s="1232"/>
    </row>
    <row r="476" spans="1:10" s="185" customFormat="1" ht="15.75" thickTop="1">
      <c r="A476" s="191"/>
      <c r="B476" s="195"/>
      <c r="C476" s="184"/>
      <c r="D476" s="184"/>
      <c r="E476" s="1361"/>
      <c r="F476" s="184"/>
      <c r="G476" s="1205"/>
      <c r="H476" s="1209"/>
      <c r="I476" s="1231"/>
      <c r="J476" s="1231"/>
    </row>
    <row r="477" spans="1:10" s="185" customFormat="1" ht="15">
      <c r="A477" s="191"/>
      <c r="B477" s="195"/>
      <c r="C477" s="184"/>
      <c r="D477" s="184"/>
      <c r="E477" s="1361"/>
      <c r="F477" s="184" t="s">
        <v>1582</v>
      </c>
      <c r="G477" s="1205"/>
      <c r="H477" s="1209" t="s">
        <v>1592</v>
      </c>
      <c r="I477" s="1231"/>
      <c r="J477" s="1231" t="s">
        <v>1593</v>
      </c>
    </row>
    <row r="478" spans="1:10" s="185" customFormat="1" ht="15.75">
      <c r="B478" s="516" t="s">
        <v>1420</v>
      </c>
      <c r="C478" s="517"/>
      <c r="D478" s="517"/>
      <c r="E478" s="1363"/>
      <c r="F478" s="541">
        <f>SUM(F426:F476)</f>
        <v>0</v>
      </c>
      <c r="G478" s="1207"/>
      <c r="H478" s="1214">
        <f>SUM(H426:H477)</f>
        <v>0</v>
      </c>
      <c r="I478" s="1230"/>
      <c r="J478" s="1236">
        <f>SUM(J426:J477)</f>
        <v>0</v>
      </c>
    </row>
    <row r="479" spans="1:10" s="185" customFormat="1" ht="15">
      <c r="B479" s="190"/>
      <c r="C479" s="184"/>
      <c r="D479" s="184"/>
      <c r="E479" s="1361"/>
      <c r="F479" s="184"/>
      <c r="G479" s="1209"/>
      <c r="H479" s="1209"/>
      <c r="I479" s="1231"/>
      <c r="J479" s="1231"/>
    </row>
    <row r="480" spans="1:10" s="185" customFormat="1" ht="15.75">
      <c r="A480" s="187" t="s">
        <v>1109</v>
      </c>
      <c r="B480" s="188" t="s">
        <v>1272</v>
      </c>
      <c r="C480" s="190"/>
      <c r="D480" s="190"/>
      <c r="E480" s="1376"/>
      <c r="F480" s="190"/>
      <c r="G480" s="1209"/>
      <c r="H480" s="1209"/>
      <c r="I480" s="1231"/>
      <c r="J480" s="1231"/>
    </row>
    <row r="481" spans="1:10" s="152" customFormat="1" ht="12" customHeight="1">
      <c r="A481" s="150" t="s">
        <v>832</v>
      </c>
      <c r="B481" s="150" t="s">
        <v>833</v>
      </c>
      <c r="C481" s="150" t="s">
        <v>834</v>
      </c>
      <c r="D481" s="150" t="s">
        <v>1402</v>
      </c>
      <c r="E481" s="1367" t="s">
        <v>1382</v>
      </c>
      <c r="F481" s="150" t="s">
        <v>1594</v>
      </c>
      <c r="G481" s="1557" t="s">
        <v>1557</v>
      </c>
      <c r="H481" s="1558"/>
      <c r="I481" s="1559" t="s">
        <v>1558</v>
      </c>
      <c r="J481" s="1560"/>
    </row>
    <row r="482" spans="1:10" s="185" customFormat="1" ht="15">
      <c r="B482" s="195"/>
      <c r="C482" s="184"/>
      <c r="D482" s="184"/>
      <c r="E482" s="1361"/>
      <c r="F482" s="184"/>
      <c r="G482" s="929" t="s">
        <v>79</v>
      </c>
      <c r="H482" s="929" t="s">
        <v>1561</v>
      </c>
      <c r="I482" s="928" t="s">
        <v>79</v>
      </c>
      <c r="J482" s="928" t="s">
        <v>1561</v>
      </c>
    </row>
    <row r="483" spans="1:10" s="185" customFormat="1" ht="15">
      <c r="B483" s="195"/>
      <c r="C483" s="184"/>
      <c r="D483" s="184"/>
      <c r="E483" s="1361"/>
      <c r="F483" s="184"/>
      <c r="G483" s="1221"/>
      <c r="H483" s="1221"/>
      <c r="I483" s="1245"/>
      <c r="J483" s="1245"/>
    </row>
    <row r="484" spans="1:10" s="185" customFormat="1" ht="30">
      <c r="A484" s="533" t="s">
        <v>83</v>
      </c>
      <c r="B484" s="532" t="s">
        <v>1274</v>
      </c>
      <c r="C484" s="517" t="s">
        <v>49</v>
      </c>
      <c r="D484" s="517">
        <v>1</v>
      </c>
      <c r="E484" s="1372"/>
      <c r="F484" s="440">
        <f>D484*E484</f>
        <v>0</v>
      </c>
      <c r="G484" s="1208"/>
      <c r="H484" s="873">
        <f>E484*G484</f>
        <v>0</v>
      </c>
      <c r="I484" s="1230">
        <v>1</v>
      </c>
      <c r="J484" s="887">
        <f>E484*I484</f>
        <v>0</v>
      </c>
    </row>
    <row r="485" spans="1:10" s="185" customFormat="1" ht="15">
      <c r="A485" s="533"/>
      <c r="B485" s="532" t="s">
        <v>1225</v>
      </c>
      <c r="C485" s="517"/>
      <c r="D485" s="517"/>
      <c r="E485" s="1373"/>
      <c r="F485" s="517"/>
      <c r="G485" s="1208"/>
      <c r="H485" s="1207"/>
      <c r="I485" s="1230"/>
      <c r="J485" s="1230"/>
    </row>
    <row r="486" spans="1:10" s="185" customFormat="1" ht="15">
      <c r="A486" s="533"/>
      <c r="B486" s="532" t="s">
        <v>1226</v>
      </c>
      <c r="C486" s="517"/>
      <c r="D486" s="517"/>
      <c r="E486" s="1373"/>
      <c r="F486" s="517"/>
      <c r="G486" s="1208"/>
      <c r="H486" s="1207"/>
      <c r="I486" s="1230"/>
      <c r="J486" s="1230"/>
    </row>
    <row r="487" spans="1:10" s="185" customFormat="1" ht="15">
      <c r="A487" s="533"/>
      <c r="B487" s="532" t="s">
        <v>1227</v>
      </c>
      <c r="C487" s="517"/>
      <c r="D487" s="517"/>
      <c r="E487" s="1373"/>
      <c r="F487" s="517"/>
      <c r="G487" s="1208"/>
      <c r="H487" s="1207"/>
      <c r="I487" s="1230"/>
      <c r="J487" s="1230"/>
    </row>
    <row r="488" spans="1:10" s="185" customFormat="1" ht="15">
      <c r="A488" s="533"/>
      <c r="B488" s="532" t="s">
        <v>1228</v>
      </c>
      <c r="C488" s="517"/>
      <c r="D488" s="517"/>
      <c r="E488" s="1373"/>
      <c r="F488" s="517"/>
      <c r="G488" s="1208"/>
      <c r="H488" s="1207"/>
      <c r="I488" s="1230"/>
      <c r="J488" s="1230"/>
    </row>
    <row r="489" spans="1:10" s="185" customFormat="1" ht="15">
      <c r="A489" s="533"/>
      <c r="B489" s="532" t="s">
        <v>1229</v>
      </c>
      <c r="C489" s="517"/>
      <c r="D489" s="517"/>
      <c r="E489" s="1373"/>
      <c r="F489" s="517"/>
      <c r="G489" s="1208"/>
      <c r="H489" s="1207"/>
      <c r="I489" s="1230"/>
      <c r="J489" s="1230"/>
    </row>
    <row r="490" spans="1:10" s="185" customFormat="1" ht="15">
      <c r="A490" s="533"/>
      <c r="B490" s="532" t="s">
        <v>1230</v>
      </c>
      <c r="C490" s="517"/>
      <c r="D490" s="517"/>
      <c r="E490" s="1373"/>
      <c r="F490" s="517"/>
      <c r="G490" s="1208"/>
      <c r="H490" s="1207"/>
      <c r="I490" s="1230"/>
      <c r="J490" s="1230"/>
    </row>
    <row r="491" spans="1:10" s="185" customFormat="1" ht="15">
      <c r="A491" s="533"/>
      <c r="B491" s="532" t="s">
        <v>1231</v>
      </c>
      <c r="C491" s="517"/>
      <c r="D491" s="517"/>
      <c r="E491" s="1373"/>
      <c r="F491" s="517"/>
      <c r="G491" s="1208"/>
      <c r="H491" s="1207"/>
      <c r="I491" s="1230"/>
      <c r="J491" s="1230"/>
    </row>
    <row r="492" spans="1:10" s="185" customFormat="1" ht="15">
      <c r="A492" s="533"/>
      <c r="B492" s="532" t="s">
        <v>1232</v>
      </c>
      <c r="C492" s="517"/>
      <c r="D492" s="517"/>
      <c r="E492" s="1373"/>
      <c r="F492" s="517"/>
      <c r="G492" s="1208"/>
      <c r="H492" s="1207"/>
      <c r="I492" s="1230"/>
      <c r="J492" s="1230"/>
    </row>
    <row r="493" spans="1:10" s="185" customFormat="1" ht="15">
      <c r="A493" s="533"/>
      <c r="B493" s="532"/>
      <c r="C493" s="517"/>
      <c r="D493" s="517"/>
      <c r="E493" s="1373"/>
      <c r="F493" s="517"/>
      <c r="G493" s="1208"/>
      <c r="H493" s="1207"/>
      <c r="I493" s="1230"/>
      <c r="J493" s="1230"/>
    </row>
    <row r="494" spans="1:10" s="185" customFormat="1" ht="30">
      <c r="A494" s="533" t="s">
        <v>85</v>
      </c>
      <c r="B494" s="532" t="s">
        <v>1275</v>
      </c>
      <c r="C494" s="517" t="s">
        <v>49</v>
      </c>
      <c r="D494" s="517">
        <v>1</v>
      </c>
      <c r="E494" s="1372"/>
      <c r="F494" s="440">
        <f>D494*E494</f>
        <v>0</v>
      </c>
      <c r="G494" s="1208"/>
      <c r="H494" s="873">
        <f>E494*G494</f>
        <v>0</v>
      </c>
      <c r="I494" s="1230">
        <v>1</v>
      </c>
      <c r="J494" s="887">
        <f>E494*I494</f>
        <v>0</v>
      </c>
    </row>
    <row r="495" spans="1:10" s="185" customFormat="1" ht="15">
      <c r="A495" s="533"/>
      <c r="B495" s="532" t="s">
        <v>1225</v>
      </c>
      <c r="C495" s="517"/>
      <c r="D495" s="517"/>
      <c r="E495" s="1373"/>
      <c r="F495" s="517"/>
      <c r="G495" s="1208"/>
      <c r="H495" s="1207"/>
      <c r="I495" s="1230"/>
      <c r="J495" s="1230"/>
    </row>
    <row r="496" spans="1:10" s="185" customFormat="1" ht="15">
      <c r="A496" s="533"/>
      <c r="B496" s="532" t="s">
        <v>1226</v>
      </c>
      <c r="C496" s="517"/>
      <c r="D496" s="517"/>
      <c r="E496" s="1373"/>
      <c r="F496" s="517"/>
      <c r="G496" s="1208"/>
      <c r="H496" s="1207"/>
      <c r="I496" s="1230"/>
      <c r="J496" s="1230"/>
    </row>
    <row r="497" spans="1:10" s="185" customFormat="1" ht="15">
      <c r="A497" s="533"/>
      <c r="B497" s="532" t="s">
        <v>1227</v>
      </c>
      <c r="C497" s="517"/>
      <c r="D497" s="517"/>
      <c r="E497" s="1373"/>
      <c r="F497" s="517"/>
      <c r="G497" s="1208"/>
      <c r="H497" s="1207"/>
      <c r="I497" s="1230"/>
      <c r="J497" s="1230"/>
    </row>
    <row r="498" spans="1:10" s="185" customFormat="1" ht="15">
      <c r="A498" s="533"/>
      <c r="B498" s="532" t="s">
        <v>1237</v>
      </c>
      <c r="C498" s="517"/>
      <c r="D498" s="517"/>
      <c r="E498" s="1373"/>
      <c r="F498" s="517"/>
      <c r="G498" s="1208"/>
      <c r="H498" s="1207"/>
      <c r="I498" s="1230"/>
      <c r="J498" s="1230"/>
    </row>
    <row r="499" spans="1:10" s="185" customFormat="1" ht="15">
      <c r="A499" s="533"/>
      <c r="B499" s="532" t="s">
        <v>1229</v>
      </c>
      <c r="C499" s="517"/>
      <c r="D499" s="517"/>
      <c r="E499" s="1373"/>
      <c r="F499" s="517"/>
      <c r="G499" s="1208"/>
      <c r="H499" s="1207"/>
      <c r="I499" s="1230"/>
      <c r="J499" s="1230"/>
    </row>
    <row r="500" spans="1:10" s="185" customFormat="1" ht="15">
      <c r="A500" s="533"/>
      <c r="B500" s="532" t="s">
        <v>1230</v>
      </c>
      <c r="C500" s="517"/>
      <c r="D500" s="517"/>
      <c r="E500" s="1373"/>
      <c r="F500" s="517"/>
      <c r="G500" s="1208"/>
      <c r="H500" s="1207"/>
      <c r="I500" s="1230"/>
      <c r="J500" s="1230"/>
    </row>
    <row r="501" spans="1:10" s="185" customFormat="1" ht="15">
      <c r="A501" s="533"/>
      <c r="B501" s="532" t="s">
        <v>1231</v>
      </c>
      <c r="C501" s="517"/>
      <c r="D501" s="517"/>
      <c r="E501" s="1373"/>
      <c r="F501" s="517"/>
      <c r="G501" s="1208"/>
      <c r="H501" s="1207"/>
      <c r="I501" s="1230"/>
      <c r="J501" s="1230"/>
    </row>
    <row r="502" spans="1:10" s="185" customFormat="1" ht="15">
      <c r="A502" s="533"/>
      <c r="B502" s="532" t="s">
        <v>1232</v>
      </c>
      <c r="C502" s="517"/>
      <c r="D502" s="517"/>
      <c r="E502" s="1373"/>
      <c r="F502" s="517"/>
      <c r="G502" s="1208"/>
      <c r="H502" s="1207"/>
      <c r="I502" s="1230"/>
      <c r="J502" s="1230"/>
    </row>
    <row r="503" spans="1:10" s="185" customFormat="1" ht="15">
      <c r="A503" s="533"/>
      <c r="B503" s="532"/>
      <c r="C503" s="517"/>
      <c r="D503" s="517"/>
      <c r="E503" s="1373"/>
      <c r="F503" s="517"/>
      <c r="G503" s="1208"/>
      <c r="H503" s="1207"/>
      <c r="I503" s="1230"/>
      <c r="J503" s="1230"/>
    </row>
    <row r="504" spans="1:10" s="185" customFormat="1" ht="30">
      <c r="A504" s="533" t="s">
        <v>87</v>
      </c>
      <c r="B504" s="532" t="s">
        <v>1276</v>
      </c>
      <c r="C504" s="517" t="s">
        <v>49</v>
      </c>
      <c r="D504" s="517">
        <v>1</v>
      </c>
      <c r="E504" s="1372"/>
      <c r="F504" s="440">
        <f>D504*E504</f>
        <v>0</v>
      </c>
      <c r="G504" s="1208"/>
      <c r="H504" s="873">
        <f>E504*G504</f>
        <v>0</v>
      </c>
      <c r="I504" s="1230">
        <v>1</v>
      </c>
      <c r="J504" s="887">
        <f>E504*I504</f>
        <v>0</v>
      </c>
    </row>
    <row r="505" spans="1:10" s="185" customFormat="1" ht="15">
      <c r="A505" s="533"/>
      <c r="B505" s="532" t="s">
        <v>1225</v>
      </c>
      <c r="C505" s="517"/>
      <c r="D505" s="517"/>
      <c r="E505" s="1373"/>
      <c r="F505" s="517"/>
      <c r="G505" s="1208"/>
      <c r="H505" s="1207"/>
      <c r="I505" s="1230"/>
      <c r="J505" s="1230"/>
    </row>
    <row r="506" spans="1:10" s="185" customFormat="1" ht="15">
      <c r="A506" s="533"/>
      <c r="B506" s="532" t="s">
        <v>1226</v>
      </c>
      <c r="C506" s="517"/>
      <c r="D506" s="517"/>
      <c r="E506" s="1373"/>
      <c r="F506" s="517"/>
      <c r="G506" s="1208"/>
      <c r="H506" s="1207"/>
      <c r="I506" s="1230"/>
      <c r="J506" s="1230"/>
    </row>
    <row r="507" spans="1:10" s="185" customFormat="1" ht="15">
      <c r="A507" s="533"/>
      <c r="B507" s="532" t="s">
        <v>1227</v>
      </c>
      <c r="C507" s="517"/>
      <c r="D507" s="517"/>
      <c r="E507" s="1373"/>
      <c r="F507" s="517"/>
      <c r="G507" s="1208"/>
      <c r="H507" s="1207"/>
      <c r="I507" s="1230"/>
      <c r="J507" s="1230"/>
    </row>
    <row r="508" spans="1:10" s="185" customFormat="1" ht="15">
      <c r="A508" s="533"/>
      <c r="B508" s="532" t="s">
        <v>1242</v>
      </c>
      <c r="C508" s="517"/>
      <c r="D508" s="517"/>
      <c r="E508" s="1373"/>
      <c r="F508" s="517"/>
      <c r="G508" s="1208"/>
      <c r="H508" s="1207"/>
      <c r="I508" s="1230"/>
      <c r="J508" s="1230"/>
    </row>
    <row r="509" spans="1:10" s="185" customFormat="1" ht="15">
      <c r="A509" s="533"/>
      <c r="B509" s="532" t="s">
        <v>1243</v>
      </c>
      <c r="C509" s="517"/>
      <c r="D509" s="517"/>
      <c r="E509" s="1373"/>
      <c r="F509" s="517"/>
      <c r="G509" s="1208"/>
      <c r="H509" s="1207"/>
      <c r="I509" s="1230"/>
      <c r="J509" s="1230"/>
    </row>
    <row r="510" spans="1:10" s="185" customFormat="1" ht="15">
      <c r="A510" s="533"/>
      <c r="B510" s="532" t="s">
        <v>1244</v>
      </c>
      <c r="C510" s="517"/>
      <c r="D510" s="517"/>
      <c r="E510" s="1373"/>
      <c r="F510" s="517"/>
      <c r="G510" s="1208"/>
      <c r="H510" s="1207"/>
      <c r="I510" s="1230"/>
      <c r="J510" s="1230"/>
    </row>
    <row r="511" spans="1:10" s="185" customFormat="1" ht="15">
      <c r="A511" s="533"/>
      <c r="B511" s="532" t="s">
        <v>1231</v>
      </c>
      <c r="C511" s="517"/>
      <c r="D511" s="517"/>
      <c r="E511" s="1373"/>
      <c r="F511" s="517"/>
      <c r="G511" s="1208"/>
      <c r="H511" s="1207"/>
      <c r="I511" s="1230"/>
      <c r="J511" s="1230"/>
    </row>
    <row r="512" spans="1:10" s="185" customFormat="1" ht="15">
      <c r="A512" s="533"/>
      <c r="B512" s="532" t="s">
        <v>1232</v>
      </c>
      <c r="C512" s="517"/>
      <c r="D512" s="517"/>
      <c r="E512" s="1373"/>
      <c r="F512" s="517"/>
      <c r="G512" s="1208"/>
      <c r="H512" s="1207"/>
      <c r="I512" s="1230"/>
      <c r="J512" s="1230"/>
    </row>
    <row r="513" spans="1:10" s="185" customFormat="1" ht="15">
      <c r="A513" s="533"/>
      <c r="B513" s="532"/>
      <c r="C513" s="517"/>
      <c r="D513" s="517"/>
      <c r="E513" s="1363"/>
      <c r="F513" s="517"/>
      <c r="G513" s="1208"/>
      <c r="H513" s="1207"/>
      <c r="I513" s="1230"/>
      <c r="J513" s="1230"/>
    </row>
    <row r="514" spans="1:10" s="185" customFormat="1" ht="15">
      <c r="A514" s="533" t="s">
        <v>88</v>
      </c>
      <c r="B514" s="532" t="s">
        <v>1262</v>
      </c>
      <c r="C514" s="517" t="s">
        <v>893</v>
      </c>
      <c r="D514" s="517">
        <v>0.05</v>
      </c>
      <c r="E514" s="1370">
        <f>SUM(F484:F510)</f>
        <v>0</v>
      </c>
      <c r="F514" s="440">
        <f>D514*E514</f>
        <v>0</v>
      </c>
      <c r="G514" s="1208"/>
      <c r="H514" s="873">
        <f>E514*G514</f>
        <v>0</v>
      </c>
      <c r="I514" s="1234">
        <v>0.05</v>
      </c>
      <c r="J514" s="887">
        <f>E514*I514</f>
        <v>0</v>
      </c>
    </row>
    <row r="515" spans="1:10" s="185" customFormat="1" ht="30">
      <c r="A515" s="533" t="s">
        <v>89</v>
      </c>
      <c r="B515" s="532" t="s">
        <v>1263</v>
      </c>
      <c r="C515" s="517" t="s">
        <v>893</v>
      </c>
      <c r="D515" s="517">
        <v>0.05</v>
      </c>
      <c r="E515" s="1370">
        <f>SUM(F483:F506)</f>
        <v>0</v>
      </c>
      <c r="F515" s="440">
        <f>D515*E515</f>
        <v>0</v>
      </c>
      <c r="G515" s="1208"/>
      <c r="H515" s="873">
        <f>E515*G515</f>
        <v>0</v>
      </c>
      <c r="I515" s="1234">
        <v>0.05</v>
      </c>
      <c r="J515" s="887">
        <f>E515*I515</f>
        <v>0</v>
      </c>
    </row>
    <row r="516" spans="1:10" s="185" customFormat="1" ht="30">
      <c r="A516" s="533" t="s">
        <v>45</v>
      </c>
      <c r="B516" s="532" t="s">
        <v>1264</v>
      </c>
      <c r="C516" s="517" t="s">
        <v>925</v>
      </c>
      <c r="D516" s="517">
        <v>1</v>
      </c>
      <c r="E516" s="1369"/>
      <c r="F516" s="440">
        <f>D516*E516</f>
        <v>0</v>
      </c>
      <c r="G516" s="1208"/>
      <c r="H516" s="873">
        <f>E516*G516</f>
        <v>0</v>
      </c>
      <c r="I516" s="1234">
        <v>1</v>
      </c>
      <c r="J516" s="887">
        <f>E516*I516</f>
        <v>0</v>
      </c>
    </row>
    <row r="517" spans="1:10" s="185" customFormat="1" ht="15">
      <c r="A517" s="191"/>
      <c r="B517" s="196"/>
      <c r="C517" s="184"/>
      <c r="D517" s="184"/>
      <c r="E517" s="1361"/>
      <c r="F517" s="184"/>
      <c r="G517" s="1205"/>
      <c r="H517" s="1209"/>
      <c r="I517" s="1231"/>
      <c r="J517" s="1231"/>
    </row>
    <row r="518" spans="1:10" s="185" customFormat="1" ht="13.5" customHeight="1" thickBot="1">
      <c r="A518" s="536"/>
      <c r="B518" s="542"/>
      <c r="C518" s="536"/>
      <c r="D518" s="536"/>
      <c r="E518" s="1371"/>
      <c r="F518" s="536"/>
      <c r="G518" s="1215"/>
      <c r="H518" s="1210"/>
      <c r="I518" s="1232"/>
      <c r="J518" s="1232"/>
    </row>
    <row r="519" spans="1:10" s="185" customFormat="1" ht="15.75" thickTop="1">
      <c r="A519" s="191"/>
      <c r="B519" s="195"/>
      <c r="C519" s="184"/>
      <c r="D519" s="184"/>
      <c r="E519" s="1361"/>
      <c r="F519" s="184"/>
      <c r="G519" s="1205"/>
      <c r="H519" s="1209"/>
      <c r="I519" s="1231"/>
      <c r="J519" s="1231"/>
    </row>
    <row r="520" spans="1:10" s="185" customFormat="1" ht="15">
      <c r="A520" s="191"/>
      <c r="B520" s="195"/>
      <c r="C520" s="184"/>
      <c r="D520" s="184"/>
      <c r="E520" s="1361"/>
      <c r="F520" s="184" t="s">
        <v>1582</v>
      </c>
      <c r="G520" s="1205"/>
      <c r="H520" s="1209" t="s">
        <v>1592</v>
      </c>
      <c r="I520" s="1231"/>
      <c r="J520" s="1231" t="s">
        <v>1593</v>
      </c>
    </row>
    <row r="521" spans="1:10" s="185" customFormat="1" ht="15.75">
      <c r="B521" s="516" t="s">
        <v>1421</v>
      </c>
      <c r="C521" s="517"/>
      <c r="D521" s="517"/>
      <c r="E521" s="1363"/>
      <c r="F521" s="518">
        <f>SUM(F484:F519)</f>
        <v>0</v>
      </c>
      <c r="G521" s="1207"/>
      <c r="H521" s="1211">
        <f>SUM(H484:H520)</f>
        <v>0</v>
      </c>
      <c r="I521" s="1230"/>
      <c r="J521" s="1233">
        <f>SUM(J484:J520)</f>
        <v>0</v>
      </c>
    </row>
    <row r="522" spans="1:10" s="185" customFormat="1" ht="15">
      <c r="B522" s="190"/>
      <c r="C522" s="184"/>
      <c r="D522" s="184"/>
      <c r="E522" s="1361"/>
      <c r="F522" s="184"/>
      <c r="G522" s="1209"/>
      <c r="H522" s="1209"/>
      <c r="I522" s="1231"/>
      <c r="J522" s="1231"/>
    </row>
    <row r="523" spans="1:10" ht="18">
      <c r="A523" s="197"/>
      <c r="B523" s="204" t="s">
        <v>1104</v>
      </c>
      <c r="G523" s="882"/>
      <c r="H523" s="882"/>
      <c r="I523" s="1030"/>
      <c r="J523" s="1030"/>
    </row>
    <row r="524" spans="1:10" ht="18">
      <c r="A524" s="197"/>
      <c r="B524" s="204"/>
      <c r="F524" s="249" t="s">
        <v>180</v>
      </c>
      <c r="G524" s="1102"/>
      <c r="H524" s="1216" t="s">
        <v>180</v>
      </c>
      <c r="I524" s="1155"/>
      <c r="J524" s="1237" t="s">
        <v>180</v>
      </c>
    </row>
    <row r="525" spans="1:10" ht="15.75">
      <c r="A525" s="197"/>
      <c r="B525" s="208" t="s">
        <v>1468</v>
      </c>
      <c r="F525" s="427" t="s">
        <v>1581</v>
      </c>
      <c r="G525" s="1102"/>
      <c r="H525" s="1103" t="s">
        <v>1500</v>
      </c>
      <c r="I525" s="1155"/>
      <c r="J525" s="1238" t="s">
        <v>1580</v>
      </c>
    </row>
    <row r="526" spans="1:10" ht="18">
      <c r="A526" s="197"/>
      <c r="B526" s="204"/>
      <c r="F526" s="250" t="s">
        <v>1502</v>
      </c>
      <c r="G526" s="1102"/>
      <c r="H526" s="1104" t="s">
        <v>1503</v>
      </c>
      <c r="I526" s="1155"/>
      <c r="J526" s="1157" t="s">
        <v>1503</v>
      </c>
    </row>
    <row r="527" spans="1:10" ht="15.75">
      <c r="A527" s="552" t="s">
        <v>1105</v>
      </c>
      <c r="B527" s="553" t="s">
        <v>1106</v>
      </c>
      <c r="C527" s="305"/>
      <c r="D527" s="305"/>
      <c r="E527" s="1322"/>
      <c r="F527" s="554">
        <f>$F$573</f>
        <v>0</v>
      </c>
      <c r="G527" s="874"/>
      <c r="H527" s="1222">
        <f>$H$573</f>
        <v>0</v>
      </c>
      <c r="I527" s="888"/>
      <c r="J527" s="1246">
        <f>$J$573</f>
        <v>0</v>
      </c>
    </row>
    <row r="528" spans="1:10" ht="15.75">
      <c r="A528" s="552" t="s">
        <v>1107</v>
      </c>
      <c r="B528" s="553" t="s">
        <v>1108</v>
      </c>
      <c r="C528" s="305"/>
      <c r="D528" s="305"/>
      <c r="E528" s="1322"/>
      <c r="F528" s="554">
        <f>$F$633</f>
        <v>0</v>
      </c>
      <c r="G528" s="874"/>
      <c r="H528" s="1222">
        <f>$H$633</f>
        <v>0</v>
      </c>
      <c r="I528" s="888"/>
      <c r="J528" s="1246">
        <f>$J$633</f>
        <v>0</v>
      </c>
    </row>
    <row r="529" spans="1:10" ht="16.5" thickBot="1">
      <c r="A529" s="555"/>
      <c r="B529" s="556"/>
      <c r="C529" s="355"/>
      <c r="D529" s="355"/>
      <c r="E529" s="1377"/>
      <c r="F529" s="557"/>
      <c r="G529" s="1014"/>
      <c r="H529" s="1014"/>
      <c r="I529" s="1008"/>
      <c r="J529" s="1008"/>
    </row>
    <row r="530" spans="1:10" ht="16.5" thickTop="1">
      <c r="A530" s="550"/>
      <c r="B530" s="205"/>
      <c r="C530" s="37"/>
      <c r="D530" s="37"/>
      <c r="E530" s="1378"/>
      <c r="F530" s="551"/>
      <c r="G530" s="882"/>
      <c r="H530" s="882"/>
      <c r="I530" s="1030"/>
      <c r="J530" s="1030"/>
    </row>
    <row r="531" spans="1:10" ht="15.75">
      <c r="A531" s="550"/>
      <c r="B531" s="205"/>
      <c r="C531" s="37"/>
      <c r="D531" s="37"/>
      <c r="E531" s="1378"/>
      <c r="F531" s="551"/>
      <c r="G531" s="882"/>
      <c r="H531" s="882"/>
      <c r="I531" s="1030"/>
      <c r="J531" s="1030"/>
    </row>
    <row r="532" spans="1:10" ht="15.75">
      <c r="A532" s="207"/>
      <c r="B532" s="553" t="s">
        <v>1422</v>
      </c>
      <c r="C532" s="305"/>
      <c r="D532" s="305"/>
      <c r="E532" s="1322"/>
      <c r="F532" s="554">
        <f>SUM(F527:F529)</f>
        <v>0</v>
      </c>
      <c r="G532" s="874"/>
      <c r="H532" s="1223">
        <f>SUM(H527:H531)</f>
        <v>0</v>
      </c>
      <c r="I532" s="992"/>
      <c r="J532" s="1247">
        <f>SUM(J527:J531)</f>
        <v>0</v>
      </c>
    </row>
    <row r="533" spans="1:10" ht="15.75">
      <c r="A533" s="207"/>
      <c r="B533" s="205"/>
      <c r="G533" s="882"/>
      <c r="H533" s="882"/>
      <c r="I533" s="1030"/>
      <c r="J533" s="1030"/>
    </row>
    <row r="534" spans="1:10" ht="14.25">
      <c r="A534" s="207"/>
      <c r="B534" s="203" t="s">
        <v>1111</v>
      </c>
      <c r="G534" s="882"/>
      <c r="H534" s="882"/>
      <c r="I534" s="1030"/>
      <c r="J534" s="1030"/>
    </row>
    <row r="535" spans="1:10" ht="14.25">
      <c r="A535" s="207"/>
      <c r="B535" s="203"/>
      <c r="G535" s="882"/>
      <c r="H535" s="882"/>
      <c r="I535" s="1030"/>
      <c r="J535" s="1030"/>
    </row>
    <row r="536" spans="1:10" ht="15">
      <c r="A536" s="207"/>
      <c r="B536" s="201" t="s">
        <v>1112</v>
      </c>
      <c r="G536" s="882"/>
      <c r="H536" s="882"/>
      <c r="I536" s="1030"/>
      <c r="J536" s="1030"/>
    </row>
    <row r="537" spans="1:10" ht="15">
      <c r="A537" s="207"/>
      <c r="B537" s="201" t="s">
        <v>1113</v>
      </c>
      <c r="G537" s="882"/>
      <c r="H537" s="882"/>
      <c r="I537" s="1030"/>
      <c r="J537" s="1030"/>
    </row>
    <row r="538" spans="1:10" ht="15">
      <c r="A538" s="207"/>
      <c r="B538" s="201"/>
      <c r="G538" s="882"/>
      <c r="H538" s="882"/>
      <c r="I538" s="1030"/>
      <c r="J538" s="1030"/>
    </row>
    <row r="539" spans="1:10" ht="15">
      <c r="A539" s="207"/>
      <c r="B539" s="201" t="s">
        <v>1114</v>
      </c>
      <c r="G539" s="882"/>
      <c r="H539" s="882"/>
      <c r="I539" s="1030"/>
      <c r="J539" s="1030"/>
    </row>
    <row r="540" spans="1:10" ht="15">
      <c r="A540" s="207"/>
      <c r="B540" s="201"/>
      <c r="G540" s="882"/>
      <c r="H540" s="882"/>
      <c r="I540" s="1030"/>
      <c r="J540" s="1030"/>
    </row>
    <row r="541" spans="1:10" ht="15">
      <c r="A541" s="207"/>
      <c r="B541" s="201" t="s">
        <v>1115</v>
      </c>
      <c r="G541" s="882"/>
      <c r="H541" s="882"/>
      <c r="I541" s="1030"/>
      <c r="J541" s="1030"/>
    </row>
    <row r="542" spans="1:10" ht="15">
      <c r="A542" s="207"/>
      <c r="B542" s="201"/>
      <c r="G542" s="882"/>
      <c r="H542" s="882"/>
      <c r="I542" s="1030"/>
      <c r="J542" s="1030"/>
    </row>
    <row r="543" spans="1:10" ht="15">
      <c r="A543" s="199"/>
      <c r="B543" s="197"/>
      <c r="C543" s="197"/>
      <c r="D543" s="197"/>
      <c r="E543" s="1379"/>
      <c r="F543" s="197"/>
      <c r="G543" s="1224"/>
      <c r="H543" s="882"/>
      <c r="I543" s="1030"/>
      <c r="J543" s="1030"/>
    </row>
    <row r="544" spans="1:10" ht="15.75">
      <c r="A544" s="206" t="s">
        <v>1105</v>
      </c>
      <c r="B544" s="202" t="s">
        <v>1106</v>
      </c>
      <c r="C544" s="197"/>
      <c r="D544" s="197"/>
      <c r="E544" s="1379"/>
      <c r="F544" s="197"/>
      <c r="G544" s="1224"/>
      <c r="H544" s="882"/>
      <c r="I544" s="1030"/>
      <c r="J544" s="1030"/>
    </row>
    <row r="545" spans="1:10" s="152" customFormat="1" ht="12.75" customHeight="1">
      <c r="A545" s="150" t="s">
        <v>832</v>
      </c>
      <c r="B545" s="150" t="s">
        <v>833</v>
      </c>
      <c r="C545" s="150" t="s">
        <v>834</v>
      </c>
      <c r="D545" s="150" t="s">
        <v>1402</v>
      </c>
      <c r="E545" s="1367" t="s">
        <v>1382</v>
      </c>
      <c r="F545" s="150" t="s">
        <v>1594</v>
      </c>
      <c r="G545" s="1557" t="s">
        <v>1557</v>
      </c>
      <c r="H545" s="1558"/>
      <c r="I545" s="1559" t="s">
        <v>1558</v>
      </c>
      <c r="J545" s="1560"/>
    </row>
    <row r="546" spans="1:10" ht="13.5" customHeight="1">
      <c r="A546" s="206"/>
      <c r="B546" s="202"/>
      <c r="C546" s="197"/>
      <c r="D546" s="197"/>
      <c r="E546" s="1379"/>
      <c r="F546" s="197"/>
      <c r="G546" s="930" t="s">
        <v>79</v>
      </c>
      <c r="H546" s="930" t="s">
        <v>1561</v>
      </c>
      <c r="I546" s="944" t="s">
        <v>79</v>
      </c>
      <c r="J546" s="944" t="s">
        <v>1561</v>
      </c>
    </row>
    <row r="547" spans="1:10" ht="30">
      <c r="A547" s="558" t="s">
        <v>83</v>
      </c>
      <c r="B547" s="532" t="s">
        <v>1117</v>
      </c>
      <c r="C547" s="559" t="s">
        <v>49</v>
      </c>
      <c r="D547" s="559">
        <v>6</v>
      </c>
      <c r="E547" s="1380"/>
      <c r="F547" s="440">
        <f>D547*E547</f>
        <v>0</v>
      </c>
      <c r="G547" s="1225">
        <v>6</v>
      </c>
      <c r="H547" s="873">
        <f>E547*G547</f>
        <v>0</v>
      </c>
      <c r="I547" s="1180"/>
      <c r="J547" s="887">
        <f>E547*I547</f>
        <v>0</v>
      </c>
    </row>
    <row r="548" spans="1:10" ht="15">
      <c r="A548" s="558"/>
      <c r="B548" s="532"/>
      <c r="C548" s="559"/>
      <c r="D548" s="559"/>
      <c r="E548" s="1381"/>
      <c r="F548" s="559"/>
      <c r="G548" s="1225"/>
      <c r="H548" s="874"/>
      <c r="I548" s="1180"/>
      <c r="J548" s="888"/>
    </row>
    <row r="549" spans="1:10" ht="30">
      <c r="A549" s="558"/>
      <c r="B549" s="532" t="s">
        <v>1118</v>
      </c>
      <c r="C549" s="559"/>
      <c r="D549" s="559"/>
      <c r="E549" s="1382"/>
      <c r="F549" s="559"/>
      <c r="G549" s="1225"/>
      <c r="H549" s="874"/>
      <c r="I549" s="1180"/>
      <c r="J549" s="888"/>
    </row>
    <row r="550" spans="1:10" ht="30">
      <c r="A550" s="558" t="s">
        <v>85</v>
      </c>
      <c r="B550" s="532" t="s">
        <v>1277</v>
      </c>
      <c r="C550" s="559" t="s">
        <v>49</v>
      </c>
      <c r="D550" s="559">
        <v>2</v>
      </c>
      <c r="E550" s="1380"/>
      <c r="F550" s="440">
        <f>D550*E550</f>
        <v>0</v>
      </c>
      <c r="G550" s="1225">
        <v>2</v>
      </c>
      <c r="H550" s="873">
        <f>E550*G550</f>
        <v>0</v>
      </c>
      <c r="I550" s="1180"/>
      <c r="J550" s="887">
        <f>E550*I550</f>
        <v>0</v>
      </c>
    </row>
    <row r="551" spans="1:10" ht="30">
      <c r="A551" s="558"/>
      <c r="B551" s="532" t="s">
        <v>1278</v>
      </c>
      <c r="C551" s="559"/>
      <c r="D551" s="559"/>
      <c r="E551" s="1382"/>
      <c r="F551" s="440"/>
      <c r="G551" s="1225"/>
      <c r="H551" s="874"/>
      <c r="I551" s="1180"/>
      <c r="J551" s="888"/>
    </row>
    <row r="552" spans="1:10" ht="15">
      <c r="A552" s="558"/>
      <c r="B552" s="532"/>
      <c r="C552" s="559"/>
      <c r="D552" s="559"/>
      <c r="E552" s="1382"/>
      <c r="F552" s="440"/>
      <c r="G552" s="1225"/>
      <c r="H552" s="874"/>
      <c r="I552" s="1180"/>
      <c r="J552" s="888"/>
    </row>
    <row r="553" spans="1:10" ht="30">
      <c r="A553" s="558" t="s">
        <v>87</v>
      </c>
      <c r="B553" s="532" t="s">
        <v>1266</v>
      </c>
      <c r="C553" s="559" t="s">
        <v>49</v>
      </c>
      <c r="D553" s="559">
        <v>2</v>
      </c>
      <c r="E553" s="1380"/>
      <c r="F553" s="440">
        <f>D553*E553</f>
        <v>0</v>
      </c>
      <c r="G553" s="1225">
        <v>2</v>
      </c>
      <c r="H553" s="873">
        <f>E553*G553</f>
        <v>0</v>
      </c>
      <c r="I553" s="1180"/>
      <c r="J553" s="887">
        <f>E553*I553</f>
        <v>0</v>
      </c>
    </row>
    <row r="554" spans="1:10" ht="30">
      <c r="A554" s="558"/>
      <c r="B554" s="532" t="s">
        <v>1267</v>
      </c>
      <c r="C554" s="559"/>
      <c r="D554" s="559"/>
      <c r="E554" s="1382"/>
      <c r="F554" s="440"/>
      <c r="G554" s="1225"/>
      <c r="H554" s="874"/>
      <c r="I554" s="1180"/>
      <c r="J554" s="888"/>
    </row>
    <row r="555" spans="1:10" ht="15">
      <c r="A555" s="558"/>
      <c r="B555" s="532"/>
      <c r="C555" s="559"/>
      <c r="D555" s="559"/>
      <c r="E555" s="1382"/>
      <c r="F555" s="440"/>
      <c r="G555" s="1225"/>
      <c r="H555" s="874"/>
      <c r="I555" s="1180"/>
      <c r="J555" s="888"/>
    </row>
    <row r="556" spans="1:10" ht="15">
      <c r="A556" s="558" t="s">
        <v>88</v>
      </c>
      <c r="B556" s="532" t="s">
        <v>1121</v>
      </c>
      <c r="C556" s="559" t="s">
        <v>49</v>
      </c>
      <c r="D556" s="559">
        <v>52</v>
      </c>
      <c r="E556" s="1380"/>
      <c r="F556" s="440">
        <f>D556*E556</f>
        <v>0</v>
      </c>
      <c r="G556" s="1225">
        <v>52</v>
      </c>
      <c r="H556" s="873">
        <f>E556*G556</f>
        <v>0</v>
      </c>
      <c r="I556" s="1180"/>
      <c r="J556" s="887">
        <f>E556*I556</f>
        <v>0</v>
      </c>
    </row>
    <row r="557" spans="1:10" ht="17.25" customHeight="1">
      <c r="A557" s="558"/>
      <c r="B557" s="532" t="s">
        <v>1122</v>
      </c>
      <c r="C557" s="559"/>
      <c r="D557" s="559"/>
      <c r="E557" s="1382"/>
      <c r="F557" s="440"/>
      <c r="G557" s="1225"/>
      <c r="H557" s="874"/>
      <c r="I557" s="1180"/>
      <c r="J557" s="888"/>
    </row>
    <row r="558" spans="1:10" ht="17.25" customHeight="1">
      <c r="A558" s="558"/>
      <c r="B558" s="532"/>
      <c r="C558" s="559"/>
      <c r="D558" s="559"/>
      <c r="E558" s="1382"/>
      <c r="F558" s="440"/>
      <c r="G558" s="1225"/>
      <c r="H558" s="874"/>
      <c r="I558" s="1180"/>
      <c r="J558" s="888"/>
    </row>
    <row r="559" spans="1:10" ht="30">
      <c r="A559" s="558" t="s">
        <v>89</v>
      </c>
      <c r="B559" s="532" t="s">
        <v>1125</v>
      </c>
      <c r="C559" s="559" t="s">
        <v>49</v>
      </c>
      <c r="D559" s="559">
        <v>55</v>
      </c>
      <c r="E559" s="1380"/>
      <c r="F559" s="440">
        <f>D559*E559</f>
        <v>0</v>
      </c>
      <c r="G559" s="1225">
        <v>55</v>
      </c>
      <c r="H559" s="873">
        <f>E559*G559</f>
        <v>0</v>
      </c>
      <c r="I559" s="1180"/>
      <c r="J559" s="887">
        <f>E559*I559</f>
        <v>0</v>
      </c>
    </row>
    <row r="560" spans="1:10" ht="30">
      <c r="A560" s="558"/>
      <c r="B560" s="532" t="s">
        <v>1126</v>
      </c>
      <c r="C560" s="559"/>
      <c r="D560" s="559"/>
      <c r="E560" s="1382"/>
      <c r="F560" s="440"/>
      <c r="G560" s="1225"/>
      <c r="H560" s="874"/>
      <c r="I560" s="1180"/>
      <c r="J560" s="888"/>
    </row>
    <row r="561" spans="1:10" ht="15">
      <c r="A561" s="558"/>
      <c r="B561" s="532"/>
      <c r="C561" s="559"/>
      <c r="D561" s="559"/>
      <c r="E561" s="1382"/>
      <c r="F561" s="440"/>
      <c r="G561" s="1225"/>
      <c r="H561" s="874"/>
      <c r="I561" s="1180"/>
      <c r="J561" s="888"/>
    </row>
    <row r="562" spans="1:10" ht="15">
      <c r="A562" s="558" t="s">
        <v>45</v>
      </c>
      <c r="B562" s="532" t="s">
        <v>1129</v>
      </c>
      <c r="C562" s="559" t="s">
        <v>49</v>
      </c>
      <c r="D562" s="559">
        <v>21</v>
      </c>
      <c r="E562" s="1380"/>
      <c r="F562" s="440">
        <f>D562*E562</f>
        <v>0</v>
      </c>
      <c r="G562" s="1225">
        <v>21</v>
      </c>
      <c r="H562" s="873">
        <f>E562*G562</f>
        <v>0</v>
      </c>
      <c r="I562" s="1180"/>
      <c r="J562" s="887">
        <f>E562*I562</f>
        <v>0</v>
      </c>
    </row>
    <row r="563" spans="1:10" ht="15">
      <c r="A563" s="558"/>
      <c r="B563" s="532" t="s">
        <v>1130</v>
      </c>
      <c r="C563" s="559"/>
      <c r="D563" s="559"/>
      <c r="E563" s="1382"/>
      <c r="F563" s="440"/>
      <c r="G563" s="1225"/>
      <c r="H563" s="874"/>
      <c r="I563" s="1180"/>
      <c r="J563" s="888"/>
    </row>
    <row r="564" spans="1:10" ht="15">
      <c r="A564" s="558" t="s">
        <v>46</v>
      </c>
      <c r="B564" s="532" t="s">
        <v>1268</v>
      </c>
      <c r="C564" s="559" t="s">
        <v>49</v>
      </c>
      <c r="D564" s="559">
        <v>2</v>
      </c>
      <c r="E564" s="1380"/>
      <c r="F564" s="440">
        <f>D564*E564</f>
        <v>0</v>
      </c>
      <c r="G564" s="1225">
        <v>2</v>
      </c>
      <c r="H564" s="873">
        <f>E564*G564</f>
        <v>0</v>
      </c>
      <c r="I564" s="1180"/>
      <c r="J564" s="887">
        <f>E564*I564</f>
        <v>0</v>
      </c>
    </row>
    <row r="565" spans="1:10" ht="15">
      <c r="A565" s="558"/>
      <c r="B565" s="532"/>
      <c r="C565" s="559"/>
      <c r="D565" s="559"/>
      <c r="E565" s="1382"/>
      <c r="F565" s="440"/>
      <c r="G565" s="1225"/>
      <c r="H565" s="874"/>
      <c r="I565" s="1180"/>
      <c r="J565" s="888"/>
    </row>
    <row r="566" spans="1:10" ht="15">
      <c r="A566" s="558" t="s">
        <v>47</v>
      </c>
      <c r="B566" s="532" t="s">
        <v>1132</v>
      </c>
      <c r="C566" s="517" t="s">
        <v>893</v>
      </c>
      <c r="D566" s="517">
        <v>0.05</v>
      </c>
      <c r="E566" s="1383">
        <f>SUM(F547:F564)</f>
        <v>0</v>
      </c>
      <c r="F566" s="440">
        <f>D566*E566</f>
        <v>0</v>
      </c>
      <c r="G566" s="1208">
        <v>0.05</v>
      </c>
      <c r="H566" s="873">
        <f>E566*G566</f>
        <v>0</v>
      </c>
      <c r="I566" s="1180"/>
      <c r="J566" s="887">
        <f>E566*I566</f>
        <v>0</v>
      </c>
    </row>
    <row r="567" spans="1:10" ht="30">
      <c r="A567" s="558" t="s">
        <v>69</v>
      </c>
      <c r="B567" s="532" t="s">
        <v>1133</v>
      </c>
      <c r="C567" s="517" t="s">
        <v>893</v>
      </c>
      <c r="D567" s="517">
        <v>0.05</v>
      </c>
      <c r="E567" s="1383">
        <f>SUM(F547:F564)</f>
        <v>0</v>
      </c>
      <c r="F567" s="440">
        <f>D567*E567</f>
        <v>0</v>
      </c>
      <c r="G567" s="1208">
        <v>0.05</v>
      </c>
      <c r="H567" s="873">
        <f>E567*G567</f>
        <v>0</v>
      </c>
      <c r="I567" s="1180"/>
      <c r="J567" s="887">
        <f>E567*I567</f>
        <v>0</v>
      </c>
    </row>
    <row r="568" spans="1:10" ht="30">
      <c r="A568" s="558" t="s">
        <v>70</v>
      </c>
      <c r="B568" s="532" t="s">
        <v>1134</v>
      </c>
      <c r="C568" s="517" t="s">
        <v>925</v>
      </c>
      <c r="D568" s="517">
        <v>1</v>
      </c>
      <c r="E568" s="1380"/>
      <c r="F568" s="440">
        <f>D568*E568</f>
        <v>0</v>
      </c>
      <c r="G568" s="1208">
        <v>1</v>
      </c>
      <c r="H568" s="873">
        <f>E568*G568</f>
        <v>0</v>
      </c>
      <c r="I568" s="1180"/>
      <c r="J568" s="887">
        <f>E568*I568</f>
        <v>0</v>
      </c>
    </row>
    <row r="569" spans="1:10" ht="15">
      <c r="A569" s="199"/>
      <c r="B569" s="201"/>
      <c r="C569" s="200"/>
      <c r="D569" s="200"/>
      <c r="E569" s="1384"/>
      <c r="F569" s="200"/>
      <c r="G569" s="1226"/>
      <c r="H569" s="882"/>
      <c r="I569" s="1030"/>
      <c r="J569" s="1030"/>
    </row>
    <row r="570" spans="1:10" s="185" customFormat="1" ht="15.75" thickBot="1">
      <c r="B570" s="535"/>
      <c r="C570" s="536"/>
      <c r="D570" s="536"/>
      <c r="E570" s="1371"/>
      <c r="F570" s="536"/>
      <c r="G570" s="1210"/>
      <c r="H570" s="1210"/>
      <c r="I570" s="1232"/>
      <c r="J570" s="1232"/>
    </row>
    <row r="571" spans="1:10" s="185" customFormat="1" ht="15.75" thickTop="1">
      <c r="B571" s="190"/>
      <c r="C571" s="184"/>
      <c r="D571" s="184"/>
      <c r="E571" s="1361"/>
      <c r="F571" s="184"/>
      <c r="G571" s="1209"/>
      <c r="H571" s="1209"/>
      <c r="I571" s="1231"/>
      <c r="J571" s="1231"/>
    </row>
    <row r="572" spans="1:10" s="185" customFormat="1" ht="15">
      <c r="B572" s="190"/>
      <c r="C572" s="184"/>
      <c r="D572" s="184"/>
      <c r="E572" s="1361"/>
      <c r="F572" s="184"/>
      <c r="G572" s="1209"/>
      <c r="H572" s="1209"/>
      <c r="I572" s="1231"/>
      <c r="J572" s="1231"/>
    </row>
    <row r="573" spans="1:10" s="185" customFormat="1" ht="15.75">
      <c r="B573" s="537" t="s">
        <v>1423</v>
      </c>
      <c r="C573" s="517"/>
      <c r="D573" s="517"/>
      <c r="E573" s="1363"/>
      <c r="F573" s="518">
        <f>SUM(F547:F570)</f>
        <v>0</v>
      </c>
      <c r="G573" s="1207"/>
      <c r="H573" s="1211">
        <f>SUM(H547:H572)</f>
        <v>0</v>
      </c>
      <c r="I573" s="1230"/>
      <c r="J573" s="1233">
        <f>SUM(J547:J572)</f>
        <v>0</v>
      </c>
    </row>
    <row r="574" spans="1:10" ht="15">
      <c r="A574" s="198"/>
      <c r="B574" s="201"/>
      <c r="C574" s="200"/>
      <c r="D574" s="200"/>
      <c r="E574" s="1384"/>
      <c r="F574" s="200"/>
      <c r="G574" s="1226"/>
      <c r="H574" s="882"/>
      <c r="I574" s="1030"/>
      <c r="J574" s="1030"/>
    </row>
    <row r="575" spans="1:10" ht="15.75">
      <c r="A575" s="207" t="s">
        <v>1107</v>
      </c>
      <c r="B575" s="205" t="s">
        <v>1598</v>
      </c>
      <c r="C575" s="200"/>
      <c r="D575" s="200"/>
      <c r="E575" s="1384"/>
      <c r="F575" s="200"/>
      <c r="G575" s="1224"/>
      <c r="H575" s="882"/>
      <c r="I575" s="1030"/>
      <c r="J575" s="1030"/>
    </row>
    <row r="576" spans="1:10" s="152" customFormat="1" ht="12.75" customHeight="1">
      <c r="A576" s="150" t="s">
        <v>832</v>
      </c>
      <c r="B576" s="150" t="s">
        <v>833</v>
      </c>
      <c r="C576" s="150" t="s">
        <v>834</v>
      </c>
      <c r="D576" s="150" t="s">
        <v>1402</v>
      </c>
      <c r="E576" s="1367" t="s">
        <v>1382</v>
      </c>
      <c r="F576" s="150" t="s">
        <v>1594</v>
      </c>
      <c r="G576" s="1557" t="s">
        <v>1557</v>
      </c>
      <c r="H576" s="1558"/>
      <c r="I576" s="1559" t="s">
        <v>1558</v>
      </c>
      <c r="J576" s="1560"/>
    </row>
    <row r="577" spans="1:10" ht="13.5" customHeight="1">
      <c r="A577" s="206"/>
      <c r="B577" s="202"/>
      <c r="C577" s="197"/>
      <c r="D577" s="197"/>
      <c r="E577" s="1379"/>
      <c r="F577" s="197"/>
      <c r="G577" s="929" t="s">
        <v>79</v>
      </c>
      <c r="H577" s="929" t="s">
        <v>1561</v>
      </c>
      <c r="I577" s="928" t="s">
        <v>79</v>
      </c>
      <c r="J577" s="928" t="s">
        <v>1561</v>
      </c>
    </row>
    <row r="578" spans="1:10" ht="15.75">
      <c r="A578" s="207"/>
      <c r="B578" s="205"/>
      <c r="C578" s="200"/>
      <c r="D578" s="200"/>
      <c r="E578" s="1384"/>
      <c r="F578" s="200"/>
      <c r="G578" s="1224"/>
      <c r="H578" s="882"/>
      <c r="I578" s="1030"/>
      <c r="J578" s="1030"/>
    </row>
    <row r="579" spans="1:10" ht="30">
      <c r="A579" s="198"/>
      <c r="B579" s="195" t="s">
        <v>1269</v>
      </c>
      <c r="C579" s="200"/>
      <c r="D579" s="200"/>
      <c r="E579" s="1384"/>
      <c r="F579" s="200"/>
      <c r="G579" s="1226"/>
      <c r="H579" s="882"/>
      <c r="I579" s="1030"/>
      <c r="J579" s="1030"/>
    </row>
    <row r="580" spans="1:10" ht="30">
      <c r="A580" s="198"/>
      <c r="B580" s="195" t="s">
        <v>1136</v>
      </c>
      <c r="C580" s="200"/>
      <c r="D580" s="200"/>
      <c r="E580" s="1347"/>
      <c r="F580" s="200"/>
      <c r="G580" s="1224"/>
      <c r="H580" s="882"/>
      <c r="I580" s="1030"/>
      <c r="J580" s="1030"/>
    </row>
    <row r="581" spans="1:10" ht="15">
      <c r="A581" s="558" t="s">
        <v>83</v>
      </c>
      <c r="B581" s="532" t="s">
        <v>1137</v>
      </c>
      <c r="C581" s="559" t="s">
        <v>826</v>
      </c>
      <c r="D581" s="559">
        <v>1360</v>
      </c>
      <c r="E581" s="1380"/>
      <c r="F581" s="440">
        <f t="shared" ref="F581:F629" si="13">D581*E581</f>
        <v>0</v>
      </c>
      <c r="G581" s="1225"/>
      <c r="H581" s="873">
        <f t="shared" ref="H581:H629" si="14">E581*G581</f>
        <v>0</v>
      </c>
      <c r="I581" s="1248">
        <v>1360</v>
      </c>
      <c r="J581" s="887">
        <f t="shared" ref="J581:J629" si="15">E581*I581</f>
        <v>0</v>
      </c>
    </row>
    <row r="582" spans="1:10" ht="15">
      <c r="A582" s="558" t="s">
        <v>85</v>
      </c>
      <c r="B582" s="532" t="s">
        <v>1138</v>
      </c>
      <c r="C582" s="559" t="s">
        <v>826</v>
      </c>
      <c r="D582" s="559">
        <v>350</v>
      </c>
      <c r="E582" s="1380"/>
      <c r="F582" s="440">
        <f t="shared" si="13"/>
        <v>0</v>
      </c>
      <c r="G582" s="1225"/>
      <c r="H582" s="873">
        <f t="shared" si="14"/>
        <v>0</v>
      </c>
      <c r="I582" s="1248">
        <v>350</v>
      </c>
      <c r="J582" s="887">
        <f t="shared" si="15"/>
        <v>0</v>
      </c>
    </row>
    <row r="583" spans="1:10" ht="15">
      <c r="A583" s="558" t="s">
        <v>87</v>
      </c>
      <c r="B583" s="532" t="s">
        <v>1139</v>
      </c>
      <c r="C583" s="559" t="s">
        <v>826</v>
      </c>
      <c r="D583" s="559">
        <v>285</v>
      </c>
      <c r="E583" s="1380"/>
      <c r="F583" s="440">
        <f t="shared" si="13"/>
        <v>0</v>
      </c>
      <c r="G583" s="1225"/>
      <c r="H583" s="873">
        <f t="shared" si="14"/>
        <v>0</v>
      </c>
      <c r="I583" s="1248">
        <v>285</v>
      </c>
      <c r="J583" s="887">
        <f t="shared" si="15"/>
        <v>0</v>
      </c>
    </row>
    <row r="584" spans="1:10" ht="15">
      <c r="A584" s="558" t="s">
        <v>88</v>
      </c>
      <c r="B584" s="532" t="s">
        <v>1140</v>
      </c>
      <c r="C584" s="559" t="s">
        <v>826</v>
      </c>
      <c r="D584" s="559">
        <v>1475</v>
      </c>
      <c r="E584" s="1380"/>
      <c r="F584" s="440">
        <f t="shared" si="13"/>
        <v>0</v>
      </c>
      <c r="G584" s="1225"/>
      <c r="H584" s="873">
        <f t="shared" si="14"/>
        <v>0</v>
      </c>
      <c r="I584" s="1248">
        <v>1475</v>
      </c>
      <c r="J584" s="887">
        <f t="shared" si="15"/>
        <v>0</v>
      </c>
    </row>
    <row r="585" spans="1:10" ht="15">
      <c r="A585" s="558" t="s">
        <v>89</v>
      </c>
      <c r="B585" s="532" t="s">
        <v>1141</v>
      </c>
      <c r="C585" s="559" t="s">
        <v>826</v>
      </c>
      <c r="D585" s="559">
        <v>3140</v>
      </c>
      <c r="E585" s="1380"/>
      <c r="F585" s="440">
        <f t="shared" si="13"/>
        <v>0</v>
      </c>
      <c r="G585" s="1225"/>
      <c r="H585" s="873">
        <f t="shared" si="14"/>
        <v>0</v>
      </c>
      <c r="I585" s="1248">
        <v>3140</v>
      </c>
      <c r="J585" s="887">
        <f t="shared" si="15"/>
        <v>0</v>
      </c>
    </row>
    <row r="586" spans="1:10" ht="15">
      <c r="A586" s="558" t="s">
        <v>45</v>
      </c>
      <c r="B586" s="532" t="s">
        <v>1142</v>
      </c>
      <c r="C586" s="559" t="s">
        <v>826</v>
      </c>
      <c r="D586" s="559">
        <v>670</v>
      </c>
      <c r="E586" s="1380"/>
      <c r="F586" s="440">
        <f t="shared" si="13"/>
        <v>0</v>
      </c>
      <c r="G586" s="1225"/>
      <c r="H586" s="873">
        <f t="shared" si="14"/>
        <v>0</v>
      </c>
      <c r="I586" s="1248">
        <v>670</v>
      </c>
      <c r="J586" s="887">
        <f t="shared" si="15"/>
        <v>0</v>
      </c>
    </row>
    <row r="587" spans="1:10" ht="15">
      <c r="A587" s="558" t="s">
        <v>46</v>
      </c>
      <c r="B587" s="532" t="s">
        <v>1143</v>
      </c>
      <c r="C587" s="559" t="s">
        <v>826</v>
      </c>
      <c r="D587" s="559">
        <v>65</v>
      </c>
      <c r="E587" s="1380"/>
      <c r="F587" s="440">
        <f t="shared" si="13"/>
        <v>0</v>
      </c>
      <c r="G587" s="1225"/>
      <c r="H587" s="873">
        <f t="shared" si="14"/>
        <v>0</v>
      </c>
      <c r="I587" s="1248">
        <v>65</v>
      </c>
      <c r="J587" s="887">
        <f t="shared" si="15"/>
        <v>0</v>
      </c>
    </row>
    <row r="588" spans="1:10" ht="15">
      <c r="A588" s="558" t="s">
        <v>47</v>
      </c>
      <c r="B588" s="532" t="s">
        <v>1144</v>
      </c>
      <c r="C588" s="559" t="s">
        <v>826</v>
      </c>
      <c r="D588" s="559">
        <v>420</v>
      </c>
      <c r="E588" s="1380"/>
      <c r="F588" s="440">
        <f t="shared" si="13"/>
        <v>0</v>
      </c>
      <c r="G588" s="1225"/>
      <c r="H588" s="873">
        <f t="shared" si="14"/>
        <v>0</v>
      </c>
      <c r="I588" s="1248">
        <v>420</v>
      </c>
      <c r="J588" s="887">
        <f t="shared" si="15"/>
        <v>0</v>
      </c>
    </row>
    <row r="589" spans="1:10" ht="15">
      <c r="A589" s="558" t="s">
        <v>69</v>
      </c>
      <c r="B589" s="532" t="s">
        <v>1145</v>
      </c>
      <c r="C589" s="559" t="s">
        <v>826</v>
      </c>
      <c r="D589" s="559">
        <v>1010</v>
      </c>
      <c r="E589" s="1380"/>
      <c r="F589" s="440">
        <f t="shared" si="13"/>
        <v>0</v>
      </c>
      <c r="G589" s="1225"/>
      <c r="H589" s="873">
        <f t="shared" si="14"/>
        <v>0</v>
      </c>
      <c r="I589" s="1248">
        <v>1010</v>
      </c>
      <c r="J589" s="887">
        <f t="shared" si="15"/>
        <v>0</v>
      </c>
    </row>
    <row r="590" spans="1:10" ht="15">
      <c r="A590" s="558" t="s">
        <v>70</v>
      </c>
      <c r="B590" s="532" t="s">
        <v>1146</v>
      </c>
      <c r="C590" s="559" t="s">
        <v>826</v>
      </c>
      <c r="D590" s="559">
        <v>25</v>
      </c>
      <c r="E590" s="1380"/>
      <c r="F590" s="440">
        <f t="shared" si="13"/>
        <v>0</v>
      </c>
      <c r="G590" s="1225"/>
      <c r="H590" s="873">
        <f t="shared" si="14"/>
        <v>0</v>
      </c>
      <c r="I590" s="1248">
        <v>25</v>
      </c>
      <c r="J590" s="887">
        <f t="shared" si="15"/>
        <v>0</v>
      </c>
    </row>
    <row r="591" spans="1:10" ht="15">
      <c r="A591" s="558" t="s">
        <v>71</v>
      </c>
      <c r="B591" s="532" t="s">
        <v>1147</v>
      </c>
      <c r="C591" s="559" t="s">
        <v>826</v>
      </c>
      <c r="D591" s="559">
        <v>210</v>
      </c>
      <c r="E591" s="1380"/>
      <c r="F591" s="440">
        <f t="shared" si="13"/>
        <v>0</v>
      </c>
      <c r="G591" s="1225"/>
      <c r="H591" s="873">
        <f t="shared" si="14"/>
        <v>0</v>
      </c>
      <c r="I591" s="1248">
        <v>210</v>
      </c>
      <c r="J591" s="887">
        <f t="shared" si="15"/>
        <v>0</v>
      </c>
    </row>
    <row r="592" spans="1:10" ht="15">
      <c r="A592" s="558" t="s">
        <v>38</v>
      </c>
      <c r="B592" s="532" t="s">
        <v>1148</v>
      </c>
      <c r="C592" s="559" t="s">
        <v>826</v>
      </c>
      <c r="D592" s="559">
        <v>15</v>
      </c>
      <c r="E592" s="1380"/>
      <c r="F592" s="440">
        <f t="shared" si="13"/>
        <v>0</v>
      </c>
      <c r="G592" s="1225"/>
      <c r="H592" s="873">
        <f t="shared" si="14"/>
        <v>0</v>
      </c>
      <c r="I592" s="1248">
        <v>15</v>
      </c>
      <c r="J592" s="887">
        <f t="shared" si="15"/>
        <v>0</v>
      </c>
    </row>
    <row r="593" spans="1:10" ht="15">
      <c r="A593" s="558" t="s">
        <v>72</v>
      </c>
      <c r="B593" s="532" t="s">
        <v>1149</v>
      </c>
      <c r="C593" s="559" t="s">
        <v>826</v>
      </c>
      <c r="D593" s="559">
        <v>80</v>
      </c>
      <c r="E593" s="1380"/>
      <c r="F593" s="440">
        <f t="shared" si="13"/>
        <v>0</v>
      </c>
      <c r="G593" s="1225"/>
      <c r="H593" s="873">
        <f t="shared" si="14"/>
        <v>0</v>
      </c>
      <c r="I593" s="1248">
        <v>80</v>
      </c>
      <c r="J593" s="887">
        <f t="shared" si="15"/>
        <v>0</v>
      </c>
    </row>
    <row r="594" spans="1:10" ht="15">
      <c r="A594" s="558"/>
      <c r="B594" s="532"/>
      <c r="C594" s="559"/>
      <c r="D594" s="559"/>
      <c r="E594" s="1382"/>
      <c r="F594" s="440"/>
      <c r="G594" s="1225"/>
      <c r="H594" s="873"/>
      <c r="I594" s="1248"/>
      <c r="J594" s="887"/>
    </row>
    <row r="595" spans="1:10" ht="30">
      <c r="A595" s="558" t="s">
        <v>73</v>
      </c>
      <c r="B595" s="532" t="s">
        <v>1273</v>
      </c>
      <c r="C595" s="559" t="s">
        <v>826</v>
      </c>
      <c r="D595" s="559">
        <v>2840</v>
      </c>
      <c r="E595" s="1380"/>
      <c r="F595" s="440">
        <f t="shared" si="13"/>
        <v>0</v>
      </c>
      <c r="G595" s="1225"/>
      <c r="H595" s="873">
        <f t="shared" si="14"/>
        <v>0</v>
      </c>
      <c r="I595" s="1248">
        <v>2840</v>
      </c>
      <c r="J595" s="887">
        <f t="shared" si="15"/>
        <v>0</v>
      </c>
    </row>
    <row r="596" spans="1:10" ht="30">
      <c r="A596" s="558" t="s">
        <v>75</v>
      </c>
      <c r="B596" s="532" t="s">
        <v>1153</v>
      </c>
      <c r="C596" s="559" t="s">
        <v>826</v>
      </c>
      <c r="D596" s="559">
        <v>1010</v>
      </c>
      <c r="E596" s="1380"/>
      <c r="F596" s="440">
        <f t="shared" si="13"/>
        <v>0</v>
      </c>
      <c r="G596" s="1225"/>
      <c r="H596" s="873">
        <f t="shared" si="14"/>
        <v>0</v>
      </c>
      <c r="I596" s="1248">
        <v>1010</v>
      </c>
      <c r="J596" s="887">
        <f t="shared" si="15"/>
        <v>0</v>
      </c>
    </row>
    <row r="597" spans="1:10" ht="30">
      <c r="A597" s="558" t="s">
        <v>76</v>
      </c>
      <c r="B597" s="532" t="s">
        <v>1270</v>
      </c>
      <c r="C597" s="559" t="s">
        <v>826</v>
      </c>
      <c r="D597" s="559">
        <v>340</v>
      </c>
      <c r="E597" s="1380"/>
      <c r="F597" s="440">
        <f t="shared" si="13"/>
        <v>0</v>
      </c>
      <c r="G597" s="1225"/>
      <c r="H597" s="873">
        <f t="shared" si="14"/>
        <v>0</v>
      </c>
      <c r="I597" s="1248">
        <v>340</v>
      </c>
      <c r="J597" s="887">
        <f t="shared" si="15"/>
        <v>0</v>
      </c>
    </row>
    <row r="598" spans="1:10" ht="15">
      <c r="A598" s="558"/>
      <c r="B598" s="532"/>
      <c r="C598" s="559"/>
      <c r="D598" s="559"/>
      <c r="E598" s="1382"/>
      <c r="F598" s="440"/>
      <c r="G598" s="1225"/>
      <c r="H598" s="873"/>
      <c r="I598" s="1248"/>
      <c r="J598" s="887"/>
    </row>
    <row r="599" spans="1:10" ht="15">
      <c r="A599" s="558"/>
      <c r="B599" s="532" t="s">
        <v>1157</v>
      </c>
      <c r="C599" s="559"/>
      <c r="D599" s="559"/>
      <c r="E599" s="1382"/>
      <c r="F599" s="440"/>
      <c r="G599" s="1225"/>
      <c r="H599" s="873"/>
      <c r="I599" s="1248"/>
      <c r="J599" s="887"/>
    </row>
    <row r="600" spans="1:10" ht="15">
      <c r="A600" s="558" t="s">
        <v>77</v>
      </c>
      <c r="B600" s="532" t="s">
        <v>1158</v>
      </c>
      <c r="C600" s="559" t="s">
        <v>49</v>
      </c>
      <c r="D600" s="559">
        <v>142</v>
      </c>
      <c r="E600" s="1380"/>
      <c r="F600" s="440">
        <f t="shared" si="13"/>
        <v>0</v>
      </c>
      <c r="G600" s="1225"/>
      <c r="H600" s="873">
        <f t="shared" si="14"/>
        <v>0</v>
      </c>
      <c r="I600" s="1248">
        <v>142</v>
      </c>
      <c r="J600" s="887">
        <f t="shared" si="15"/>
        <v>0</v>
      </c>
    </row>
    <row r="601" spans="1:10" ht="15">
      <c r="A601" s="558" t="s">
        <v>39</v>
      </c>
      <c r="B601" s="532" t="s">
        <v>1159</v>
      </c>
      <c r="C601" s="559" t="s">
        <v>49</v>
      </c>
      <c r="D601" s="559">
        <v>132</v>
      </c>
      <c r="E601" s="1380"/>
      <c r="F601" s="440">
        <f t="shared" si="13"/>
        <v>0</v>
      </c>
      <c r="G601" s="1225"/>
      <c r="H601" s="873">
        <f t="shared" si="14"/>
        <v>0</v>
      </c>
      <c r="I601" s="1248">
        <v>132</v>
      </c>
      <c r="J601" s="887">
        <f t="shared" si="15"/>
        <v>0</v>
      </c>
    </row>
    <row r="602" spans="1:10" ht="30">
      <c r="A602" s="558" t="s">
        <v>40</v>
      </c>
      <c r="B602" s="532" t="s">
        <v>1160</v>
      </c>
      <c r="C602" s="559" t="s">
        <v>49</v>
      </c>
      <c r="D602" s="559">
        <v>20</v>
      </c>
      <c r="E602" s="1380"/>
      <c r="F602" s="440">
        <f t="shared" si="13"/>
        <v>0</v>
      </c>
      <c r="G602" s="1225"/>
      <c r="H602" s="873">
        <f t="shared" si="14"/>
        <v>0</v>
      </c>
      <c r="I602" s="1248">
        <v>20</v>
      </c>
      <c r="J602" s="887">
        <f t="shared" si="15"/>
        <v>0</v>
      </c>
    </row>
    <row r="603" spans="1:10" ht="15">
      <c r="A603" s="558" t="s">
        <v>41</v>
      </c>
      <c r="B603" s="532" t="s">
        <v>1161</v>
      </c>
      <c r="C603" s="559" t="s">
        <v>49</v>
      </c>
      <c r="D603" s="559">
        <v>104</v>
      </c>
      <c r="E603" s="1380"/>
      <c r="F603" s="440">
        <f t="shared" si="13"/>
        <v>0</v>
      </c>
      <c r="G603" s="1225"/>
      <c r="H603" s="873">
        <f t="shared" si="14"/>
        <v>0</v>
      </c>
      <c r="I603" s="1248">
        <v>104</v>
      </c>
      <c r="J603" s="887">
        <f t="shared" si="15"/>
        <v>0</v>
      </c>
    </row>
    <row r="604" spans="1:10" ht="15">
      <c r="A604" s="558" t="s">
        <v>117</v>
      </c>
      <c r="B604" s="532" t="s">
        <v>1162</v>
      </c>
      <c r="C604" s="559" t="s">
        <v>49</v>
      </c>
      <c r="D604" s="559">
        <v>30</v>
      </c>
      <c r="E604" s="1380"/>
      <c r="F604" s="440">
        <f t="shared" si="13"/>
        <v>0</v>
      </c>
      <c r="G604" s="1225"/>
      <c r="H604" s="873">
        <f t="shared" si="14"/>
        <v>0</v>
      </c>
      <c r="I604" s="1248">
        <v>30</v>
      </c>
      <c r="J604" s="887">
        <f t="shared" si="15"/>
        <v>0</v>
      </c>
    </row>
    <row r="605" spans="1:10" ht="15">
      <c r="A605" s="558" t="s">
        <v>370</v>
      </c>
      <c r="B605" s="532" t="s">
        <v>1163</v>
      </c>
      <c r="C605" s="559" t="s">
        <v>49</v>
      </c>
      <c r="D605" s="559">
        <v>82</v>
      </c>
      <c r="E605" s="1380"/>
      <c r="F605" s="440">
        <f t="shared" si="13"/>
        <v>0</v>
      </c>
      <c r="G605" s="1225"/>
      <c r="H605" s="873">
        <f t="shared" si="14"/>
        <v>0</v>
      </c>
      <c r="I605" s="1248">
        <v>82</v>
      </c>
      <c r="J605" s="887">
        <f t="shared" si="15"/>
        <v>0</v>
      </c>
    </row>
    <row r="606" spans="1:10" ht="15">
      <c r="A606" s="558" t="s">
        <v>372</v>
      </c>
      <c r="B606" s="532" t="s">
        <v>1164</v>
      </c>
      <c r="C606" s="559" t="s">
        <v>49</v>
      </c>
      <c r="D606" s="559">
        <v>30</v>
      </c>
      <c r="E606" s="1380"/>
      <c r="F606" s="440">
        <f t="shared" si="13"/>
        <v>0</v>
      </c>
      <c r="G606" s="1225"/>
      <c r="H606" s="873">
        <f t="shared" si="14"/>
        <v>0</v>
      </c>
      <c r="I606" s="1248">
        <v>30</v>
      </c>
      <c r="J606" s="887">
        <f t="shared" si="15"/>
        <v>0</v>
      </c>
    </row>
    <row r="607" spans="1:10" ht="15">
      <c r="A607" s="558" t="s">
        <v>375</v>
      </c>
      <c r="B607" s="532" t="s">
        <v>1165</v>
      </c>
      <c r="C607" s="559" t="s">
        <v>49</v>
      </c>
      <c r="D607" s="559">
        <v>11</v>
      </c>
      <c r="E607" s="1380"/>
      <c r="F607" s="440">
        <f t="shared" si="13"/>
        <v>0</v>
      </c>
      <c r="G607" s="1225"/>
      <c r="H607" s="873">
        <f t="shared" si="14"/>
        <v>0</v>
      </c>
      <c r="I607" s="1248">
        <v>11</v>
      </c>
      <c r="J607" s="887">
        <f t="shared" si="15"/>
        <v>0</v>
      </c>
    </row>
    <row r="608" spans="1:10" ht="15">
      <c r="A608" s="558" t="s">
        <v>328</v>
      </c>
      <c r="B608" s="532" t="s">
        <v>1166</v>
      </c>
      <c r="C608" s="559" t="s">
        <v>49</v>
      </c>
      <c r="D608" s="559">
        <v>20</v>
      </c>
      <c r="E608" s="1380"/>
      <c r="F608" s="440">
        <f t="shared" si="13"/>
        <v>0</v>
      </c>
      <c r="G608" s="1225"/>
      <c r="H608" s="873">
        <f t="shared" si="14"/>
        <v>0</v>
      </c>
      <c r="I608" s="1248">
        <v>20</v>
      </c>
      <c r="J608" s="887">
        <f t="shared" si="15"/>
        <v>0</v>
      </c>
    </row>
    <row r="609" spans="1:10" ht="15">
      <c r="A609" s="558"/>
      <c r="B609" s="532"/>
      <c r="C609" s="559"/>
      <c r="D609" s="559"/>
      <c r="E609" s="1382"/>
      <c r="F609" s="440"/>
      <c r="G609" s="1225"/>
      <c r="H609" s="873"/>
      <c r="I609" s="1248"/>
      <c r="J609" s="887"/>
    </row>
    <row r="610" spans="1:10" ht="30">
      <c r="A610" s="558" t="s">
        <v>394</v>
      </c>
      <c r="B610" s="532" t="s">
        <v>1168</v>
      </c>
      <c r="C610" s="559" t="s">
        <v>49</v>
      </c>
      <c r="D610" s="559">
        <v>93</v>
      </c>
      <c r="E610" s="1380"/>
      <c r="F610" s="440">
        <f t="shared" si="13"/>
        <v>0</v>
      </c>
      <c r="G610" s="1225"/>
      <c r="H610" s="873">
        <f t="shared" si="14"/>
        <v>0</v>
      </c>
      <c r="I610" s="1248">
        <v>93</v>
      </c>
      <c r="J610" s="887">
        <f t="shared" si="15"/>
        <v>0</v>
      </c>
    </row>
    <row r="611" spans="1:10" ht="30">
      <c r="A611" s="558" t="s">
        <v>753</v>
      </c>
      <c r="B611" s="532" t="s">
        <v>1170</v>
      </c>
      <c r="C611" s="559" t="s">
        <v>49</v>
      </c>
      <c r="D611" s="559">
        <v>16</v>
      </c>
      <c r="E611" s="1380"/>
      <c r="F611" s="440">
        <f t="shared" si="13"/>
        <v>0</v>
      </c>
      <c r="G611" s="1225"/>
      <c r="H611" s="873">
        <f t="shared" si="14"/>
        <v>0</v>
      </c>
      <c r="I611" s="1248">
        <v>16</v>
      </c>
      <c r="J611" s="887">
        <f t="shared" si="15"/>
        <v>0</v>
      </c>
    </row>
    <row r="612" spans="1:10" ht="30">
      <c r="A612" s="558" t="s">
        <v>772</v>
      </c>
      <c r="B612" s="532" t="s">
        <v>1172</v>
      </c>
      <c r="C612" s="559" t="s">
        <v>49</v>
      </c>
      <c r="D612" s="559">
        <v>6</v>
      </c>
      <c r="E612" s="1380"/>
      <c r="F612" s="440">
        <f t="shared" si="13"/>
        <v>0</v>
      </c>
      <c r="G612" s="1225"/>
      <c r="H612" s="873">
        <f t="shared" si="14"/>
        <v>0</v>
      </c>
      <c r="I612" s="1248">
        <v>6</v>
      </c>
      <c r="J612" s="887">
        <f t="shared" si="15"/>
        <v>0</v>
      </c>
    </row>
    <row r="613" spans="1:10" ht="30">
      <c r="A613" s="558" t="s">
        <v>1167</v>
      </c>
      <c r="B613" s="532" t="s">
        <v>1174</v>
      </c>
      <c r="C613" s="559" t="s">
        <v>49</v>
      </c>
      <c r="D613" s="559">
        <v>78</v>
      </c>
      <c r="E613" s="1380"/>
      <c r="F613" s="440">
        <f t="shared" si="13"/>
        <v>0</v>
      </c>
      <c r="G613" s="1225"/>
      <c r="H613" s="873">
        <f t="shared" si="14"/>
        <v>0</v>
      </c>
      <c r="I613" s="1248">
        <v>78</v>
      </c>
      <c r="J613" s="887">
        <f t="shared" si="15"/>
        <v>0</v>
      </c>
    </row>
    <row r="614" spans="1:10" ht="15">
      <c r="A614" s="558" t="s">
        <v>1169</v>
      </c>
      <c r="B614" s="532" t="s">
        <v>1176</v>
      </c>
      <c r="C614" s="559" t="s">
        <v>49</v>
      </c>
      <c r="D614" s="559">
        <v>16</v>
      </c>
      <c r="E614" s="1380"/>
      <c r="F614" s="440">
        <f t="shared" si="13"/>
        <v>0</v>
      </c>
      <c r="G614" s="1225"/>
      <c r="H614" s="873">
        <f t="shared" si="14"/>
        <v>0</v>
      </c>
      <c r="I614" s="1248">
        <v>16</v>
      </c>
      <c r="J614" s="887">
        <f t="shared" si="15"/>
        <v>0</v>
      </c>
    </row>
    <row r="615" spans="1:10" ht="15">
      <c r="A615" s="558"/>
      <c r="B615" s="532"/>
      <c r="C615" s="559"/>
      <c r="D615" s="559"/>
      <c r="E615" s="1382"/>
      <c r="F615" s="440"/>
      <c r="G615" s="1225"/>
      <c r="H615" s="873"/>
      <c r="I615" s="1248"/>
      <c r="J615" s="887"/>
    </row>
    <row r="616" spans="1:10" ht="15">
      <c r="A616" s="558"/>
      <c r="B616" s="532" t="s">
        <v>1177</v>
      </c>
      <c r="C616" s="559"/>
      <c r="D616" s="559"/>
      <c r="E616" s="1382"/>
      <c r="F616" s="440"/>
      <c r="G616" s="1225"/>
      <c r="H616" s="873"/>
      <c r="I616" s="1248"/>
      <c r="J616" s="887"/>
    </row>
    <row r="617" spans="1:10" ht="15">
      <c r="A617" s="558" t="s">
        <v>1171</v>
      </c>
      <c r="B617" s="532" t="s">
        <v>1271</v>
      </c>
      <c r="C617" s="559" t="s">
        <v>826</v>
      </c>
      <c r="D617" s="559">
        <v>12</v>
      </c>
      <c r="E617" s="1380"/>
      <c r="F617" s="440">
        <f t="shared" si="13"/>
        <v>0</v>
      </c>
      <c r="G617" s="1225"/>
      <c r="H617" s="873">
        <f t="shared" si="14"/>
        <v>0</v>
      </c>
      <c r="I617" s="1248">
        <v>12</v>
      </c>
      <c r="J617" s="887">
        <f t="shared" si="15"/>
        <v>0</v>
      </c>
    </row>
    <row r="618" spans="1:10" ht="15">
      <c r="A618" s="558" t="s">
        <v>1173</v>
      </c>
      <c r="B618" s="532" t="s">
        <v>1179</v>
      </c>
      <c r="C618" s="559" t="s">
        <v>826</v>
      </c>
      <c r="D618" s="559">
        <v>104</v>
      </c>
      <c r="E618" s="1380"/>
      <c r="F618" s="440">
        <f t="shared" si="13"/>
        <v>0</v>
      </c>
      <c r="G618" s="1225"/>
      <c r="H618" s="873">
        <f t="shared" si="14"/>
        <v>0</v>
      </c>
      <c r="I618" s="1248">
        <v>104</v>
      </c>
      <c r="J618" s="887">
        <f t="shared" si="15"/>
        <v>0</v>
      </c>
    </row>
    <row r="619" spans="1:10" ht="15">
      <c r="A619" s="558" t="s">
        <v>1175</v>
      </c>
      <c r="B619" s="532" t="s">
        <v>1181</v>
      </c>
      <c r="C619" s="559" t="s">
        <v>826</v>
      </c>
      <c r="D619" s="559">
        <v>96</v>
      </c>
      <c r="E619" s="1380"/>
      <c r="F619" s="440">
        <f t="shared" si="13"/>
        <v>0</v>
      </c>
      <c r="G619" s="1225"/>
      <c r="H619" s="873">
        <f t="shared" si="14"/>
        <v>0</v>
      </c>
      <c r="I619" s="1248">
        <v>96</v>
      </c>
      <c r="J619" s="887">
        <f t="shared" si="15"/>
        <v>0</v>
      </c>
    </row>
    <row r="620" spans="1:10" ht="15">
      <c r="A620" s="558"/>
      <c r="B620" s="532"/>
      <c r="C620" s="559"/>
      <c r="D620" s="559"/>
      <c r="E620" s="1382"/>
      <c r="F620" s="440"/>
      <c r="G620" s="1225"/>
      <c r="H620" s="873"/>
      <c r="I620" s="1248"/>
      <c r="J620" s="887"/>
    </row>
    <row r="621" spans="1:10" ht="15">
      <c r="A621" s="558"/>
      <c r="B621" s="532" t="s">
        <v>1207</v>
      </c>
      <c r="C621" s="559"/>
      <c r="D621" s="559"/>
      <c r="E621" s="1382"/>
      <c r="F621" s="440"/>
      <c r="G621" s="1225"/>
      <c r="H621" s="873"/>
      <c r="I621" s="1248"/>
      <c r="J621" s="887"/>
    </row>
    <row r="622" spans="1:10" ht="15">
      <c r="A622" s="558" t="s">
        <v>1178</v>
      </c>
      <c r="B622" s="532" t="s">
        <v>1209</v>
      </c>
      <c r="C622" s="559" t="s">
        <v>49</v>
      </c>
      <c r="D622" s="559">
        <v>20</v>
      </c>
      <c r="E622" s="1380"/>
      <c r="F622" s="440">
        <f t="shared" si="13"/>
        <v>0</v>
      </c>
      <c r="G622" s="1225"/>
      <c r="H622" s="873">
        <f t="shared" si="14"/>
        <v>0</v>
      </c>
      <c r="I622" s="1248">
        <v>20</v>
      </c>
      <c r="J622" s="887">
        <f t="shared" si="15"/>
        <v>0</v>
      </c>
    </row>
    <row r="623" spans="1:10" ht="15">
      <c r="A623" s="558" t="s">
        <v>1180</v>
      </c>
      <c r="B623" s="532" t="s">
        <v>1211</v>
      </c>
      <c r="C623" s="559" t="s">
        <v>49</v>
      </c>
      <c r="D623" s="559">
        <v>3</v>
      </c>
      <c r="E623" s="1380"/>
      <c r="F623" s="440">
        <f t="shared" si="13"/>
        <v>0</v>
      </c>
      <c r="G623" s="1225"/>
      <c r="H623" s="873">
        <f t="shared" si="14"/>
        <v>0</v>
      </c>
      <c r="I623" s="1248">
        <v>3</v>
      </c>
      <c r="J623" s="887">
        <f t="shared" si="15"/>
        <v>0</v>
      </c>
    </row>
    <row r="624" spans="1:10" ht="15">
      <c r="A624" s="558" t="s">
        <v>1183</v>
      </c>
      <c r="B624" s="532" t="s">
        <v>1213</v>
      </c>
      <c r="C624" s="559" t="s">
        <v>49</v>
      </c>
      <c r="D624" s="559">
        <v>2</v>
      </c>
      <c r="E624" s="1380"/>
      <c r="F624" s="440">
        <f t="shared" si="13"/>
        <v>0</v>
      </c>
      <c r="G624" s="1225"/>
      <c r="H624" s="873">
        <f t="shared" si="14"/>
        <v>0</v>
      </c>
      <c r="I624" s="1248">
        <v>2</v>
      </c>
      <c r="J624" s="887">
        <f t="shared" si="15"/>
        <v>0</v>
      </c>
    </row>
    <row r="625" spans="1:10" ht="15">
      <c r="A625" s="558"/>
      <c r="B625" s="532"/>
      <c r="C625" s="559"/>
      <c r="D625" s="559"/>
      <c r="E625" s="1382"/>
      <c r="F625" s="440"/>
      <c r="G625" s="1225"/>
      <c r="H625" s="873"/>
      <c r="I625" s="1248"/>
      <c r="J625" s="887"/>
    </row>
    <row r="626" spans="1:10" ht="15">
      <c r="A626" s="558" t="s">
        <v>1185</v>
      </c>
      <c r="B626" s="532" t="s">
        <v>1215</v>
      </c>
      <c r="C626" s="559" t="s">
        <v>48</v>
      </c>
      <c r="D626" s="559">
        <v>110</v>
      </c>
      <c r="E626" s="1380"/>
      <c r="F626" s="440">
        <f t="shared" si="13"/>
        <v>0</v>
      </c>
      <c r="G626" s="1225"/>
      <c r="H626" s="873">
        <f t="shared" si="14"/>
        <v>0</v>
      </c>
      <c r="I626" s="1248">
        <v>110</v>
      </c>
      <c r="J626" s="887">
        <f t="shared" si="15"/>
        <v>0</v>
      </c>
    </row>
    <row r="627" spans="1:10" ht="15">
      <c r="A627" s="558"/>
      <c r="B627" s="532"/>
      <c r="C627" s="559"/>
      <c r="D627" s="559"/>
      <c r="E627" s="1382"/>
      <c r="F627" s="440"/>
      <c r="G627" s="1225"/>
      <c r="H627" s="873"/>
      <c r="I627" s="1248"/>
      <c r="J627" s="887"/>
    </row>
    <row r="628" spans="1:10" ht="15">
      <c r="A628" s="558" t="s">
        <v>1187</v>
      </c>
      <c r="B628" s="532" t="s">
        <v>1262</v>
      </c>
      <c r="C628" s="517" t="s">
        <v>893</v>
      </c>
      <c r="D628" s="517">
        <v>0.05</v>
      </c>
      <c r="E628" s="1383">
        <f>SUM(F581:F626)</f>
        <v>0</v>
      </c>
      <c r="F628" s="440">
        <f t="shared" si="13"/>
        <v>0</v>
      </c>
      <c r="G628" s="1225"/>
      <c r="H628" s="873">
        <f t="shared" si="14"/>
        <v>0</v>
      </c>
      <c r="I628" s="1234">
        <v>0.05</v>
      </c>
      <c r="J628" s="887">
        <f t="shared" si="15"/>
        <v>0</v>
      </c>
    </row>
    <row r="629" spans="1:10" ht="30">
      <c r="A629" s="558" t="s">
        <v>1190</v>
      </c>
      <c r="B629" s="532" t="s">
        <v>1263</v>
      </c>
      <c r="C629" s="517" t="s">
        <v>893</v>
      </c>
      <c r="D629" s="517">
        <v>0.05</v>
      </c>
      <c r="E629" s="1383">
        <f>SUM(F581:F626)</f>
        <v>0</v>
      </c>
      <c r="F629" s="440">
        <f t="shared" si="13"/>
        <v>0</v>
      </c>
      <c r="G629" s="1225"/>
      <c r="H629" s="873">
        <f t="shared" si="14"/>
        <v>0</v>
      </c>
      <c r="I629" s="1234">
        <v>0.05</v>
      </c>
      <c r="J629" s="887">
        <f t="shared" si="15"/>
        <v>0</v>
      </c>
    </row>
    <row r="630" spans="1:10" ht="15.75" thickBot="1">
      <c r="A630" s="243"/>
      <c r="B630" s="560"/>
      <c r="C630" s="561"/>
      <c r="D630" s="561"/>
      <c r="E630" s="1385"/>
      <c r="F630" s="561"/>
      <c r="G630" s="1227"/>
      <c r="H630" s="1014"/>
      <c r="I630" s="1008"/>
      <c r="J630" s="1008"/>
    </row>
    <row r="631" spans="1:10" ht="15.75" thickTop="1">
      <c r="A631" s="201"/>
      <c r="B631" s="201"/>
      <c r="C631" s="200"/>
      <c r="D631" s="200"/>
      <c r="E631" s="1386"/>
      <c r="F631" s="200"/>
      <c r="G631" s="1224"/>
      <c r="H631" s="882"/>
      <c r="I631" s="1030"/>
      <c r="J631" s="1030"/>
    </row>
    <row r="632" spans="1:10" ht="15">
      <c r="A632" s="201"/>
      <c r="B632" s="201"/>
      <c r="C632" s="200"/>
      <c r="D632" s="200"/>
      <c r="E632" s="1386"/>
      <c r="F632" s="200"/>
      <c r="G632" s="1224"/>
      <c r="H632" s="882"/>
      <c r="I632" s="1030"/>
      <c r="J632" s="1030"/>
    </row>
    <row r="633" spans="1:10" s="185" customFormat="1" ht="15.75">
      <c r="B633" s="516" t="s">
        <v>1424</v>
      </c>
      <c r="C633" s="517"/>
      <c r="D633" s="517"/>
      <c r="E633" s="1363"/>
      <c r="F633" s="541">
        <f>SUM(F580:F630)</f>
        <v>0</v>
      </c>
      <c r="G633" s="1207"/>
      <c r="H633" s="1214">
        <f>SUM(H580:H632)</f>
        <v>0</v>
      </c>
      <c r="I633" s="1230"/>
      <c r="J633" s="1236">
        <f>SUM(J580:J632)</f>
        <v>0</v>
      </c>
    </row>
    <row r="634" spans="1:10" s="185" customFormat="1" ht="15.75">
      <c r="B634" s="188"/>
      <c r="C634" s="184"/>
      <c r="D634" s="184"/>
      <c r="E634" s="1361"/>
      <c r="F634" s="233"/>
      <c r="G634" s="1209"/>
      <c r="H634" s="1209"/>
      <c r="I634" s="1231"/>
      <c r="J634" s="1231"/>
    </row>
    <row r="635" spans="1:10">
      <c r="F635" s="244"/>
    </row>
    <row r="636" spans="1:10">
      <c r="F636" s="244"/>
    </row>
  </sheetData>
  <sheetProtection algorithmName="SHA-512" hashValue="N2fBBuXbfi5SMofheZt102VvXcD19E+3tgAUr2WvREhhfU95TGQgH0BCnI6l7GdsCs51k88+C8LafNf9+Wh2+A==" saltValue="aNC6K63f3NKvsRtm1kbnZw==" spinCount="100000" sheet="1" objects="1" scenarios="1" formatColumns="0" formatRows="0"/>
  <protectedRanges>
    <protectedRange sqref="G566:G568 E1 D59 D81:D91 D161:D170 D93:D95 D172 D2:D57 D285:D287 D306:D312 D368:D371 D365:D366 D398:D400 D413:D414 D416:D422 D424:D425 D472:D480 D373:D396 D546 D566:D575 D628:D629 D633:D65480 I628:I629 D314:D317 D482:D483 D577:D579 I161:I165 I365:I366 G413:G414 I472:I473 I514:I516 D255:D283 D513:D544" name="Obseg3"/>
    <protectedRange sqref="D19" name="Obseg1_1"/>
    <protectedRange sqref="D58 D171 D92 D284 D397 D423 D545 D576 D313 D481" name="Obseg3_1"/>
    <protectedRange sqref="D58 D171 D92 D284 D397 D423 D545 D576 D313 D481" name="Obseg1_1_1"/>
    <protectedRange sqref="J21:J23 J37:J39 J264:J266 J375:J377 J524:J526" name="Obseg3_2"/>
  </protectedRanges>
  <mergeCells count="22">
    <mergeCell ref="G545:H545"/>
    <mergeCell ref="I545:J545"/>
    <mergeCell ref="G576:H576"/>
    <mergeCell ref="I576:J576"/>
    <mergeCell ref="G397:H397"/>
    <mergeCell ref="I397:J397"/>
    <mergeCell ref="G423:H423"/>
    <mergeCell ref="I423:J423"/>
    <mergeCell ref="G481:H481"/>
    <mergeCell ref="I481:J481"/>
    <mergeCell ref="G1:H1"/>
    <mergeCell ref="I1:J1"/>
    <mergeCell ref="G58:H58"/>
    <mergeCell ref="I58:J58"/>
    <mergeCell ref="G313:H313"/>
    <mergeCell ref="I313:J313"/>
    <mergeCell ref="G92:H92"/>
    <mergeCell ref="I92:J92"/>
    <mergeCell ref="G171:H171"/>
    <mergeCell ref="I171:J171"/>
    <mergeCell ref="G284:H284"/>
    <mergeCell ref="I284:J284"/>
  </mergeCells>
  <conditionalFormatting sqref="E18">
    <cfRule type="cellIs" dxfId="202" priority="543" stopIfTrue="1" operator="equal">
      <formula>0</formula>
    </cfRule>
  </conditionalFormatting>
  <conditionalFormatting sqref="J21:J23 F21 F23">
    <cfRule type="cellIs" dxfId="201" priority="5" stopIfTrue="1" operator="equal">
      <formula>0</formula>
    </cfRule>
  </conditionalFormatting>
  <conditionalFormatting sqref="J37:J39 F37 F39">
    <cfRule type="cellIs" dxfId="200" priority="4" stopIfTrue="1" operator="equal">
      <formula>0</formula>
    </cfRule>
  </conditionalFormatting>
  <conditionalFormatting sqref="J264:J266 F264 F266">
    <cfRule type="cellIs" dxfId="199" priority="3" stopIfTrue="1" operator="equal">
      <formula>0</formula>
    </cfRule>
  </conditionalFormatting>
  <conditionalFormatting sqref="J375:J377 F375 F377">
    <cfRule type="cellIs" dxfId="198" priority="2" stopIfTrue="1" operator="equal">
      <formula>0</formula>
    </cfRule>
  </conditionalFormatting>
  <conditionalFormatting sqref="J524:J526 F524 F526">
    <cfRule type="cellIs" dxfId="197" priority="1" stopIfTrue="1" operator="equal">
      <formula>0</formula>
    </cfRule>
  </conditionalFormatting>
  <pageMargins left="0.98425196850393704" right="0.39370078740157483" top="0.35433070866141736" bottom="0.78740157480314965" header="0.19685039370078741" footer="0.47244094488188981"/>
  <pageSetup paperSize="9" scale="97" fitToHeight="0" orientation="landscape" horizontalDpi="4294967293" r:id="rId1"/>
  <headerFooter alignWithMargins="0">
    <oddHeader>&amp;L        &amp;9 "D S O" - BOKALCI&amp;C&amp;9 6. ELEKTRO INSTALACIJE - DEPAN.</oddHeader>
    <oddFooter>&amp;L&amp;8              November  2016&amp;C&amp;P/35&amp;R&amp;8elektro instalacije</oddFooter>
  </headerFooter>
  <rowBreaks count="18" manualBreakCount="18">
    <brk id="35" max="16383" man="1"/>
    <brk id="56" max="16383" man="1"/>
    <brk id="89" max="16383" man="1"/>
    <brk id="168" max="16383" man="1"/>
    <brk id="260" max="16383" man="1"/>
    <brk id="283" max="9" man="1"/>
    <brk id="302" max="9" man="1"/>
    <brk id="310" max="16383" man="1"/>
    <brk id="364" max="9" man="1"/>
    <brk id="372" max="16383" man="1"/>
    <brk id="396" max="9" man="1"/>
    <brk id="469" max="9" man="1"/>
    <brk id="478" max="16383" man="1"/>
    <brk id="522" max="9" man="1"/>
    <brk id="543" max="9" man="1"/>
    <brk id="565" max="9" man="1"/>
    <brk id="573" max="16383" man="1"/>
    <brk id="627"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workbookViewId="0"/>
    <sheetView workbookViewId="1"/>
    <sheetView view="pageBreakPreview" zoomScaleNormal="100" zoomScaleSheetLayoutView="100" workbookViewId="2"/>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1251" t="s">
        <v>1497</v>
      </c>
      <c r="F1" s="1252" t="s">
        <v>1498</v>
      </c>
      <c r="G1" s="122" t="s">
        <v>1499</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1677</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112" t="s">
        <v>1669</v>
      </c>
      <c r="C8" s="90"/>
      <c r="D8" s="91"/>
      <c r="E8" s="88"/>
    </row>
    <row r="9" spans="1:7" s="26" customFormat="1" ht="13.5" customHeight="1">
      <c r="A9" s="111"/>
      <c r="B9" s="124" t="s">
        <v>1610</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111" t="s">
        <v>58</v>
      </c>
      <c r="B13" s="84" t="s">
        <v>1344</v>
      </c>
      <c r="C13" s="43"/>
      <c r="D13" s="6"/>
      <c r="E13" s="44"/>
    </row>
    <row r="14" spans="1:7" s="26" customFormat="1" ht="12.75" customHeight="1">
      <c r="A14" s="111"/>
      <c r="B14" s="84"/>
      <c r="C14" s="43"/>
      <c r="D14" s="6"/>
      <c r="E14" s="44"/>
    </row>
    <row r="15" spans="1:7" s="26" customFormat="1" ht="12.75" customHeight="1">
      <c r="A15" s="111"/>
      <c r="B15" s="84"/>
      <c r="C15" s="43"/>
      <c r="D15" s="6"/>
      <c r="E15" s="44"/>
    </row>
    <row r="16" spans="1:7" s="26" customFormat="1" ht="12.75" customHeight="1">
      <c r="A16" s="23"/>
      <c r="B16" s="45" t="s">
        <v>82</v>
      </c>
      <c r="C16" s="43"/>
      <c r="D16" s="6"/>
      <c r="E16" s="44"/>
    </row>
    <row r="17" spans="1:7" s="26" customFormat="1" ht="12.75" customHeight="1">
      <c r="A17" s="23"/>
      <c r="B17" s="47" t="s">
        <v>1670</v>
      </c>
      <c r="C17" s="43"/>
      <c r="D17" s="6"/>
      <c r="E17" s="44"/>
    </row>
    <row r="18" spans="1:7" s="26" customFormat="1" ht="12.75" customHeight="1">
      <c r="A18" s="23"/>
      <c r="B18" s="124" t="s">
        <v>1610</v>
      </c>
      <c r="C18" s="43"/>
      <c r="D18" s="6"/>
      <c r="E18" s="44"/>
    </row>
    <row r="19" spans="1:7" s="26" customFormat="1" ht="12.75" customHeight="1">
      <c r="A19" s="23"/>
      <c r="B19" s="47"/>
      <c r="C19" s="43"/>
      <c r="D19" s="6"/>
      <c r="E19" s="249" t="s">
        <v>180</v>
      </c>
      <c r="F19" s="249" t="s">
        <v>180</v>
      </c>
      <c r="G19" s="249" t="s">
        <v>180</v>
      </c>
    </row>
    <row r="20" spans="1:7" s="26" customFormat="1" ht="12.75" customHeight="1">
      <c r="A20" s="23"/>
      <c r="B20" s="47"/>
      <c r="C20" s="43"/>
      <c r="D20" s="6"/>
      <c r="E20" s="250" t="s">
        <v>1500</v>
      </c>
      <c r="F20" s="250" t="s">
        <v>1501</v>
      </c>
      <c r="G20" s="250" t="s">
        <v>1502</v>
      </c>
    </row>
    <row r="21" spans="1:7" s="26" customFormat="1" ht="12.75" customHeight="1">
      <c r="A21" s="23"/>
      <c r="B21" s="47"/>
      <c r="C21" s="43"/>
      <c r="D21" s="6"/>
      <c r="E21" s="251" t="s">
        <v>1503</v>
      </c>
      <c r="F21" s="251" t="s">
        <v>1503</v>
      </c>
      <c r="G21" s="251"/>
    </row>
    <row r="22" spans="1:7" s="26" customFormat="1" ht="13.5" customHeight="1">
      <c r="A22" s="256" t="s">
        <v>1672</v>
      </c>
      <c r="B22" s="257" t="s">
        <v>1671</v>
      </c>
      <c r="C22" s="258"/>
      <c r="D22" s="259"/>
      <c r="E22" s="260">
        <f>E79</f>
        <v>0</v>
      </c>
      <c r="F22" s="260">
        <f>F79</f>
        <v>0</v>
      </c>
      <c r="G22" s="260">
        <f>G79</f>
        <v>0</v>
      </c>
    </row>
    <row r="23" spans="1:7" s="26" customFormat="1" ht="12.75" customHeight="1">
      <c r="A23" s="256"/>
      <c r="B23" s="262"/>
      <c r="C23" s="258"/>
      <c r="D23" s="259"/>
      <c r="E23" s="260"/>
      <c r="F23" s="261"/>
      <c r="G23" s="261"/>
    </row>
    <row r="24" spans="1:7" s="26" customFormat="1" ht="15" customHeight="1">
      <c r="A24" s="263" t="s">
        <v>1673</v>
      </c>
      <c r="B24" s="264" t="s">
        <v>1675</v>
      </c>
      <c r="C24" s="259"/>
      <c r="D24" s="259"/>
      <c r="E24" s="260">
        <f>'7.a STR. in.PR'!$H$34</f>
        <v>0</v>
      </c>
      <c r="F24" s="414">
        <f>'7.a STR. in.PR'!$J$34</f>
        <v>0</v>
      </c>
      <c r="G24" s="414">
        <f>'7.a STR. in.PR'!$F$34</f>
        <v>0</v>
      </c>
    </row>
    <row r="25" spans="1:7" s="26" customFormat="1" ht="12.75" customHeight="1">
      <c r="A25" s="261"/>
      <c r="B25" s="264"/>
      <c r="C25" s="259"/>
      <c r="D25" s="259"/>
      <c r="E25" s="260"/>
      <c r="F25" s="261"/>
      <c r="G25" s="261"/>
    </row>
    <row r="26" spans="1:7" s="26" customFormat="1" ht="15" customHeight="1">
      <c r="A26" s="263" t="s">
        <v>1674</v>
      </c>
      <c r="B26" s="264" t="s">
        <v>1705</v>
      </c>
      <c r="C26" s="259"/>
      <c r="D26" s="259"/>
      <c r="E26" s="260">
        <f>'7b. EL in.PR'!$H$31</f>
        <v>0</v>
      </c>
      <c r="F26" s="260">
        <f>'7b. EL in.PR'!$J$31</f>
        <v>0</v>
      </c>
      <c r="G26" s="260">
        <f>'7b. EL in.PR'!$F$31</f>
        <v>0</v>
      </c>
    </row>
    <row r="27" spans="1:7" s="26" customFormat="1" ht="12.75" customHeight="1">
      <c r="A27" s="261"/>
      <c r="B27" s="265"/>
      <c r="C27" s="266"/>
      <c r="D27" s="266"/>
      <c r="E27" s="260"/>
      <c r="F27" s="261"/>
      <c r="G27" s="261"/>
    </row>
    <row r="28" spans="1:7" s="26" customFormat="1" ht="12.75" customHeight="1">
      <c r="A28" s="254"/>
      <c r="B28" s="255"/>
      <c r="C28" s="252"/>
      <c r="D28" s="252"/>
      <c r="E28" s="253"/>
      <c r="F28" s="254"/>
      <c r="G28" s="254"/>
    </row>
    <row r="29" spans="1:7" s="26" customFormat="1" ht="12.75" customHeight="1" thickBot="1">
      <c r="A29" s="23"/>
      <c r="B29" s="267"/>
      <c r="C29" s="268"/>
      <c r="D29" s="269"/>
      <c r="E29" s="270"/>
      <c r="F29" s="271"/>
      <c r="G29" s="271"/>
    </row>
    <row r="30" spans="1:7" s="26" customFormat="1" ht="12.75" customHeight="1" thickTop="1">
      <c r="A30" s="49"/>
      <c r="B30" s="50"/>
      <c r="C30" s="51"/>
      <c r="D30" s="6"/>
      <c r="E30" s="44"/>
    </row>
    <row r="31" spans="1:7" s="26" customFormat="1" ht="12.75" customHeight="1">
      <c r="A31" s="49"/>
      <c r="B31" s="50"/>
      <c r="C31" s="51"/>
      <c r="D31" s="6"/>
      <c r="E31" s="44"/>
    </row>
    <row r="32" spans="1:7" s="26" customFormat="1" ht="12.75" customHeight="1">
      <c r="A32" s="23"/>
      <c r="B32" s="45" t="s">
        <v>1676</v>
      </c>
      <c r="C32" s="43"/>
      <c r="D32" s="6"/>
      <c r="E32" s="272">
        <f>SUM(E22:E31)</f>
        <v>0</v>
      </c>
      <c r="F32" s="414">
        <f>SUM(F22:F31)</f>
        <v>0</v>
      </c>
      <c r="G32" s="414">
        <f>SUM(G22:G31)</f>
        <v>0</v>
      </c>
    </row>
    <row r="33" spans="1:5" s="26" customFormat="1" ht="12.75" customHeight="1">
      <c r="A33" s="23"/>
      <c r="B33" s="45"/>
      <c r="C33" s="43"/>
      <c r="D33" s="6"/>
      <c r="E33" s="60"/>
    </row>
    <row r="34" spans="1:5" s="67" customFormat="1" ht="13.5" customHeight="1">
      <c r="A34" s="62"/>
      <c r="B34" s="63"/>
      <c r="C34" s="64"/>
      <c r="D34" s="65"/>
      <c r="E34" s="66"/>
    </row>
    <row r="35" spans="1:5" s="26" customFormat="1" ht="12.75" customHeight="1">
      <c r="A35" s="48"/>
      <c r="B35" s="47"/>
      <c r="C35" s="6"/>
      <c r="D35" s="6"/>
      <c r="E35" s="44"/>
    </row>
    <row r="36" spans="1:5" s="26" customFormat="1" ht="12.75" customHeight="1">
      <c r="A36" s="111" t="s">
        <v>98</v>
      </c>
      <c r="B36" s="89" t="s">
        <v>102</v>
      </c>
      <c r="C36" s="6"/>
      <c r="D36" s="6"/>
      <c r="E36" s="44"/>
    </row>
    <row r="37" spans="1:5" s="26" customFormat="1" ht="13.5" customHeight="1">
      <c r="A37" s="111"/>
      <c r="B37" s="100"/>
      <c r="C37" s="43"/>
      <c r="D37" s="6"/>
      <c r="E37" s="44"/>
    </row>
    <row r="38" spans="1:5" s="26" customFormat="1" ht="12.75" customHeight="1">
      <c r="A38" s="111" t="s">
        <v>99</v>
      </c>
      <c r="B38" s="112" t="s">
        <v>173</v>
      </c>
      <c r="C38" s="43"/>
      <c r="D38" s="6"/>
      <c r="E38" s="44"/>
    </row>
    <row r="39" spans="1:5" s="26" customFormat="1" ht="13.5" customHeight="1">
      <c r="A39" s="111"/>
      <c r="B39" s="99"/>
      <c r="C39" s="89"/>
      <c r="D39" s="89"/>
      <c r="E39" s="89"/>
    </row>
    <row r="40" spans="1:5" s="26" customFormat="1" ht="12.75" customHeight="1">
      <c r="A40" s="111" t="s">
        <v>100</v>
      </c>
      <c r="B40" s="89" t="s">
        <v>101</v>
      </c>
      <c r="C40" s="43"/>
      <c r="D40" s="6"/>
      <c r="E40" s="44"/>
    </row>
    <row r="41" spans="1:5" s="92" customFormat="1" ht="13.5" customHeight="1">
      <c r="A41" s="111"/>
      <c r="B41" s="113"/>
      <c r="C41" s="90"/>
      <c r="D41" s="91"/>
      <c r="E41" s="88"/>
    </row>
    <row r="42" spans="1:5" s="92" customFormat="1" ht="13.5" customHeight="1">
      <c r="A42" s="111" t="s">
        <v>64</v>
      </c>
      <c r="B42" s="112" t="s">
        <v>1669</v>
      </c>
      <c r="C42" s="90"/>
      <c r="D42" s="91"/>
      <c r="E42" s="88"/>
    </row>
    <row r="43" spans="1:5" s="26" customFormat="1" ht="13.5" customHeight="1">
      <c r="A43" s="111"/>
      <c r="B43" s="124" t="s">
        <v>1610</v>
      </c>
      <c r="C43" s="43"/>
      <c r="D43" s="6"/>
      <c r="E43" s="44"/>
    </row>
    <row r="44" spans="1:5" s="26" customFormat="1" ht="13.5" customHeight="1">
      <c r="A44" s="111"/>
      <c r="B44" s="124"/>
      <c r="C44" s="43"/>
      <c r="D44" s="6"/>
      <c r="E44" s="44"/>
    </row>
    <row r="45" spans="1:5" s="26" customFormat="1" ht="12.75" customHeight="1">
      <c r="A45" s="111" t="s">
        <v>169</v>
      </c>
      <c r="B45" s="84" t="s">
        <v>179</v>
      </c>
      <c r="C45" s="43"/>
      <c r="D45" s="6"/>
      <c r="E45" s="44"/>
    </row>
    <row r="46" spans="1:5" s="26" customFormat="1" ht="12.75" customHeight="1">
      <c r="A46" s="23"/>
      <c r="B46" s="47"/>
      <c r="C46" s="43"/>
      <c r="D46" s="6"/>
      <c r="E46" s="44"/>
    </row>
    <row r="47" spans="1:5" s="26" customFormat="1" ht="12.75" customHeight="1">
      <c r="A47" s="111" t="s">
        <v>174</v>
      </c>
      <c r="B47" s="84" t="s">
        <v>175</v>
      </c>
      <c r="C47" s="43"/>
      <c r="D47" s="6"/>
      <c r="E47" s="44"/>
    </row>
    <row r="48" spans="1:5" s="26" customFormat="1" ht="12.75" customHeight="1">
      <c r="A48" s="23"/>
      <c r="B48" s="47"/>
      <c r="C48" s="43"/>
      <c r="D48" s="6"/>
      <c r="E48" s="44"/>
    </row>
    <row r="49" spans="1:7" s="26" customFormat="1" ht="12.75" customHeight="1">
      <c r="A49" s="111" t="s">
        <v>58</v>
      </c>
      <c r="B49" s="84" t="s">
        <v>1966</v>
      </c>
      <c r="C49" s="43"/>
      <c r="D49" s="6"/>
      <c r="E49" s="44"/>
    </row>
    <row r="50" spans="1:7" s="26" customFormat="1" ht="12.75" customHeight="1">
      <c r="C50" s="43"/>
      <c r="D50" s="6"/>
      <c r="E50" s="44"/>
    </row>
    <row r="51" spans="1:7" s="26" customFormat="1" ht="12.75" customHeight="1">
      <c r="A51" s="48"/>
      <c r="B51" s="45"/>
      <c r="C51" s="25"/>
      <c r="D51" s="6"/>
      <c r="E51" s="44"/>
    </row>
    <row r="52" spans="1:7" s="26" customFormat="1" ht="12.75" customHeight="1">
      <c r="A52" s="48"/>
      <c r="B52" s="45" t="s">
        <v>1696</v>
      </c>
      <c r="C52" s="25"/>
      <c r="D52" s="6"/>
      <c r="E52" s="44"/>
    </row>
    <row r="53" spans="1:7" s="26" customFormat="1" ht="12.75" customHeight="1">
      <c r="A53" s="48"/>
      <c r="B53" s="47"/>
      <c r="C53" s="25"/>
      <c r="D53" s="6"/>
      <c r="E53" s="249" t="s">
        <v>180</v>
      </c>
      <c r="F53" s="249" t="s">
        <v>180</v>
      </c>
      <c r="G53" s="249" t="s">
        <v>180</v>
      </c>
    </row>
    <row r="54" spans="1:7" s="26" customFormat="1" ht="12.75" customHeight="1">
      <c r="A54" s="48"/>
      <c r="B54" s="47" t="s">
        <v>1943</v>
      </c>
      <c r="C54" s="25"/>
      <c r="D54" s="6"/>
      <c r="E54" s="250" t="s">
        <v>1500</v>
      </c>
      <c r="F54" s="250" t="s">
        <v>1501</v>
      </c>
      <c r="G54" s="250" t="s">
        <v>1502</v>
      </c>
    </row>
    <row r="55" spans="1:7" s="26" customFormat="1" ht="12.75" customHeight="1">
      <c r="A55" s="48"/>
      <c r="B55" s="47"/>
      <c r="C55" s="25"/>
      <c r="D55" s="6"/>
      <c r="E55" s="251" t="s">
        <v>1503</v>
      </c>
      <c r="F55" s="251" t="s">
        <v>1503</v>
      </c>
      <c r="G55" s="251"/>
    </row>
    <row r="56" spans="1:7" s="92" customFormat="1" ht="12.75" customHeight="1">
      <c r="A56" s="275" t="s">
        <v>1679</v>
      </c>
      <c r="B56" s="276" t="s">
        <v>1682</v>
      </c>
      <c r="C56" s="274"/>
      <c r="D56" s="274"/>
      <c r="E56" s="414">
        <f>'7. G+O PR '!$G$31</f>
        <v>0</v>
      </c>
      <c r="F56" s="414">
        <f>'7. G+O PR '!$I$31</f>
        <v>0</v>
      </c>
      <c r="G56" s="414">
        <f>'7. G+O PR '!$E$31</f>
        <v>0</v>
      </c>
    </row>
    <row r="57" spans="1:7" s="26" customFormat="1" ht="12.75" customHeight="1">
      <c r="A57" s="277"/>
      <c r="B57" s="278"/>
      <c r="C57" s="279"/>
      <c r="D57" s="259"/>
      <c r="E57" s="280"/>
      <c r="F57" s="261"/>
      <c r="G57" s="261"/>
    </row>
    <row r="58" spans="1:7" s="26" customFormat="1" ht="13.5" customHeight="1">
      <c r="A58" s="256" t="s">
        <v>1680</v>
      </c>
      <c r="B58" s="257" t="s">
        <v>1683</v>
      </c>
      <c r="C58" s="279"/>
      <c r="D58" s="259"/>
      <c r="E58" s="260">
        <f>'7. G+O PR '!$G$69</f>
        <v>0</v>
      </c>
      <c r="F58" s="260">
        <f>'7. G+O PR '!$I$69</f>
        <v>0</v>
      </c>
      <c r="G58" s="260">
        <f>'7. G+O PR '!$E$69</f>
        <v>0</v>
      </c>
    </row>
    <row r="59" spans="1:7" s="26" customFormat="1" ht="12.75" customHeight="1">
      <c r="A59" s="261"/>
      <c r="B59" s="257"/>
      <c r="C59" s="279"/>
      <c r="D59" s="259"/>
      <c r="E59" s="260"/>
      <c r="F59" s="261"/>
      <c r="G59" s="261"/>
    </row>
    <row r="60" spans="1:7" s="92" customFormat="1" ht="12.75" customHeight="1">
      <c r="A60" s="281" t="s">
        <v>1681</v>
      </c>
      <c r="B60" s="282" t="s">
        <v>1685</v>
      </c>
      <c r="C60" s="274"/>
      <c r="D60" s="274"/>
      <c r="E60" s="272">
        <f>'7. G+O PR '!$G$84</f>
        <v>0</v>
      </c>
      <c r="F60" s="272">
        <f>'7. G+O PR '!$I$84</f>
        <v>0</v>
      </c>
      <c r="G60" s="272">
        <f>'7. G+O PR '!$E$84</f>
        <v>0</v>
      </c>
    </row>
    <row r="61" spans="1:7" s="92" customFormat="1" ht="12.75" customHeight="1">
      <c r="A61" s="281"/>
      <c r="B61" s="282"/>
      <c r="C61" s="274"/>
      <c r="D61" s="274"/>
      <c r="E61" s="272"/>
      <c r="F61" s="414"/>
      <c r="G61" s="272"/>
    </row>
    <row r="62" spans="1:7" s="92" customFormat="1" ht="12.75" customHeight="1">
      <c r="A62" s="281" t="s">
        <v>1686</v>
      </c>
      <c r="B62" s="282" t="s">
        <v>1687</v>
      </c>
      <c r="C62" s="274"/>
      <c r="D62" s="274"/>
      <c r="E62" s="272">
        <f>'7. G+O PR '!$G$100</f>
        <v>0</v>
      </c>
      <c r="F62" s="272">
        <f>'7. G+O PR '!$I$100</f>
        <v>0</v>
      </c>
      <c r="G62" s="272">
        <f>'7. G+O PR '!$E$100</f>
        <v>0</v>
      </c>
    </row>
    <row r="63" spans="1:7" s="92" customFormat="1" ht="12.75" customHeight="1">
      <c r="A63" s="281"/>
      <c r="B63" s="282"/>
      <c r="C63" s="274"/>
      <c r="D63" s="274"/>
      <c r="E63" s="272"/>
      <c r="F63" s="414"/>
      <c r="G63" s="272"/>
    </row>
    <row r="64" spans="1:7" s="92" customFormat="1" ht="12.75" customHeight="1">
      <c r="A64" s="281" t="s">
        <v>1688</v>
      </c>
      <c r="B64" s="282" t="s">
        <v>1689</v>
      </c>
      <c r="C64" s="274"/>
      <c r="D64" s="274"/>
      <c r="E64" s="272">
        <f>'7. G+O PR '!$G$132</f>
        <v>0</v>
      </c>
      <c r="F64" s="272">
        <f>'7. G+O PR '!$I$132</f>
        <v>0</v>
      </c>
      <c r="G64" s="272">
        <f>'7. G+O PR '!$E$132</f>
        <v>0</v>
      </c>
    </row>
    <row r="65" spans="1:7" s="92" customFormat="1" ht="12.75" customHeight="1">
      <c r="A65" s="281"/>
      <c r="B65" s="282"/>
      <c r="C65" s="274"/>
      <c r="D65" s="274"/>
      <c r="E65" s="272"/>
      <c r="F65" s="414"/>
      <c r="G65" s="272"/>
    </row>
    <row r="66" spans="1:7" s="53" customFormat="1" ht="13.5" customHeight="1">
      <c r="A66" s="256" t="s">
        <v>1691</v>
      </c>
      <c r="B66" s="286" t="s">
        <v>1690</v>
      </c>
      <c r="C66" s="279"/>
      <c r="D66" s="279"/>
      <c r="E66" s="260">
        <f>'7. G+O PR '!$G$155</f>
        <v>0</v>
      </c>
      <c r="F66" s="260">
        <f>'7. G+O PR '!$I$155</f>
        <v>0</v>
      </c>
      <c r="G66" s="260">
        <f>'7. G+O PR '!$E$155</f>
        <v>0</v>
      </c>
    </row>
    <row r="67" spans="1:7" s="92" customFormat="1" ht="12.75" customHeight="1">
      <c r="A67" s="281"/>
      <c r="B67" s="282"/>
      <c r="C67" s="274"/>
      <c r="D67" s="274"/>
      <c r="E67" s="272"/>
      <c r="F67" s="414"/>
      <c r="G67" s="272"/>
    </row>
    <row r="68" spans="1:7" s="53" customFormat="1" ht="13.5" customHeight="1">
      <c r="A68" s="256" t="s">
        <v>1694</v>
      </c>
      <c r="B68" s="286" t="s">
        <v>1684</v>
      </c>
      <c r="C68" s="279"/>
      <c r="D68" s="279"/>
      <c r="E68" s="260">
        <f>'7. G+O PR '!$G$170</f>
        <v>0</v>
      </c>
      <c r="F68" s="260">
        <f>'7. G+O PR '!$I$170</f>
        <v>0</v>
      </c>
      <c r="G68" s="260">
        <f>'7. G+O PR '!$E$170</f>
        <v>0</v>
      </c>
    </row>
    <row r="69" spans="1:7" s="92" customFormat="1" ht="12.75" customHeight="1">
      <c r="A69" s="281"/>
      <c r="B69" s="282"/>
      <c r="C69" s="274"/>
      <c r="D69" s="274"/>
      <c r="E69" s="272"/>
      <c r="F69" s="414"/>
      <c r="G69" s="272"/>
    </row>
    <row r="70" spans="1:7" s="92" customFormat="1" ht="12.75" customHeight="1">
      <c r="A70" s="281" t="s">
        <v>1692</v>
      </c>
      <c r="B70" s="282" t="s">
        <v>1693</v>
      </c>
      <c r="C70" s="274"/>
      <c r="D70" s="274"/>
      <c r="E70" s="272">
        <f>'7. G+O PR '!$G$186</f>
        <v>0</v>
      </c>
      <c r="F70" s="272">
        <f>'7. G+O PR '!$I$186</f>
        <v>0</v>
      </c>
      <c r="G70" s="272">
        <f>'7. G+O PR '!$E$186</f>
        <v>0</v>
      </c>
    </row>
    <row r="71" spans="1:7" s="92" customFormat="1" ht="12.75" customHeight="1">
      <c r="A71" s="586"/>
      <c r="B71" s="587"/>
      <c r="C71" s="588"/>
      <c r="D71" s="588"/>
      <c r="E71" s="589"/>
      <c r="F71" s="590"/>
      <c r="G71" s="589"/>
    </row>
    <row r="72" spans="1:7" s="26" customFormat="1" ht="12.75" customHeight="1" thickBot="1">
      <c r="A72" s="283"/>
      <c r="B72" s="284"/>
      <c r="C72" s="285"/>
      <c r="D72" s="269"/>
      <c r="E72" s="270"/>
      <c r="F72" s="271"/>
      <c r="G72" s="271"/>
    </row>
    <row r="73" spans="1:7" s="26" customFormat="1" ht="12.75" customHeight="1" thickTop="1">
      <c r="A73" s="48"/>
      <c r="B73" s="24"/>
      <c r="C73" s="25"/>
      <c r="D73" s="6"/>
      <c r="E73" s="44"/>
    </row>
    <row r="74" spans="1:7" s="26" customFormat="1" ht="12.75" customHeight="1">
      <c r="A74" s="48"/>
      <c r="B74" s="24" t="s">
        <v>1695</v>
      </c>
      <c r="C74" s="25"/>
      <c r="D74" s="6"/>
      <c r="E74" s="260">
        <f>SUM(E56:E73)</f>
        <v>0</v>
      </c>
      <c r="F74" s="414">
        <f>SUM(F56:F73)</f>
        <v>0</v>
      </c>
      <c r="G74" s="414">
        <f>SUM(G56:G73)</f>
        <v>0</v>
      </c>
    </row>
    <row r="75" spans="1:7" s="26" customFormat="1" ht="12.75" customHeight="1">
      <c r="A75" s="48"/>
      <c r="B75" s="24"/>
      <c r="C75" s="25"/>
      <c r="D75" s="6"/>
      <c r="E75" s="60"/>
    </row>
    <row r="76" spans="1:7" s="1" customFormat="1">
      <c r="A76" s="12"/>
      <c r="B76" s="11" t="s">
        <v>1426</v>
      </c>
      <c r="C76" s="21"/>
      <c r="D76" s="2"/>
      <c r="E76" s="10"/>
    </row>
    <row r="77" spans="1:7" ht="15">
      <c r="B77" s="136" t="s">
        <v>1678</v>
      </c>
      <c r="E77" s="260">
        <f>E74*0.1</f>
        <v>0</v>
      </c>
      <c r="F77" s="260">
        <f>F74*0.1</f>
        <v>0</v>
      </c>
      <c r="G77" s="260">
        <f>G74*0.1</f>
        <v>0</v>
      </c>
    </row>
    <row r="78" spans="1:7">
      <c r="E78" s="296" t="s">
        <v>1504</v>
      </c>
      <c r="F78" s="296" t="s">
        <v>1507</v>
      </c>
      <c r="G78" s="296" t="s">
        <v>1506</v>
      </c>
    </row>
    <row r="79" spans="1:7" s="26" customFormat="1" ht="12.75" customHeight="1">
      <c r="A79" s="23"/>
      <c r="B79" s="286" t="s">
        <v>1425</v>
      </c>
      <c r="C79" s="279"/>
      <c r="D79" s="259"/>
      <c r="E79" s="260">
        <f>SUM(E74:E78)</f>
        <v>0</v>
      </c>
      <c r="F79" s="414">
        <f>SUM(F74:F78)</f>
        <v>0</v>
      </c>
      <c r="G79" s="414">
        <f>SUM(G74:G78)</f>
        <v>0</v>
      </c>
    </row>
    <row r="80" spans="1:7" s="26" customFormat="1" ht="12.75" customHeight="1">
      <c r="A80" s="48"/>
      <c r="B80" s="24"/>
      <c r="C80" s="25"/>
      <c r="D80" s="6"/>
      <c r="E80" s="44"/>
    </row>
    <row r="81" spans="1:5" s="1" customFormat="1">
      <c r="A81" s="12"/>
      <c r="B81" s="11"/>
      <c r="C81" s="21"/>
      <c r="D81" s="2"/>
      <c r="E81" s="10"/>
    </row>
  </sheetData>
  <sheetProtection algorithmName="SHA-512" hashValue="9TQJMUPwfJuVROB1GU8JyMN3UQGOkkpC83Dvzi2zV1YQOFIeHg4DfIwC8+j6i2zadkNa5T59bBPnyDMcbXlIJg==" saltValue="wqQx7b83NZyh4BviJAuY9g==" spinCount="100000" sheet="1" objects="1" scenarios="1" formatColumns="0" formatRows="0"/>
  <protectedRanges>
    <protectedRange sqref="F1" name="Obseg3"/>
    <protectedRange sqref="F19:F21 F53:F55" name="Obseg3_2"/>
  </protectedRanges>
  <conditionalFormatting sqref="F19:G21">
    <cfRule type="cellIs" dxfId="196" priority="20" stopIfTrue="1" operator="equal">
      <formula>0</formula>
    </cfRule>
  </conditionalFormatting>
  <conditionalFormatting sqref="F53:G55">
    <cfRule type="cellIs" dxfId="195" priority="19" stopIfTrue="1" operator="equal">
      <formula>0</formula>
    </cfRule>
  </conditionalFormatting>
  <conditionalFormatting sqref="G61 G67 G69 G63 G65 G71">
    <cfRule type="cellIs" dxfId="194" priority="15" stopIfTrue="1" operator="equal">
      <formula>0</formula>
    </cfRule>
  </conditionalFormatting>
  <pageMargins left="1.1023622047244095" right="0.39370078740157483" top="0.94488188976377963" bottom="0.98425196850393704" header="0.35433070866141736" footer="0"/>
  <pageSetup paperSize="9" orientation="landscape" horizontalDpi="4294967293" r:id="rId1"/>
  <headerFooter alignWithMargins="0">
    <oddHeader>&amp;L            &amp;U"D S O" - BOKALCI&amp;C7. ENERGETSKA  SANACIJA PRALNICE&amp;RKVINTA doo</oddHeader>
    <oddFooter>&amp;C&amp;P</oddFooter>
  </headerFooter>
  <rowBreaks count="3" manualBreakCount="3">
    <brk id="34" max="16383" man="1"/>
    <brk id="51" max="6" man="1"/>
    <brk id="7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L574"/>
  <sheetViews>
    <sheetView topLeftCell="A737" zoomScaleNormal="85" workbookViewId="0">
      <selection activeCell="C393" sqref="C393"/>
    </sheetView>
    <sheetView workbookViewId="1"/>
    <sheetView view="pageBreakPreview" topLeftCell="A10" zoomScaleNormal="100" zoomScaleSheetLayoutView="100" workbookViewId="2">
      <selection activeCell="E25" sqref="E25"/>
    </sheetView>
  </sheetViews>
  <sheetFormatPr defaultColWidth="0" defaultRowHeight="12.75"/>
  <cols>
    <col min="1" max="1" width="8.140625" style="5" customWidth="1"/>
    <col min="2" max="2" width="45.28515625" style="4" customWidth="1"/>
    <col min="3" max="3" width="8.85546875" style="2" customWidth="1"/>
    <col min="4" max="4" width="10.5703125" style="1331" customWidth="1"/>
    <col min="5" max="5" width="13" style="3" customWidth="1"/>
    <col min="6" max="6" width="10.28515625" style="1" customWidth="1"/>
    <col min="7" max="7" width="12.28515625" style="1" customWidth="1"/>
    <col min="8" max="8" width="10.28515625" style="1" customWidth="1"/>
    <col min="9" max="9" width="11.7109375" style="1" customWidth="1"/>
    <col min="10" max="12" width="0" style="1" hidden="1" customWidth="1"/>
    <col min="13" max="16384" width="11.5703125" style="1" hidden="1"/>
  </cols>
  <sheetData>
    <row r="1" spans="1:9" s="40" customFormat="1" ht="12.75" customHeight="1">
      <c r="A1" s="46" t="s">
        <v>78</v>
      </c>
      <c r="B1" s="41" t="s">
        <v>66</v>
      </c>
      <c r="C1" s="102" t="s">
        <v>79</v>
      </c>
      <c r="D1" s="1337" t="s">
        <v>80</v>
      </c>
      <c r="E1" s="102" t="s">
        <v>1562</v>
      </c>
      <c r="F1" s="1548" t="s">
        <v>1557</v>
      </c>
      <c r="G1" s="1549"/>
      <c r="H1" s="1550" t="s">
        <v>1558</v>
      </c>
      <c r="I1" s="1551"/>
    </row>
    <row r="2" spans="1:9" s="58" customFormat="1" ht="12.75" customHeight="1">
      <c r="A2" s="54"/>
      <c r="B2" s="55"/>
      <c r="C2" s="56"/>
      <c r="D2" s="1338"/>
      <c r="E2" s="57"/>
      <c r="F2" s="898" t="s">
        <v>79</v>
      </c>
      <c r="G2" s="898" t="s">
        <v>1561</v>
      </c>
      <c r="H2" s="897" t="s">
        <v>79</v>
      </c>
      <c r="I2" s="897" t="s">
        <v>1561</v>
      </c>
    </row>
    <row r="3" spans="1:9" s="95" customFormat="1" ht="12.75" customHeight="1">
      <c r="A3" s="105" t="s">
        <v>98</v>
      </c>
      <c r="B3" s="85" t="s">
        <v>102</v>
      </c>
      <c r="C3" s="85"/>
      <c r="D3" s="1331"/>
      <c r="E3" s="94"/>
    </row>
    <row r="4" spans="1:9" s="95" customFormat="1" ht="12.75" customHeight="1">
      <c r="A4" s="105"/>
      <c r="B4" s="98"/>
      <c r="C4" s="98"/>
      <c r="D4" s="1331"/>
      <c r="E4" s="94"/>
    </row>
    <row r="5" spans="1:9" s="95" customFormat="1" ht="12.75" customHeight="1">
      <c r="A5" s="105" t="s">
        <v>99</v>
      </c>
      <c r="B5" s="106" t="s">
        <v>173</v>
      </c>
      <c r="C5" s="85"/>
      <c r="D5" s="1339"/>
      <c r="E5" s="85"/>
    </row>
    <row r="6" spans="1:9" s="95" customFormat="1" ht="12.75" customHeight="1">
      <c r="A6" s="105"/>
      <c r="B6" s="87"/>
      <c r="C6" s="87"/>
      <c r="D6" s="1331"/>
      <c r="E6" s="94"/>
    </row>
    <row r="7" spans="1:9" s="108" customFormat="1" ht="12.75" customHeight="1">
      <c r="A7" s="105" t="s">
        <v>100</v>
      </c>
      <c r="B7" s="85" t="s">
        <v>1609</v>
      </c>
      <c r="C7" s="85"/>
      <c r="D7" s="1340"/>
      <c r="E7" s="83"/>
    </row>
    <row r="8" spans="1:9" s="76" customFormat="1" ht="12.75" customHeight="1">
      <c r="A8" s="105"/>
      <c r="B8" s="125"/>
      <c r="C8" s="18"/>
      <c r="D8" s="1341"/>
      <c r="E8" s="93"/>
    </row>
    <row r="9" spans="1:9" s="76" customFormat="1" ht="12.75" customHeight="1">
      <c r="A9" s="105" t="s">
        <v>64</v>
      </c>
      <c r="B9" s="106" t="s">
        <v>1611</v>
      </c>
      <c r="C9" s="18"/>
      <c r="D9" s="1341"/>
      <c r="E9" s="93"/>
    </row>
    <row r="10" spans="1:9" s="76" customFormat="1" ht="12.75" customHeight="1">
      <c r="A10" s="105"/>
      <c r="B10" s="124" t="s">
        <v>1610</v>
      </c>
      <c r="C10" s="18"/>
      <c r="D10" s="1341"/>
      <c r="E10" s="93"/>
    </row>
    <row r="11" spans="1:9" s="76" customFormat="1" ht="12.75" customHeight="1">
      <c r="A11" s="105"/>
      <c r="B11" s="87"/>
      <c r="C11" s="18"/>
      <c r="D11" s="1341"/>
      <c r="E11" s="93"/>
    </row>
    <row r="12" spans="1:9" s="14" customFormat="1" ht="25.5">
      <c r="A12" s="105" t="s">
        <v>1563</v>
      </c>
      <c r="B12" s="106" t="s">
        <v>179</v>
      </c>
      <c r="C12" s="13"/>
      <c r="D12" s="1341"/>
      <c r="E12" s="3"/>
    </row>
    <row r="13" spans="1:9" s="14" customFormat="1">
      <c r="A13" s="96"/>
      <c r="B13" s="87"/>
      <c r="C13" s="13"/>
      <c r="D13" s="1341"/>
      <c r="E13" s="3"/>
    </row>
    <row r="14" spans="1:9" s="76" customFormat="1" ht="12.75" customHeight="1">
      <c r="A14" s="105" t="s">
        <v>58</v>
      </c>
      <c r="B14" s="106" t="s">
        <v>183</v>
      </c>
      <c r="C14" s="18"/>
      <c r="D14" s="1341"/>
      <c r="E14" s="93"/>
    </row>
    <row r="15" spans="1:9" s="14" customFormat="1">
      <c r="A15" s="12"/>
      <c r="B15" s="31"/>
      <c r="C15" s="13"/>
      <c r="D15" s="1341"/>
      <c r="E15" s="3"/>
    </row>
    <row r="16" spans="1:9" s="14" customFormat="1">
      <c r="A16" s="12"/>
      <c r="B16" s="31"/>
      <c r="C16" s="13"/>
      <c r="D16" s="1341"/>
      <c r="E16" s="3"/>
    </row>
    <row r="17" spans="1:9" s="26" customFormat="1" ht="13.5" customHeight="1">
      <c r="A17" s="48"/>
      <c r="C17" s="25"/>
      <c r="D17" s="1393"/>
      <c r="E17" s="44"/>
    </row>
    <row r="18" spans="1:9" ht="15">
      <c r="A18" s="7"/>
      <c r="B18" s="24" t="s">
        <v>1697</v>
      </c>
      <c r="C18" s="21"/>
      <c r="D18" s="1394"/>
    </row>
    <row r="19" spans="1:9">
      <c r="A19" s="12"/>
      <c r="B19" s="1"/>
      <c r="C19" s="1"/>
    </row>
    <row r="20" spans="1:9">
      <c r="A20" s="12"/>
      <c r="B20" s="9" t="s">
        <v>1698</v>
      </c>
      <c r="C20" s="13"/>
    </row>
    <row r="21" spans="1:9" s="14" customFormat="1">
      <c r="A21" s="12"/>
      <c r="B21" s="19"/>
      <c r="C21" s="1316" t="s">
        <v>79</v>
      </c>
      <c r="D21" s="1327" t="s">
        <v>191</v>
      </c>
      <c r="E21" s="302" t="s">
        <v>192</v>
      </c>
      <c r="F21" s="1548" t="s">
        <v>1557</v>
      </c>
      <c r="G21" s="1549"/>
      <c r="H21" s="1550" t="s">
        <v>1558</v>
      </c>
      <c r="I21" s="1551"/>
    </row>
    <row r="22" spans="1:9" s="14" customFormat="1">
      <c r="A22" s="12"/>
      <c r="B22" s="19" t="s">
        <v>1942</v>
      </c>
      <c r="C22" s="1392" t="s">
        <v>1502</v>
      </c>
      <c r="D22" s="1395"/>
      <c r="E22" s="1392"/>
      <c r="F22" s="898" t="s">
        <v>79</v>
      </c>
      <c r="G22" s="898" t="s">
        <v>1561</v>
      </c>
      <c r="H22" s="897" t="s">
        <v>79</v>
      </c>
      <c r="I22" s="897" t="s">
        <v>1561</v>
      </c>
    </row>
    <row r="23" spans="1:9">
      <c r="A23" s="1"/>
      <c r="B23" s="30"/>
      <c r="C23" s="31"/>
      <c r="E23" s="93" t="str">
        <f>IF(OR(ISBLANK(C23),ISBLANK(D23))," ",KOLIC*CENA)</f>
        <v xml:space="preserve"> </v>
      </c>
      <c r="F23" s="882"/>
      <c r="G23" s="882"/>
      <c r="H23" s="1030"/>
      <c r="I23" s="1030"/>
    </row>
    <row r="24" spans="1:9" ht="63.75">
      <c r="A24" s="277" t="s">
        <v>83</v>
      </c>
      <c r="B24" s="571" t="s">
        <v>1612</v>
      </c>
      <c r="C24" s="307"/>
      <c r="D24" s="1381"/>
      <c r="E24" s="302"/>
      <c r="F24" s="874"/>
      <c r="G24" s="874"/>
      <c r="H24" s="888"/>
      <c r="I24" s="888"/>
    </row>
    <row r="25" spans="1:9">
      <c r="A25" s="307"/>
      <c r="B25" s="568" t="s">
        <v>1613</v>
      </c>
      <c r="C25" s="310">
        <v>1</v>
      </c>
      <c r="D25" s="1320"/>
      <c r="E25" s="306" t="str">
        <f>IF(OR(ISBLANK(C25),ISBLANK(D25))," ",KOLIC*CENA)</f>
        <v xml:space="preserve"> </v>
      </c>
      <c r="F25" s="873">
        <v>1</v>
      </c>
      <c r="G25" s="873">
        <f>D25*F25</f>
        <v>0</v>
      </c>
      <c r="H25" s="945"/>
      <c r="I25" s="887">
        <f>D25*H25</f>
        <v>0</v>
      </c>
    </row>
    <row r="26" spans="1:9">
      <c r="A26" s="307"/>
      <c r="B26" s="568"/>
      <c r="C26" s="310"/>
      <c r="D26" s="1322"/>
      <c r="E26" s="302"/>
      <c r="F26" s="874"/>
      <c r="G26" s="874"/>
      <c r="H26" s="888"/>
      <c r="I26" s="888"/>
    </row>
    <row r="27" spans="1:9" ht="27.75">
      <c r="A27" s="277" t="s">
        <v>85</v>
      </c>
      <c r="B27" s="572" t="s">
        <v>1614</v>
      </c>
      <c r="C27" s="310"/>
      <c r="D27" s="1322"/>
      <c r="E27" s="302"/>
      <c r="F27" s="874"/>
      <c r="G27" s="874"/>
      <c r="H27" s="888"/>
      <c r="I27" s="888"/>
    </row>
    <row r="28" spans="1:9">
      <c r="A28" s="307"/>
      <c r="B28" s="568" t="s">
        <v>1613</v>
      </c>
      <c r="C28" s="310">
        <v>1</v>
      </c>
      <c r="D28" s="1320"/>
      <c r="E28" s="306" t="str">
        <f>IF(OR(ISBLANK(C28),ISBLANK(D28))," ",KOLIC*CENA)</f>
        <v xml:space="preserve"> </v>
      </c>
      <c r="F28" s="873">
        <v>1</v>
      </c>
      <c r="G28" s="873">
        <f>D28*F28</f>
        <v>0</v>
      </c>
      <c r="H28" s="945"/>
      <c r="I28" s="887">
        <f>D28*H28</f>
        <v>0</v>
      </c>
    </row>
    <row r="29" spans="1:9">
      <c r="A29" s="307"/>
      <c r="B29" s="568"/>
      <c r="C29" s="310"/>
      <c r="D29" s="1505"/>
      <c r="E29" s="306"/>
      <c r="F29" s="873"/>
      <c r="G29" s="873"/>
      <c r="H29" s="945"/>
      <c r="I29" s="887"/>
    </row>
    <row r="30" spans="1:9">
      <c r="A30" s="34"/>
      <c r="B30" s="35"/>
      <c r="C30" s="36"/>
      <c r="D30" s="1388"/>
      <c r="E30" s="379" t="s">
        <v>1568</v>
      </c>
      <c r="F30" s="958"/>
      <c r="G30" s="959" t="s">
        <v>1565</v>
      </c>
      <c r="H30" s="964"/>
      <c r="I30" s="965" t="s">
        <v>1566</v>
      </c>
    </row>
    <row r="31" spans="1:9" ht="16.5" customHeight="1">
      <c r="A31" s="12"/>
      <c r="B31" s="257" t="s">
        <v>1615</v>
      </c>
      <c r="C31" s="259"/>
      <c r="D31" s="1335"/>
      <c r="E31" s="260">
        <f>SUM(E23:E30)</f>
        <v>0</v>
      </c>
      <c r="F31" s="876"/>
      <c r="G31" s="1024">
        <f>SUM(G23:G30)</f>
        <v>0</v>
      </c>
      <c r="H31" s="890"/>
      <c r="I31" s="1032">
        <f>SUM(I23:I30)</f>
        <v>0</v>
      </c>
    </row>
    <row r="32" spans="1:9">
      <c r="A32" s="12" t="s">
        <v>81</v>
      </c>
      <c r="B32" s="16"/>
      <c r="C32" s="13"/>
      <c r="F32" s="882"/>
      <c r="G32" s="882"/>
      <c r="H32" s="1030"/>
      <c r="I32" s="1030"/>
    </row>
    <row r="33" spans="1:9">
      <c r="A33" s="12"/>
      <c r="B33" s="11" t="s">
        <v>1699</v>
      </c>
      <c r="C33" s="13"/>
      <c r="F33" s="882"/>
      <c r="G33" s="882"/>
      <c r="H33" s="1030"/>
      <c r="I33" s="1030"/>
    </row>
    <row r="34" spans="1:9">
      <c r="A34" s="12"/>
      <c r="B34" s="11"/>
      <c r="C34" s="13"/>
      <c r="F34" s="882"/>
      <c r="G34" s="882"/>
      <c r="H34" s="1030"/>
      <c r="I34" s="1030"/>
    </row>
    <row r="35" spans="1:9" s="14" customFormat="1">
      <c r="A35" s="12"/>
      <c r="B35" s="19"/>
      <c r="C35" s="18"/>
      <c r="D35" s="1341"/>
      <c r="E35" s="93"/>
      <c r="F35" s="1253"/>
      <c r="G35" s="1253"/>
      <c r="H35" s="1260"/>
      <c r="I35" s="1260"/>
    </row>
    <row r="36" spans="1:9" s="14" customFormat="1">
      <c r="A36" s="12"/>
      <c r="B36" s="19"/>
      <c r="C36" s="1317" t="s">
        <v>79</v>
      </c>
      <c r="D36" s="1396" t="s">
        <v>191</v>
      </c>
      <c r="E36" s="322" t="s">
        <v>192</v>
      </c>
      <c r="F36" s="1582" t="s">
        <v>1557</v>
      </c>
      <c r="G36" s="1583"/>
      <c r="H36" s="1584" t="s">
        <v>1558</v>
      </c>
      <c r="I36" s="1585"/>
    </row>
    <row r="37" spans="1:9" s="14" customFormat="1">
      <c r="A37" s="277"/>
      <c r="B37" s="323"/>
      <c r="C37" s="1392" t="s">
        <v>1502</v>
      </c>
      <c r="D37" s="1395"/>
      <c r="E37" s="1392"/>
      <c r="F37" s="898" t="s">
        <v>79</v>
      </c>
      <c r="G37" s="898" t="s">
        <v>1561</v>
      </c>
      <c r="H37" s="897" t="s">
        <v>79</v>
      </c>
      <c r="I37" s="897" t="s">
        <v>1561</v>
      </c>
    </row>
    <row r="38" spans="1:9">
      <c r="A38" s="12"/>
      <c r="B38" s="28"/>
      <c r="C38" s="13"/>
      <c r="E38" s="93" t="str">
        <f>IF(OR(ISBLANK(C38),ISBLANK(D38))," ",KOLIC*CENA)</f>
        <v xml:space="preserve"> </v>
      </c>
      <c r="F38" s="882"/>
      <c r="G38" s="882"/>
      <c r="H38" s="1030"/>
      <c r="I38" s="1030"/>
    </row>
    <row r="39" spans="1:9" ht="51">
      <c r="A39" s="277" t="s">
        <v>83</v>
      </c>
      <c r="B39" s="577" t="s">
        <v>1616</v>
      </c>
      <c r="C39" s="301"/>
      <c r="D39" s="1321"/>
      <c r="E39" s="302"/>
      <c r="F39" s="874"/>
      <c r="G39" s="874"/>
      <c r="H39" s="888"/>
      <c r="I39" s="888"/>
    </row>
    <row r="40" spans="1:9">
      <c r="A40" s="277"/>
      <c r="B40" s="330"/>
      <c r="C40" s="301"/>
      <c r="D40" s="1321"/>
      <c r="E40" s="302"/>
      <c r="F40" s="874"/>
      <c r="G40" s="874"/>
      <c r="H40" s="888"/>
      <c r="I40" s="888"/>
    </row>
    <row r="41" spans="1:9" ht="12.75" customHeight="1">
      <c r="A41" s="576" t="s">
        <v>1618</v>
      </c>
      <c r="B41" s="574" t="s">
        <v>1617</v>
      </c>
      <c r="C41" s="405"/>
      <c r="D41" s="1328"/>
      <c r="E41" s="406"/>
      <c r="F41" s="957"/>
      <c r="G41" s="957"/>
      <c r="H41" s="963"/>
      <c r="I41" s="963"/>
    </row>
    <row r="42" spans="1:9">
      <c r="A42" s="277"/>
      <c r="B42" s="309" t="s">
        <v>1621</v>
      </c>
      <c r="C42" s="310">
        <v>4</v>
      </c>
      <c r="D42" s="1320"/>
      <c r="E42" s="306" t="str">
        <f>IF(OR(ISBLANK(C42),ISBLANK(D42))," ",KOLIC*CENA)</f>
        <v xml:space="preserve"> </v>
      </c>
      <c r="F42" s="939">
        <v>4</v>
      </c>
      <c r="G42" s="873">
        <f>D42*F42</f>
        <v>0</v>
      </c>
      <c r="H42" s="887"/>
      <c r="I42" s="887">
        <f>D42*H42</f>
        <v>0</v>
      </c>
    </row>
    <row r="43" spans="1:9">
      <c r="A43" s="277"/>
      <c r="B43" s="309" t="s">
        <v>1622</v>
      </c>
      <c r="C43" s="310">
        <v>1</v>
      </c>
      <c r="D43" s="1320"/>
      <c r="E43" s="306" t="str">
        <f>IF(OR(ISBLANK(C43),ISBLANK(D43))," ",KOLIC*CENA)</f>
        <v xml:space="preserve"> </v>
      </c>
      <c r="F43" s="939">
        <v>1</v>
      </c>
      <c r="G43" s="873">
        <f>D43*F43</f>
        <v>0</v>
      </c>
      <c r="H43" s="887"/>
      <c r="I43" s="887">
        <f>D43*H43</f>
        <v>0</v>
      </c>
    </row>
    <row r="44" spans="1:9">
      <c r="A44" s="277"/>
      <c r="B44" s="309" t="s">
        <v>1623</v>
      </c>
      <c r="C44" s="310">
        <v>1</v>
      </c>
      <c r="D44" s="1320"/>
      <c r="E44" s="306" t="str">
        <f>IF(OR(ISBLANK(C44),ISBLANK(D44))," ",KOLIC*CENA)</f>
        <v xml:space="preserve"> </v>
      </c>
      <c r="F44" s="939">
        <v>1</v>
      </c>
      <c r="G44" s="873">
        <f>D44*F44</f>
        <v>0</v>
      </c>
      <c r="H44" s="887"/>
      <c r="I44" s="887">
        <f>D44*H44</f>
        <v>0</v>
      </c>
    </row>
    <row r="45" spans="1:9">
      <c r="A45" s="277"/>
      <c r="B45" s="330"/>
      <c r="C45" s="301"/>
      <c r="D45" s="1321"/>
      <c r="E45" s="302"/>
      <c r="F45" s="874"/>
      <c r="G45" s="874"/>
      <c r="H45" s="888"/>
      <c r="I45" s="888"/>
    </row>
    <row r="46" spans="1:9" ht="12.75" customHeight="1">
      <c r="A46" s="576" t="s">
        <v>1619</v>
      </c>
      <c r="B46" s="574" t="s">
        <v>1620</v>
      </c>
      <c r="C46" s="405"/>
      <c r="D46" s="1328"/>
      <c r="E46" s="406"/>
      <c r="F46" s="957"/>
      <c r="G46" s="957"/>
      <c r="H46" s="963"/>
      <c r="I46" s="963"/>
    </row>
    <row r="47" spans="1:9">
      <c r="A47" s="277"/>
      <c r="B47" s="309" t="s">
        <v>1621</v>
      </c>
      <c r="C47" s="310">
        <v>1</v>
      </c>
      <c r="D47" s="1320"/>
      <c r="E47" s="306" t="str">
        <f t="shared" ref="E47:E55" si="0">IF(OR(ISBLANK(C47),ISBLANK(D47))," ",KOLIC*CENA)</f>
        <v xml:space="preserve"> </v>
      </c>
      <c r="F47" s="939">
        <v>1</v>
      </c>
      <c r="G47" s="873">
        <f t="shared" ref="G47:G55" si="1">D47*F47</f>
        <v>0</v>
      </c>
      <c r="H47" s="887"/>
      <c r="I47" s="887">
        <f t="shared" ref="I47:I55" si="2">D47*H47</f>
        <v>0</v>
      </c>
    </row>
    <row r="48" spans="1:9">
      <c r="A48" s="277"/>
      <c r="B48" s="309" t="s">
        <v>1624</v>
      </c>
      <c r="C48" s="310">
        <v>1</v>
      </c>
      <c r="D48" s="1320"/>
      <c r="E48" s="306" t="str">
        <f t="shared" si="0"/>
        <v xml:space="preserve"> </v>
      </c>
      <c r="F48" s="939">
        <v>1</v>
      </c>
      <c r="G48" s="873">
        <f t="shared" si="1"/>
        <v>0</v>
      </c>
      <c r="H48" s="887"/>
      <c r="I48" s="887">
        <f t="shared" si="2"/>
        <v>0</v>
      </c>
    </row>
    <row r="49" spans="1:9">
      <c r="A49" s="277"/>
      <c r="B49" s="309" t="s">
        <v>1625</v>
      </c>
      <c r="C49" s="310">
        <v>1</v>
      </c>
      <c r="D49" s="1320"/>
      <c r="E49" s="306" t="str">
        <f t="shared" si="0"/>
        <v xml:space="preserve"> </v>
      </c>
      <c r="F49" s="939">
        <v>1</v>
      </c>
      <c r="G49" s="873">
        <f t="shared" si="1"/>
        <v>0</v>
      </c>
      <c r="H49" s="887"/>
      <c r="I49" s="887">
        <f t="shared" si="2"/>
        <v>0</v>
      </c>
    </row>
    <row r="50" spans="1:9">
      <c r="A50" s="277"/>
      <c r="B50" s="309" t="s">
        <v>1626</v>
      </c>
      <c r="C50" s="310">
        <v>1</v>
      </c>
      <c r="D50" s="1320"/>
      <c r="E50" s="306" t="str">
        <f t="shared" si="0"/>
        <v xml:space="preserve"> </v>
      </c>
      <c r="F50" s="939">
        <v>1</v>
      </c>
      <c r="G50" s="873">
        <f t="shared" si="1"/>
        <v>0</v>
      </c>
      <c r="H50" s="887"/>
      <c r="I50" s="887">
        <f t="shared" si="2"/>
        <v>0</v>
      </c>
    </row>
    <row r="51" spans="1:9">
      <c r="A51" s="277"/>
      <c r="B51" s="309" t="s">
        <v>1627</v>
      </c>
      <c r="C51" s="310">
        <v>2</v>
      </c>
      <c r="D51" s="1320"/>
      <c r="E51" s="306" t="str">
        <f t="shared" si="0"/>
        <v xml:space="preserve"> </v>
      </c>
      <c r="F51" s="939">
        <v>2</v>
      </c>
      <c r="G51" s="873">
        <f t="shared" si="1"/>
        <v>0</v>
      </c>
      <c r="H51" s="887"/>
      <c r="I51" s="887">
        <f t="shared" si="2"/>
        <v>0</v>
      </c>
    </row>
    <row r="52" spans="1:9">
      <c r="A52" s="277"/>
      <c r="B52" s="309" t="s">
        <v>1623</v>
      </c>
      <c r="C52" s="310">
        <v>1</v>
      </c>
      <c r="D52" s="1320"/>
      <c r="E52" s="306" t="str">
        <f t="shared" si="0"/>
        <v xml:space="preserve"> </v>
      </c>
      <c r="F52" s="939">
        <v>1</v>
      </c>
      <c r="G52" s="873">
        <f t="shared" si="1"/>
        <v>0</v>
      </c>
      <c r="H52" s="887"/>
      <c r="I52" s="887">
        <f t="shared" si="2"/>
        <v>0</v>
      </c>
    </row>
    <row r="53" spans="1:9">
      <c r="A53" s="277"/>
      <c r="B53" s="309" t="s">
        <v>1628</v>
      </c>
      <c r="C53" s="310">
        <v>1</v>
      </c>
      <c r="D53" s="1320"/>
      <c r="E53" s="306" t="str">
        <f t="shared" si="0"/>
        <v xml:space="preserve"> </v>
      </c>
      <c r="F53" s="939">
        <v>1</v>
      </c>
      <c r="G53" s="873">
        <f t="shared" si="1"/>
        <v>0</v>
      </c>
      <c r="H53" s="887"/>
      <c r="I53" s="887">
        <f t="shared" si="2"/>
        <v>0</v>
      </c>
    </row>
    <row r="54" spans="1:9">
      <c r="A54" s="277"/>
      <c r="B54" s="309" t="s">
        <v>1622</v>
      </c>
      <c r="C54" s="310">
        <v>1</v>
      </c>
      <c r="D54" s="1320"/>
      <c r="E54" s="306" t="str">
        <f t="shared" si="0"/>
        <v xml:space="preserve"> </v>
      </c>
      <c r="F54" s="939">
        <v>1</v>
      </c>
      <c r="G54" s="873">
        <f t="shared" si="1"/>
        <v>0</v>
      </c>
      <c r="H54" s="887"/>
      <c r="I54" s="887">
        <f t="shared" si="2"/>
        <v>0</v>
      </c>
    </row>
    <row r="55" spans="1:9">
      <c r="A55" s="277"/>
      <c r="B55" s="309" t="s">
        <v>1629</v>
      </c>
      <c r="C55" s="310">
        <v>1</v>
      </c>
      <c r="D55" s="1320"/>
      <c r="E55" s="306" t="str">
        <f t="shared" si="0"/>
        <v xml:space="preserve"> </v>
      </c>
      <c r="F55" s="939">
        <v>1</v>
      </c>
      <c r="G55" s="873">
        <f t="shared" si="1"/>
        <v>0</v>
      </c>
      <c r="H55" s="887"/>
      <c r="I55" s="887">
        <f t="shared" si="2"/>
        <v>0</v>
      </c>
    </row>
    <row r="56" spans="1:9">
      <c r="A56" s="277"/>
      <c r="B56" s="309"/>
      <c r="C56" s="310"/>
      <c r="D56" s="1322"/>
      <c r="E56" s="306"/>
      <c r="F56" s="939"/>
      <c r="G56" s="873"/>
      <c r="H56" s="887"/>
      <c r="I56" s="887"/>
    </row>
    <row r="57" spans="1:9" ht="25.5">
      <c r="A57" s="277" t="s">
        <v>85</v>
      </c>
      <c r="B57" s="577" t="s">
        <v>1630</v>
      </c>
      <c r="C57" s="301"/>
      <c r="D57" s="1321"/>
      <c r="E57" s="302"/>
      <c r="F57" s="874"/>
      <c r="G57" s="874"/>
      <c r="H57" s="888"/>
      <c r="I57" s="888"/>
    </row>
    <row r="58" spans="1:9">
      <c r="A58" s="277"/>
      <c r="B58" s="330"/>
      <c r="C58" s="301"/>
      <c r="D58" s="1321"/>
      <c r="E58" s="302"/>
      <c r="F58" s="874"/>
      <c r="G58" s="874"/>
      <c r="H58" s="888"/>
      <c r="I58" s="888"/>
    </row>
    <row r="59" spans="1:9" ht="12.75" customHeight="1">
      <c r="A59" s="576" t="s">
        <v>1631</v>
      </c>
      <c r="B59" s="573" t="s">
        <v>1632</v>
      </c>
      <c r="C59" s="405"/>
      <c r="D59" s="1328"/>
      <c r="E59" s="406"/>
      <c r="F59" s="957"/>
      <c r="G59" s="957"/>
      <c r="H59" s="963"/>
      <c r="I59" s="963"/>
    </row>
    <row r="60" spans="1:9">
      <c r="A60" s="277"/>
      <c r="B60" s="309" t="s">
        <v>1633</v>
      </c>
      <c r="C60" s="310">
        <v>2</v>
      </c>
      <c r="D60" s="1320"/>
      <c r="E60" s="306" t="str">
        <f>IF(OR(ISBLANK(C60),ISBLANK(D60))," ",KOLIC*CENA)</f>
        <v xml:space="preserve"> </v>
      </c>
      <c r="F60" s="939">
        <v>2</v>
      </c>
      <c r="G60" s="873">
        <f>D60*F60</f>
        <v>0</v>
      </c>
      <c r="H60" s="887"/>
      <c r="I60" s="887">
        <f>D60*H60</f>
        <v>0</v>
      </c>
    </row>
    <row r="61" spans="1:9">
      <c r="A61" s="576"/>
      <c r="B61" s="309"/>
      <c r="C61" s="404"/>
      <c r="D61" s="1389"/>
      <c r="E61" s="406"/>
      <c r="F61" s="1012"/>
      <c r="G61" s="932"/>
      <c r="H61" s="948"/>
      <c r="I61" s="948"/>
    </row>
    <row r="62" spans="1:9" ht="12.75" customHeight="1">
      <c r="A62" s="576" t="s">
        <v>1634</v>
      </c>
      <c r="B62" s="573" t="s">
        <v>1635</v>
      </c>
      <c r="C62" s="405"/>
      <c r="D62" s="1328"/>
      <c r="E62" s="406"/>
      <c r="F62" s="957"/>
      <c r="G62" s="957"/>
      <c r="H62" s="963"/>
      <c r="I62" s="963"/>
    </row>
    <row r="63" spans="1:9">
      <c r="A63" s="277"/>
      <c r="B63" s="309" t="s">
        <v>1633</v>
      </c>
      <c r="C63" s="310">
        <v>1</v>
      </c>
      <c r="D63" s="1320"/>
      <c r="E63" s="306" t="str">
        <f>IF(OR(ISBLANK(C63),ISBLANK(D63))," ",KOLIC*CENA)</f>
        <v xml:space="preserve"> </v>
      </c>
      <c r="F63" s="939">
        <v>1</v>
      </c>
      <c r="G63" s="873">
        <f>D63*F63</f>
        <v>0</v>
      </c>
      <c r="H63" s="887"/>
      <c r="I63" s="887">
        <f>D63*H63</f>
        <v>0</v>
      </c>
    </row>
    <row r="64" spans="1:9">
      <c r="A64" s="34"/>
      <c r="B64" s="400"/>
      <c r="C64" s="392"/>
      <c r="D64" s="1378"/>
      <c r="E64" s="72"/>
      <c r="F64" s="1254"/>
      <c r="G64" s="1255"/>
      <c r="H64" s="1261"/>
      <c r="I64" s="1261"/>
    </row>
    <row r="65" spans="1:9">
      <c r="A65" s="34"/>
      <c r="B65" s="400"/>
      <c r="C65" s="392"/>
      <c r="D65" s="1378"/>
      <c r="E65" s="72"/>
      <c r="F65" s="1254"/>
      <c r="G65" s="1255"/>
      <c r="H65" s="1261"/>
      <c r="I65" s="1261"/>
    </row>
    <row r="66" spans="1:9" ht="13.5" thickBot="1">
      <c r="A66" s="315"/>
      <c r="B66" s="316"/>
      <c r="C66" s="317"/>
      <c r="D66" s="1387"/>
      <c r="E66" s="319"/>
      <c r="F66" s="1228"/>
      <c r="G66" s="1228"/>
      <c r="H66" s="1031"/>
      <c r="I66" s="1031"/>
    </row>
    <row r="67" spans="1:9" ht="13.5" thickTop="1">
      <c r="A67" s="34"/>
      <c r="B67" s="35"/>
      <c r="C67" s="36"/>
      <c r="D67" s="1388"/>
      <c r="E67" s="72"/>
      <c r="F67" s="882"/>
      <c r="G67" s="882"/>
      <c r="H67" s="1030"/>
      <c r="I67" s="1030"/>
    </row>
    <row r="68" spans="1:9">
      <c r="A68" s="12"/>
      <c r="B68" s="16"/>
      <c r="C68" s="13"/>
      <c r="E68" s="379" t="s">
        <v>1568</v>
      </c>
      <c r="F68" s="958"/>
      <c r="G68" s="959" t="s">
        <v>1565</v>
      </c>
      <c r="H68" s="964"/>
      <c r="I68" s="1262" t="s">
        <v>1566</v>
      </c>
    </row>
    <row r="69" spans="1:9" ht="15">
      <c r="A69" s="12"/>
      <c r="B69" s="257" t="s">
        <v>1453</v>
      </c>
      <c r="C69" s="259"/>
      <c r="D69" s="1335"/>
      <c r="E69" s="260">
        <f>SUM(E38:E68)</f>
        <v>0</v>
      </c>
      <c r="F69" s="876"/>
      <c r="G69" s="1024">
        <f>SUM(G38:G68)</f>
        <v>0</v>
      </c>
      <c r="H69" s="890"/>
      <c r="I69" s="1032">
        <f>SUM(I38:I68)</f>
        <v>0</v>
      </c>
    </row>
    <row r="70" spans="1:9">
      <c r="B70" s="39" t="s">
        <v>1700</v>
      </c>
      <c r="F70" s="882"/>
      <c r="G70" s="882"/>
      <c r="H70" s="1030"/>
      <c r="I70" s="1030"/>
    </row>
    <row r="71" spans="1:9">
      <c r="B71" s="29"/>
      <c r="F71" s="882"/>
      <c r="G71" s="882"/>
      <c r="H71" s="1030"/>
      <c r="I71" s="1030"/>
    </row>
    <row r="72" spans="1:9" s="14" customFormat="1">
      <c r="A72" s="12"/>
      <c r="B72" s="19"/>
      <c r="C72" s="1317" t="s">
        <v>79</v>
      </c>
      <c r="D72" s="1396" t="s">
        <v>191</v>
      </c>
      <c r="E72" s="322" t="s">
        <v>192</v>
      </c>
      <c r="F72" s="1582" t="s">
        <v>1557</v>
      </c>
      <c r="G72" s="1583"/>
      <c r="H72" s="1584" t="s">
        <v>1558</v>
      </c>
      <c r="I72" s="1585"/>
    </row>
    <row r="73" spans="1:9" s="14" customFormat="1">
      <c r="A73" s="277"/>
      <c r="B73" s="323"/>
      <c r="C73" s="1392" t="s">
        <v>1502</v>
      </c>
      <c r="D73" s="1395"/>
      <c r="E73" s="1392"/>
      <c r="F73" s="898" t="s">
        <v>79</v>
      </c>
      <c r="G73" s="898" t="s">
        <v>1561</v>
      </c>
      <c r="H73" s="897" t="s">
        <v>79</v>
      </c>
      <c r="I73" s="897" t="s">
        <v>1561</v>
      </c>
    </row>
    <row r="74" spans="1:9" s="135" customFormat="1" ht="42.75" customHeight="1">
      <c r="A74" s="337" t="s">
        <v>83</v>
      </c>
      <c r="B74" s="578" t="s">
        <v>1637</v>
      </c>
      <c r="C74" s="305"/>
      <c r="D74" s="1321"/>
      <c r="E74" s="328"/>
      <c r="F74" s="871"/>
      <c r="G74" s="871"/>
      <c r="H74" s="885"/>
      <c r="I74" s="885"/>
    </row>
    <row r="75" spans="1:9">
      <c r="A75" s="277"/>
      <c r="B75" s="309" t="s">
        <v>1638</v>
      </c>
      <c r="C75" s="310">
        <v>10</v>
      </c>
      <c r="D75" s="1320"/>
      <c r="E75" s="306" t="str">
        <f>IF(OR(ISBLANK(C75),ISBLANK(D75))," ",KOLIC*CENA)</f>
        <v xml:space="preserve"> </v>
      </c>
      <c r="F75" s="939">
        <v>10</v>
      </c>
      <c r="G75" s="873">
        <f>D75*F75</f>
        <v>0</v>
      </c>
      <c r="H75" s="887"/>
      <c r="I75" s="887">
        <f>D75*H75</f>
        <v>0</v>
      </c>
    </row>
    <row r="76" spans="1:9" s="76" customFormat="1" ht="12.75" customHeight="1">
      <c r="A76" s="277"/>
      <c r="B76" s="304"/>
      <c r="C76" s="301"/>
      <c r="D76" s="1321"/>
      <c r="E76" s="302" t="str">
        <f>IF(OR(ISBLANK(C76),ISBLANK(D76))," ",KOLIC*CENA)</f>
        <v xml:space="preserve"> </v>
      </c>
      <c r="F76" s="872"/>
      <c r="G76" s="872"/>
      <c r="H76" s="886"/>
      <c r="I76" s="886"/>
    </row>
    <row r="77" spans="1:9">
      <c r="A77" s="307"/>
      <c r="B77" s="309"/>
      <c r="C77" s="310"/>
      <c r="D77" s="1321"/>
      <c r="E77" s="302" t="str">
        <f>IF(OR(ISBLANK(C77),ISBLANK(D77))," ",KOLIC*CENA)</f>
        <v xml:space="preserve"> </v>
      </c>
      <c r="F77" s="874"/>
      <c r="G77" s="874"/>
      <c r="H77" s="888"/>
      <c r="I77" s="888"/>
    </row>
    <row r="78" spans="1:9" s="135" customFormat="1" ht="29.25" customHeight="1">
      <c r="A78" s="337" t="s">
        <v>85</v>
      </c>
      <c r="B78" s="578" t="s">
        <v>1639</v>
      </c>
      <c r="C78" s="305"/>
      <c r="D78" s="1321"/>
      <c r="E78" s="328"/>
      <c r="F78" s="871"/>
      <c r="G78" s="871"/>
      <c r="H78" s="885"/>
      <c r="I78" s="885"/>
    </row>
    <row r="79" spans="1:9">
      <c r="A79" s="277"/>
      <c r="B79" s="309" t="s">
        <v>1638</v>
      </c>
      <c r="C79" s="310">
        <v>4.8</v>
      </c>
      <c r="D79" s="1320"/>
      <c r="E79" s="306" t="str">
        <f>IF(OR(ISBLANK(C79),ISBLANK(D79))," ",KOLIC*CENA)</f>
        <v xml:space="preserve"> </v>
      </c>
      <c r="F79" s="939">
        <v>4.8</v>
      </c>
      <c r="G79" s="873">
        <f>D79*F79</f>
        <v>0</v>
      </c>
      <c r="H79" s="887"/>
      <c r="I79" s="887">
        <f>D79*H79</f>
        <v>0</v>
      </c>
    </row>
    <row r="80" spans="1:9" s="76" customFormat="1" ht="12.75" customHeight="1">
      <c r="A80" s="277"/>
      <c r="B80" s="304"/>
      <c r="C80" s="301"/>
      <c r="D80" s="1321"/>
      <c r="E80" s="302" t="str">
        <f>IF(OR(ISBLANK(C80),ISBLANK(D80))," ",KOLIC*CENA)</f>
        <v xml:space="preserve"> </v>
      </c>
      <c r="F80" s="872"/>
      <c r="G80" s="872"/>
      <c r="H80" s="886"/>
      <c r="I80" s="886"/>
    </row>
    <row r="81" spans="1:9" ht="13.5" thickBot="1">
      <c r="A81" s="353"/>
      <c r="B81" s="354"/>
      <c r="C81" s="355"/>
      <c r="D81" s="1332"/>
      <c r="E81" s="356"/>
      <c r="F81" s="1014"/>
      <c r="G81" s="1014"/>
      <c r="H81" s="1008"/>
      <c r="I81" s="1008"/>
    </row>
    <row r="82" spans="1:9" ht="13.5" thickTop="1">
      <c r="B82" s="29"/>
      <c r="C82" s="37"/>
      <c r="F82" s="882"/>
      <c r="G82" s="882"/>
      <c r="H82" s="1030"/>
      <c r="I82" s="1030"/>
    </row>
    <row r="83" spans="1:9">
      <c r="B83" s="29"/>
      <c r="E83" s="379" t="s">
        <v>1568</v>
      </c>
      <c r="F83" s="958"/>
      <c r="G83" s="959" t="s">
        <v>1565</v>
      </c>
      <c r="H83" s="964"/>
      <c r="I83" s="1262" t="s">
        <v>1566</v>
      </c>
    </row>
    <row r="84" spans="1:9" ht="15">
      <c r="B84" s="384" t="s">
        <v>1636</v>
      </c>
      <c r="C84" s="259"/>
      <c r="D84" s="1390"/>
      <c r="E84" s="279">
        <f>SUM(E74:E83)</f>
        <v>0</v>
      </c>
      <c r="F84" s="876"/>
      <c r="G84" s="1025">
        <f>SUM(G74:G83)</f>
        <v>0</v>
      </c>
      <c r="H84" s="890"/>
      <c r="I84" s="1033">
        <f>SUM(I74:I83)</f>
        <v>0</v>
      </c>
    </row>
    <row r="85" spans="1:9" ht="15">
      <c r="B85" s="579"/>
      <c r="C85" s="252"/>
      <c r="D85" s="1391"/>
      <c r="E85" s="580"/>
      <c r="F85" s="1256"/>
      <c r="G85" s="1257"/>
      <c r="H85" s="1263"/>
      <c r="I85" s="1264"/>
    </row>
    <row r="86" spans="1:9">
      <c r="B86" s="39" t="s">
        <v>1701</v>
      </c>
      <c r="F86" s="882"/>
      <c r="G86" s="882"/>
      <c r="H86" s="1030"/>
      <c r="I86" s="1030"/>
    </row>
    <row r="87" spans="1:9">
      <c r="B87" s="29"/>
      <c r="F87" s="882"/>
      <c r="G87" s="882"/>
      <c r="H87" s="1030"/>
      <c r="I87" s="1030"/>
    </row>
    <row r="88" spans="1:9" s="14" customFormat="1">
      <c r="A88" s="12"/>
      <c r="B88" s="19"/>
      <c r="C88" s="1317" t="s">
        <v>79</v>
      </c>
      <c r="D88" s="1396" t="s">
        <v>191</v>
      </c>
      <c r="E88" s="322" t="s">
        <v>192</v>
      </c>
      <c r="F88" s="1582" t="s">
        <v>1557</v>
      </c>
      <c r="G88" s="1583"/>
      <c r="H88" s="1584" t="s">
        <v>1558</v>
      </c>
      <c r="I88" s="1585"/>
    </row>
    <row r="89" spans="1:9" s="14" customFormat="1">
      <c r="A89" s="277"/>
      <c r="B89" s="323"/>
      <c r="C89" s="1392" t="s">
        <v>1502</v>
      </c>
      <c r="D89" s="1395"/>
      <c r="E89" s="1392"/>
      <c r="F89" s="898" t="s">
        <v>79</v>
      </c>
      <c r="G89" s="898" t="s">
        <v>1561</v>
      </c>
      <c r="H89" s="897" t="s">
        <v>79</v>
      </c>
      <c r="I89" s="897" t="s">
        <v>1561</v>
      </c>
    </row>
    <row r="90" spans="1:9" s="135" customFormat="1" ht="65.25" customHeight="1">
      <c r="A90" s="337" t="s">
        <v>83</v>
      </c>
      <c r="B90" s="578" t="s">
        <v>1640</v>
      </c>
      <c r="C90" s="305"/>
      <c r="D90" s="1321"/>
      <c r="E90" s="328"/>
      <c r="F90" s="871"/>
      <c r="G90" s="871"/>
      <c r="H90" s="885"/>
      <c r="I90" s="885"/>
    </row>
    <row r="91" spans="1:9">
      <c r="A91" s="277"/>
      <c r="B91" s="309" t="s">
        <v>827</v>
      </c>
      <c r="C91" s="310">
        <v>10</v>
      </c>
      <c r="D91" s="1320"/>
      <c r="E91" s="306" t="str">
        <f>IF(OR(ISBLANK(C91),ISBLANK(D91))," ",KOLIC*CENA)</f>
        <v xml:space="preserve"> </v>
      </c>
      <c r="F91" s="939">
        <v>10</v>
      </c>
      <c r="G91" s="873">
        <f>D91*F91</f>
        <v>0</v>
      </c>
      <c r="H91" s="887"/>
      <c r="I91" s="887">
        <f>D91*H91</f>
        <v>0</v>
      </c>
    </row>
    <row r="92" spans="1:9" s="76" customFormat="1" ht="12.75" customHeight="1">
      <c r="A92" s="277"/>
      <c r="B92" s="304"/>
      <c r="C92" s="301"/>
      <c r="D92" s="1321"/>
      <c r="E92" s="302" t="str">
        <f>IF(OR(ISBLANK(C92),ISBLANK(D92))," ",KOLIC*CENA)</f>
        <v xml:space="preserve"> </v>
      </c>
      <c r="F92" s="872"/>
      <c r="G92" s="872"/>
      <c r="H92" s="886"/>
      <c r="I92" s="886"/>
    </row>
    <row r="93" spans="1:9">
      <c r="A93" s="307"/>
      <c r="B93" s="309"/>
      <c r="C93" s="310"/>
      <c r="D93" s="1321"/>
      <c r="E93" s="302" t="str">
        <f>IF(OR(ISBLANK(C93),ISBLANK(D93))," ",KOLIC*CENA)</f>
        <v xml:space="preserve"> </v>
      </c>
      <c r="F93" s="874"/>
      <c r="G93" s="874"/>
      <c r="H93" s="888"/>
      <c r="I93" s="888"/>
    </row>
    <row r="94" spans="1:9" s="135" customFormat="1" ht="66.75" customHeight="1">
      <c r="A94" s="337" t="s">
        <v>85</v>
      </c>
      <c r="B94" s="578" t="s">
        <v>1641</v>
      </c>
      <c r="C94" s="305"/>
      <c r="D94" s="1321"/>
      <c r="E94" s="328"/>
      <c r="F94" s="871"/>
      <c r="G94" s="871"/>
      <c r="H94" s="885"/>
      <c r="I94" s="885"/>
    </row>
    <row r="95" spans="1:9">
      <c r="A95" s="277"/>
      <c r="B95" s="309" t="s">
        <v>827</v>
      </c>
      <c r="C95" s="310">
        <v>1</v>
      </c>
      <c r="D95" s="1320"/>
      <c r="E95" s="306" t="str">
        <f>IF(OR(ISBLANK(C95),ISBLANK(D95))," ",KOLIC*CENA)</f>
        <v xml:space="preserve"> </v>
      </c>
      <c r="F95" s="939">
        <v>1</v>
      </c>
      <c r="G95" s="873">
        <f>D95*F95</f>
        <v>0</v>
      </c>
      <c r="H95" s="887"/>
      <c r="I95" s="887">
        <f>D95*H95</f>
        <v>0</v>
      </c>
    </row>
    <row r="96" spans="1:9" s="76" customFormat="1" ht="12.75" customHeight="1">
      <c r="A96" s="277"/>
      <c r="B96" s="304"/>
      <c r="C96" s="301"/>
      <c r="D96" s="1321"/>
      <c r="E96" s="302" t="str">
        <f>IF(OR(ISBLANK(C96),ISBLANK(D96))," ",KOLIC*CENA)</f>
        <v xml:space="preserve"> </v>
      </c>
      <c r="F96" s="872"/>
      <c r="G96" s="872"/>
      <c r="H96" s="886"/>
      <c r="I96" s="886"/>
    </row>
    <row r="97" spans="1:9" ht="13.5" thickBot="1">
      <c r="A97" s="353"/>
      <c r="B97" s="354"/>
      <c r="C97" s="355"/>
      <c r="D97" s="1332"/>
      <c r="E97" s="356"/>
      <c r="F97" s="1014"/>
      <c r="G97" s="1014"/>
      <c r="H97" s="1008"/>
      <c r="I97" s="1008"/>
    </row>
    <row r="98" spans="1:9" ht="13.5" thickTop="1">
      <c r="B98" s="29"/>
      <c r="C98" s="37"/>
      <c r="F98" s="882"/>
      <c r="G98" s="882"/>
      <c r="H98" s="1030"/>
      <c r="I98" s="1030"/>
    </row>
    <row r="99" spans="1:9">
      <c r="B99" s="29"/>
      <c r="E99" s="379" t="s">
        <v>1568</v>
      </c>
      <c r="F99" s="958"/>
      <c r="G99" s="959" t="s">
        <v>1565</v>
      </c>
      <c r="H99" s="964"/>
      <c r="I99" s="1262" t="s">
        <v>1566</v>
      </c>
    </row>
    <row r="100" spans="1:9" ht="15">
      <c r="B100" s="384" t="s">
        <v>1642</v>
      </c>
      <c r="C100" s="259"/>
      <c r="D100" s="1390"/>
      <c r="E100" s="279">
        <f>SUM(E90:E99)</f>
        <v>0</v>
      </c>
      <c r="F100" s="876"/>
      <c r="G100" s="1025">
        <f>SUM(G90:G99)</f>
        <v>0</v>
      </c>
      <c r="H100" s="890"/>
      <c r="I100" s="1033">
        <f>SUM(I90:I99)</f>
        <v>0</v>
      </c>
    </row>
    <row r="101" spans="1:9" ht="15">
      <c r="B101" s="579"/>
      <c r="C101" s="252"/>
      <c r="D101" s="1391"/>
      <c r="E101" s="580"/>
      <c r="F101" s="1256"/>
      <c r="G101" s="1257"/>
      <c r="H101" s="1263"/>
      <c r="I101" s="1264"/>
    </row>
    <row r="102" spans="1:9">
      <c r="B102" s="39" t="s">
        <v>1944</v>
      </c>
      <c r="F102" s="882"/>
      <c r="G102" s="882"/>
      <c r="H102" s="1030"/>
      <c r="I102" s="1030"/>
    </row>
    <row r="103" spans="1:9">
      <c r="B103" s="29"/>
      <c r="F103" s="882"/>
      <c r="G103" s="882"/>
      <c r="H103" s="1030"/>
      <c r="I103" s="1030"/>
    </row>
    <row r="104" spans="1:9" s="14" customFormat="1">
      <c r="A104" s="12"/>
      <c r="B104" s="19"/>
      <c r="C104" s="1317" t="s">
        <v>79</v>
      </c>
      <c r="D104" s="1396" t="s">
        <v>191</v>
      </c>
      <c r="E104" s="322" t="s">
        <v>192</v>
      </c>
      <c r="F104" s="1582" t="s">
        <v>1557</v>
      </c>
      <c r="G104" s="1583"/>
      <c r="H104" s="1584" t="s">
        <v>1558</v>
      </c>
      <c r="I104" s="1585"/>
    </row>
    <row r="105" spans="1:9" s="14" customFormat="1">
      <c r="A105" s="277"/>
      <c r="B105" s="323"/>
      <c r="C105" s="1392" t="s">
        <v>1502</v>
      </c>
      <c r="D105" s="1395"/>
      <c r="E105" s="1392"/>
      <c r="F105" s="898" t="s">
        <v>79</v>
      </c>
      <c r="G105" s="898" t="s">
        <v>1561</v>
      </c>
      <c r="H105" s="897" t="s">
        <v>79</v>
      </c>
      <c r="I105" s="897" t="s">
        <v>1561</v>
      </c>
    </row>
    <row r="106" spans="1:9" s="135" customFormat="1" ht="80.25" customHeight="1">
      <c r="A106" s="337" t="s">
        <v>83</v>
      </c>
      <c r="B106" s="578" t="s">
        <v>1645</v>
      </c>
      <c r="C106" s="305"/>
      <c r="D106" s="1321"/>
      <c r="E106" s="328"/>
      <c r="F106" s="871"/>
      <c r="G106" s="871"/>
      <c r="H106" s="885"/>
      <c r="I106" s="885"/>
    </row>
    <row r="107" spans="1:9" s="135" customFormat="1" ht="13.5" customHeight="1">
      <c r="A107" s="581"/>
      <c r="B107" s="582"/>
      <c r="C107" s="391"/>
      <c r="D107" s="1328"/>
      <c r="E107" s="583"/>
      <c r="F107" s="1258"/>
      <c r="G107" s="1258"/>
      <c r="H107" s="1265"/>
      <c r="I107" s="1265"/>
    </row>
    <row r="108" spans="1:9" ht="12.75" customHeight="1">
      <c r="A108" s="576" t="s">
        <v>1618</v>
      </c>
      <c r="B108" s="574" t="s">
        <v>1644</v>
      </c>
      <c r="C108" s="405"/>
      <c r="D108" s="1328"/>
      <c r="E108" s="406"/>
      <c r="F108" s="957"/>
      <c r="G108" s="957"/>
      <c r="H108" s="963"/>
      <c r="I108" s="963"/>
    </row>
    <row r="109" spans="1:9">
      <c r="A109" s="277"/>
      <c r="B109" s="309" t="s">
        <v>1646</v>
      </c>
      <c r="C109" s="1267">
        <v>2</v>
      </c>
      <c r="D109" s="1320"/>
      <c r="E109" s="306" t="str">
        <f>IF(OR(ISBLANK(C109),ISBLANK(D109))," ",KOLIC*CENA)</f>
        <v xml:space="preserve"> </v>
      </c>
      <c r="F109" s="939">
        <v>2</v>
      </c>
      <c r="G109" s="873">
        <f>D109*F109</f>
        <v>0</v>
      </c>
      <c r="H109" s="887"/>
      <c r="I109" s="887">
        <f>D109*H109</f>
        <v>0</v>
      </c>
    </row>
    <row r="110" spans="1:9">
      <c r="A110" s="277"/>
      <c r="B110" s="309" t="s">
        <v>1628</v>
      </c>
      <c r="C110" s="1267">
        <v>1</v>
      </c>
      <c r="D110" s="1320"/>
      <c r="E110" s="306" t="str">
        <f>IF(OR(ISBLANK(C110),ISBLANK(D110))," ",KOLIC*CENA)</f>
        <v xml:space="preserve"> </v>
      </c>
      <c r="F110" s="939">
        <v>1</v>
      </c>
      <c r="G110" s="873">
        <f>D110*F110</f>
        <v>0</v>
      </c>
      <c r="H110" s="887"/>
      <c r="I110" s="887">
        <f>D110*H110</f>
        <v>0</v>
      </c>
    </row>
    <row r="111" spans="1:9">
      <c r="A111" s="277"/>
      <c r="B111" s="309" t="s">
        <v>1647</v>
      </c>
      <c r="C111" s="1267">
        <v>1</v>
      </c>
      <c r="D111" s="1320"/>
      <c r="E111" s="306" t="str">
        <f>IF(OR(ISBLANK(C111),ISBLANK(D111))," ",KOLIC*CENA)</f>
        <v xml:space="preserve"> </v>
      </c>
      <c r="F111" s="939">
        <v>1</v>
      </c>
      <c r="G111" s="873">
        <f>D111*F111</f>
        <v>0</v>
      </c>
      <c r="H111" s="887"/>
      <c r="I111" s="887">
        <f>D111*H111</f>
        <v>0</v>
      </c>
    </row>
    <row r="112" spans="1:9">
      <c r="A112" s="277"/>
      <c r="B112" s="309" t="s">
        <v>1648</v>
      </c>
      <c r="C112" s="1267">
        <v>1</v>
      </c>
      <c r="D112" s="1320"/>
      <c r="E112" s="306" t="str">
        <f>IF(OR(ISBLANK(C112),ISBLANK(D112))," ",KOLIC*CENA)</f>
        <v xml:space="preserve"> </v>
      </c>
      <c r="F112" s="939">
        <v>1</v>
      </c>
      <c r="G112" s="873">
        <f>D112*F112</f>
        <v>0</v>
      </c>
      <c r="H112" s="887"/>
      <c r="I112" s="887">
        <f>D112*H112</f>
        <v>0</v>
      </c>
    </row>
    <row r="113" spans="1:9">
      <c r="A113" s="277"/>
      <c r="B113" s="330"/>
      <c r="C113" s="1268"/>
      <c r="D113" s="1397"/>
      <c r="E113" s="302"/>
      <c r="F113" s="880"/>
      <c r="G113" s="874"/>
      <c r="H113" s="888"/>
      <c r="I113" s="888"/>
    </row>
    <row r="114" spans="1:9" ht="12.75" customHeight="1">
      <c r="A114" s="576" t="s">
        <v>1619</v>
      </c>
      <c r="B114" s="574" t="s">
        <v>1649</v>
      </c>
      <c r="C114" s="1269"/>
      <c r="D114" s="1398"/>
      <c r="E114" s="406"/>
      <c r="F114" s="1259"/>
      <c r="G114" s="957"/>
      <c r="H114" s="963"/>
      <c r="I114" s="963"/>
    </row>
    <row r="115" spans="1:9">
      <c r="A115" s="277"/>
      <c r="B115" s="309" t="s">
        <v>1622</v>
      </c>
      <c r="C115" s="1267">
        <v>2</v>
      </c>
      <c r="D115" s="1320"/>
      <c r="E115" s="306" t="str">
        <f t="shared" ref="E115:E128" si="3">IF(OR(ISBLANK(C115),ISBLANK(D115))," ",KOLIC*CENA)</f>
        <v xml:space="preserve"> </v>
      </c>
      <c r="F115" s="939">
        <v>2</v>
      </c>
      <c r="G115" s="873">
        <f t="shared" ref="G115:G126" si="4">D115*F115</f>
        <v>0</v>
      </c>
      <c r="H115" s="887"/>
      <c r="I115" s="887">
        <f t="shared" ref="I115:I126" si="5">D115*H115</f>
        <v>0</v>
      </c>
    </row>
    <row r="116" spans="1:9">
      <c r="A116" s="277"/>
      <c r="B116" s="309" t="s">
        <v>1650</v>
      </c>
      <c r="C116" s="1267">
        <v>2</v>
      </c>
      <c r="D116" s="1320"/>
      <c r="E116" s="306" t="str">
        <f t="shared" si="3"/>
        <v xml:space="preserve"> </v>
      </c>
      <c r="F116" s="939">
        <v>2</v>
      </c>
      <c r="G116" s="873">
        <f t="shared" si="4"/>
        <v>0</v>
      </c>
      <c r="H116" s="887"/>
      <c r="I116" s="887">
        <f t="shared" si="5"/>
        <v>0</v>
      </c>
    </row>
    <row r="117" spans="1:9">
      <c r="A117" s="277"/>
      <c r="B117" s="309" t="s">
        <v>1646</v>
      </c>
      <c r="C117" s="1267">
        <v>1</v>
      </c>
      <c r="D117" s="1320"/>
      <c r="E117" s="306" t="str">
        <f t="shared" si="3"/>
        <v xml:space="preserve"> </v>
      </c>
      <c r="F117" s="939">
        <v>1</v>
      </c>
      <c r="G117" s="873">
        <f t="shared" si="4"/>
        <v>0</v>
      </c>
      <c r="H117" s="887"/>
      <c r="I117" s="887">
        <f t="shared" si="5"/>
        <v>0</v>
      </c>
    </row>
    <row r="118" spans="1:9">
      <c r="A118" s="277"/>
      <c r="B118" s="309" t="s">
        <v>1651</v>
      </c>
      <c r="C118" s="1267">
        <v>1</v>
      </c>
      <c r="D118" s="1320"/>
      <c r="E118" s="306" t="str">
        <f t="shared" si="3"/>
        <v xml:space="preserve"> </v>
      </c>
      <c r="F118" s="939">
        <v>1</v>
      </c>
      <c r="G118" s="873">
        <f t="shared" si="4"/>
        <v>0</v>
      </c>
      <c r="H118" s="887"/>
      <c r="I118" s="887">
        <f t="shared" si="5"/>
        <v>0</v>
      </c>
    </row>
    <row r="119" spans="1:9">
      <c r="A119" s="277"/>
      <c r="B119" s="309" t="s">
        <v>1629</v>
      </c>
      <c r="C119" s="1267">
        <v>1</v>
      </c>
      <c r="D119" s="1320"/>
      <c r="E119" s="306" t="str">
        <f t="shared" si="3"/>
        <v xml:space="preserve"> </v>
      </c>
      <c r="F119" s="939">
        <v>1</v>
      </c>
      <c r="G119" s="873">
        <f t="shared" si="4"/>
        <v>0</v>
      </c>
      <c r="H119" s="887"/>
      <c r="I119" s="887">
        <f t="shared" si="5"/>
        <v>0</v>
      </c>
    </row>
    <row r="120" spans="1:9">
      <c r="A120" s="277"/>
      <c r="B120" s="309" t="s">
        <v>1648</v>
      </c>
      <c r="C120" s="1267">
        <v>2</v>
      </c>
      <c r="D120" s="1320"/>
      <c r="E120" s="306" t="str">
        <f t="shared" si="3"/>
        <v xml:space="preserve"> </v>
      </c>
      <c r="F120" s="939">
        <v>2</v>
      </c>
      <c r="G120" s="873">
        <f t="shared" si="4"/>
        <v>0</v>
      </c>
      <c r="H120" s="887"/>
      <c r="I120" s="887">
        <f t="shared" si="5"/>
        <v>0</v>
      </c>
    </row>
    <row r="121" spans="1:9">
      <c r="A121" s="277"/>
      <c r="B121" s="309" t="s">
        <v>1652</v>
      </c>
      <c r="C121" s="1267">
        <v>1</v>
      </c>
      <c r="D121" s="1320"/>
      <c r="E121" s="306" t="str">
        <f t="shared" si="3"/>
        <v xml:space="preserve"> </v>
      </c>
      <c r="F121" s="939">
        <v>1</v>
      </c>
      <c r="G121" s="873">
        <f t="shared" si="4"/>
        <v>0</v>
      </c>
      <c r="H121" s="887"/>
      <c r="I121" s="887">
        <f t="shared" si="5"/>
        <v>0</v>
      </c>
    </row>
    <row r="122" spans="1:9">
      <c r="A122" s="277"/>
      <c r="B122" s="309" t="s">
        <v>1653</v>
      </c>
      <c r="C122" s="1267">
        <v>1</v>
      </c>
      <c r="D122" s="1320"/>
      <c r="E122" s="306" t="str">
        <f t="shared" si="3"/>
        <v xml:space="preserve"> </v>
      </c>
      <c r="F122" s="939">
        <v>1</v>
      </c>
      <c r="G122" s="873">
        <f t="shared" si="4"/>
        <v>0</v>
      </c>
      <c r="H122" s="887"/>
      <c r="I122" s="887">
        <f t="shared" si="5"/>
        <v>0</v>
      </c>
    </row>
    <row r="123" spans="1:9">
      <c r="A123" s="277"/>
      <c r="B123" s="309" t="s">
        <v>1621</v>
      </c>
      <c r="C123" s="1267">
        <v>2</v>
      </c>
      <c r="D123" s="1320"/>
      <c r="E123" s="306" t="str">
        <f t="shared" si="3"/>
        <v xml:space="preserve"> </v>
      </c>
      <c r="F123" s="939">
        <v>2</v>
      </c>
      <c r="G123" s="873">
        <f t="shared" si="4"/>
        <v>0</v>
      </c>
      <c r="H123" s="887"/>
      <c r="I123" s="887">
        <f t="shared" si="5"/>
        <v>0</v>
      </c>
    </row>
    <row r="124" spans="1:9">
      <c r="A124" s="277"/>
      <c r="B124" s="309" t="s">
        <v>1654</v>
      </c>
      <c r="C124" s="1267">
        <v>1</v>
      </c>
      <c r="D124" s="1320"/>
      <c r="E124" s="306" t="str">
        <f t="shared" si="3"/>
        <v xml:space="preserve"> </v>
      </c>
      <c r="F124" s="939">
        <v>1</v>
      </c>
      <c r="G124" s="873">
        <f t="shared" si="4"/>
        <v>0</v>
      </c>
      <c r="H124" s="887"/>
      <c r="I124" s="887">
        <f t="shared" si="5"/>
        <v>0</v>
      </c>
    </row>
    <row r="125" spans="1:9">
      <c r="A125" s="277"/>
      <c r="B125" s="309" t="s">
        <v>1655</v>
      </c>
      <c r="C125" s="1267">
        <v>1</v>
      </c>
      <c r="D125" s="1320"/>
      <c r="E125" s="306" t="str">
        <f t="shared" si="3"/>
        <v xml:space="preserve"> </v>
      </c>
      <c r="F125" s="939">
        <v>1</v>
      </c>
      <c r="G125" s="873">
        <f t="shared" si="4"/>
        <v>0</v>
      </c>
      <c r="H125" s="887"/>
      <c r="I125" s="887">
        <f t="shared" si="5"/>
        <v>0</v>
      </c>
    </row>
    <row r="126" spans="1:9">
      <c r="A126" s="277"/>
      <c r="B126" s="309" t="s">
        <v>1656</v>
      </c>
      <c r="C126" s="1267">
        <v>1</v>
      </c>
      <c r="D126" s="1320"/>
      <c r="E126" s="306" t="str">
        <f t="shared" si="3"/>
        <v xml:space="preserve"> </v>
      </c>
      <c r="F126" s="939">
        <v>1</v>
      </c>
      <c r="G126" s="873">
        <f t="shared" si="4"/>
        <v>0</v>
      </c>
      <c r="H126" s="887"/>
      <c r="I126" s="887">
        <f t="shared" si="5"/>
        <v>0</v>
      </c>
    </row>
    <row r="127" spans="1:9" s="76" customFormat="1" ht="12.75" customHeight="1">
      <c r="A127" s="277"/>
      <c r="B127" s="304"/>
      <c r="C127" s="1268"/>
      <c r="D127" s="1397"/>
      <c r="E127" s="302" t="str">
        <f t="shared" si="3"/>
        <v xml:space="preserve"> </v>
      </c>
      <c r="F127" s="872"/>
      <c r="G127" s="872"/>
      <c r="H127" s="886"/>
      <c r="I127" s="886"/>
    </row>
    <row r="128" spans="1:9" s="76" customFormat="1" ht="12.75" customHeight="1">
      <c r="A128" s="277"/>
      <c r="B128" s="304"/>
      <c r="C128" s="301"/>
      <c r="D128" s="1321"/>
      <c r="E128" s="302" t="str">
        <f t="shared" si="3"/>
        <v xml:space="preserve"> </v>
      </c>
      <c r="F128" s="872"/>
      <c r="G128" s="872"/>
      <c r="H128" s="886"/>
      <c r="I128" s="886"/>
    </row>
    <row r="129" spans="1:9" ht="13.5" thickBot="1">
      <c r="A129" s="353"/>
      <c r="B129" s="354"/>
      <c r="C129" s="355"/>
      <c r="D129" s="1332"/>
      <c r="E129" s="356"/>
      <c r="F129" s="1014"/>
      <c r="G129" s="1014"/>
      <c r="H129" s="1008"/>
      <c r="I129" s="1008"/>
    </row>
    <row r="130" spans="1:9" ht="13.5" thickTop="1">
      <c r="B130" s="29"/>
      <c r="C130" s="37"/>
      <c r="F130" s="882"/>
      <c r="G130" s="882"/>
      <c r="H130" s="1030"/>
      <c r="I130" s="1030"/>
    </row>
    <row r="131" spans="1:9">
      <c r="B131" s="29"/>
      <c r="E131" s="379" t="s">
        <v>1568</v>
      </c>
      <c r="F131" s="958"/>
      <c r="G131" s="959" t="s">
        <v>1565</v>
      </c>
      <c r="H131" s="964"/>
      <c r="I131" s="1262" t="s">
        <v>1566</v>
      </c>
    </row>
    <row r="132" spans="1:9" ht="15">
      <c r="B132" s="384" t="s">
        <v>1643</v>
      </c>
      <c r="C132" s="259"/>
      <c r="D132" s="1390"/>
      <c r="E132" s="279">
        <f>SUM(E106:E131)</f>
        <v>0</v>
      </c>
      <c r="F132" s="876"/>
      <c r="G132" s="1025">
        <f>SUM(G106:G131)</f>
        <v>0</v>
      </c>
      <c r="H132" s="890"/>
      <c r="I132" s="1033">
        <f>SUM(I106:I131)</f>
        <v>0</v>
      </c>
    </row>
    <row r="133" spans="1:9" ht="15">
      <c r="B133" s="579"/>
      <c r="C133" s="252"/>
      <c r="D133" s="1391"/>
      <c r="E133" s="580"/>
      <c r="F133" s="1256"/>
      <c r="G133" s="1257"/>
      <c r="H133" s="1263"/>
      <c r="I133" s="1264"/>
    </row>
    <row r="134" spans="1:9" s="76" customFormat="1" ht="12.75" customHeight="1">
      <c r="A134" s="7"/>
      <c r="B134" s="109" t="s">
        <v>1702</v>
      </c>
      <c r="C134" s="1312"/>
      <c r="D134" s="1331"/>
      <c r="E134" s="3"/>
      <c r="F134" s="941"/>
      <c r="G134" s="941"/>
      <c r="H134" s="1266"/>
      <c r="I134" s="1266"/>
    </row>
    <row r="135" spans="1:9" s="76" customFormat="1" ht="14.25" customHeight="1">
      <c r="A135" s="7"/>
      <c r="B135" s="109"/>
      <c r="C135" s="1312"/>
      <c r="D135" s="1331"/>
      <c r="E135" s="3"/>
      <c r="F135" s="941"/>
      <c r="G135" s="941"/>
      <c r="H135" s="1266"/>
      <c r="I135" s="1266"/>
    </row>
    <row r="136" spans="1:9" s="76" customFormat="1" ht="15" customHeight="1">
      <c r="A136" s="12"/>
      <c r="B136" s="19"/>
      <c r="C136" s="9"/>
      <c r="D136" s="1399"/>
      <c r="E136" s="93"/>
      <c r="F136" s="941"/>
      <c r="G136" s="941"/>
      <c r="H136" s="1266"/>
      <c r="I136" s="1266"/>
    </row>
    <row r="137" spans="1:9" s="76" customFormat="1" ht="12.75" customHeight="1">
      <c r="A137" s="12"/>
      <c r="B137" s="121" t="s">
        <v>30</v>
      </c>
      <c r="C137" s="18"/>
      <c r="D137" s="1341"/>
      <c r="E137" s="93"/>
      <c r="F137" s="941"/>
      <c r="G137" s="941"/>
      <c r="H137" s="1266"/>
      <c r="I137" s="1266"/>
    </row>
    <row r="138" spans="1:9" s="14" customFormat="1">
      <c r="A138" s="12"/>
      <c r="B138" s="19" t="s">
        <v>1573</v>
      </c>
      <c r="C138" s="1317" t="s">
        <v>79</v>
      </c>
      <c r="D138" s="1396" t="s">
        <v>191</v>
      </c>
      <c r="E138" s="322" t="s">
        <v>192</v>
      </c>
      <c r="F138" s="1582" t="s">
        <v>1557</v>
      </c>
      <c r="G138" s="1583"/>
      <c r="H138" s="1584" t="s">
        <v>1558</v>
      </c>
      <c r="I138" s="1585"/>
    </row>
    <row r="139" spans="1:9" s="14" customFormat="1">
      <c r="A139" s="277"/>
      <c r="B139" s="323"/>
      <c r="C139" s="1392" t="s">
        <v>1502</v>
      </c>
      <c r="D139" s="1395"/>
      <c r="E139" s="1392"/>
      <c r="F139" s="898" t="s">
        <v>79</v>
      </c>
      <c r="G139" s="898" t="s">
        <v>1561</v>
      </c>
      <c r="H139" s="897" t="s">
        <v>79</v>
      </c>
      <c r="I139" s="897" t="s">
        <v>1561</v>
      </c>
    </row>
    <row r="140" spans="1:9">
      <c r="A140" s="349"/>
      <c r="B140" s="332"/>
      <c r="C140" s="333"/>
      <c r="D140" s="1321"/>
      <c r="E140" s="302"/>
      <c r="F140" s="874"/>
      <c r="G140" s="874"/>
      <c r="H140" s="888"/>
      <c r="I140" s="888"/>
    </row>
    <row r="141" spans="1:9" s="76" customFormat="1" ht="42.75" customHeight="1">
      <c r="A141" s="335" t="s">
        <v>83</v>
      </c>
      <c r="B141" s="578" t="s">
        <v>1657</v>
      </c>
      <c r="C141" s="301"/>
      <c r="D141" s="1321"/>
      <c r="E141" s="302" t="str">
        <f>IF(OR(ISBLANK(C141),ISBLANK(D141))," ",KOLIC*CENA)</f>
        <v xml:space="preserve"> </v>
      </c>
      <c r="F141" s="872"/>
      <c r="G141" s="872"/>
      <c r="H141" s="886"/>
      <c r="I141" s="886"/>
    </row>
    <row r="142" spans="1:9" ht="12.75" customHeight="1">
      <c r="A142" s="576" t="s">
        <v>1618</v>
      </c>
      <c r="B142" s="573" t="s">
        <v>1658</v>
      </c>
      <c r="C142" s="405"/>
      <c r="D142" s="1328"/>
      <c r="E142" s="406"/>
      <c r="F142" s="957"/>
      <c r="G142" s="957"/>
      <c r="H142" s="963"/>
      <c r="I142" s="963"/>
    </row>
    <row r="143" spans="1:9">
      <c r="A143" s="277"/>
      <c r="B143" s="309" t="s">
        <v>1633</v>
      </c>
      <c r="C143" s="1267">
        <v>1</v>
      </c>
      <c r="D143" s="1320"/>
      <c r="E143" s="306" t="str">
        <f>IF(OR(ISBLANK(C143),ISBLANK(D143))," ",KOLIC*CENA)</f>
        <v xml:space="preserve"> </v>
      </c>
      <c r="F143" s="939">
        <v>1</v>
      </c>
      <c r="G143" s="873">
        <f>D143*F143</f>
        <v>0</v>
      </c>
      <c r="H143" s="887"/>
      <c r="I143" s="887">
        <f>D143*H143</f>
        <v>0</v>
      </c>
    </row>
    <row r="144" spans="1:9">
      <c r="A144" s="576"/>
      <c r="B144" s="309"/>
      <c r="C144" s="1270"/>
      <c r="D144" s="1389"/>
      <c r="E144" s="406"/>
      <c r="F144" s="1012"/>
      <c r="G144" s="932"/>
      <c r="H144" s="948"/>
      <c r="I144" s="948"/>
    </row>
    <row r="145" spans="1:9" s="76" customFormat="1" ht="42.75" customHeight="1">
      <c r="A145" s="335" t="s">
        <v>85</v>
      </c>
      <c r="B145" s="578" t="s">
        <v>1659</v>
      </c>
      <c r="C145" s="1268"/>
      <c r="D145" s="1321"/>
      <c r="E145" s="302" t="str">
        <f>IF(OR(ISBLANK(C145),ISBLANK(D145))," ",KOLIC*CENA)</f>
        <v xml:space="preserve"> </v>
      </c>
      <c r="F145" s="872"/>
      <c r="G145" s="872"/>
      <c r="H145" s="886"/>
      <c r="I145" s="886"/>
    </row>
    <row r="146" spans="1:9" ht="12.75" customHeight="1">
      <c r="A146" s="576" t="s">
        <v>1631</v>
      </c>
      <c r="B146" s="573" t="s">
        <v>1660</v>
      </c>
      <c r="C146" s="1269"/>
      <c r="D146" s="1328"/>
      <c r="E146" s="406"/>
      <c r="F146" s="957"/>
      <c r="G146" s="957"/>
      <c r="H146" s="963"/>
      <c r="I146" s="963"/>
    </row>
    <row r="147" spans="1:9">
      <c r="A147" s="277"/>
      <c r="B147" s="309" t="s">
        <v>1633</v>
      </c>
      <c r="C147" s="1267">
        <v>1</v>
      </c>
      <c r="D147" s="1320"/>
      <c r="E147" s="306" t="str">
        <f>IF(OR(ISBLANK(C147),ISBLANK(D147))," ",KOLIC*CENA)</f>
        <v xml:space="preserve"> </v>
      </c>
      <c r="F147" s="939">
        <v>1</v>
      </c>
      <c r="G147" s="873">
        <f>D147*F147</f>
        <v>0</v>
      </c>
      <c r="H147" s="887"/>
      <c r="I147" s="887">
        <f>D147*H147</f>
        <v>0</v>
      </c>
    </row>
    <row r="148" spans="1:9">
      <c r="A148" s="576"/>
      <c r="B148" s="309"/>
      <c r="C148" s="1270"/>
      <c r="D148" s="1389"/>
      <c r="E148" s="406"/>
      <c r="F148" s="1012"/>
      <c r="G148" s="932"/>
      <c r="H148" s="948"/>
      <c r="I148" s="948"/>
    </row>
    <row r="149" spans="1:9" ht="12.75" customHeight="1">
      <c r="A149" s="576" t="s">
        <v>1634</v>
      </c>
      <c r="B149" s="573" t="s">
        <v>1661</v>
      </c>
      <c r="C149" s="1269"/>
      <c r="D149" s="1328"/>
      <c r="E149" s="406"/>
      <c r="F149" s="957"/>
      <c r="G149" s="957"/>
      <c r="H149" s="963"/>
      <c r="I149" s="963"/>
    </row>
    <row r="150" spans="1:9">
      <c r="A150" s="277"/>
      <c r="B150" s="309" t="s">
        <v>1633</v>
      </c>
      <c r="C150" s="1267">
        <v>1</v>
      </c>
      <c r="D150" s="1320"/>
      <c r="E150" s="306" t="str">
        <f>IF(OR(ISBLANK(C150),ISBLANK(D150))," ",KOLIC*CENA)</f>
        <v xml:space="preserve"> </v>
      </c>
      <c r="F150" s="939">
        <v>1</v>
      </c>
      <c r="G150" s="873">
        <f>D150*F150</f>
        <v>0</v>
      </c>
      <c r="H150" s="887"/>
      <c r="I150" s="887">
        <f>D150*H150</f>
        <v>0</v>
      </c>
    </row>
    <row r="151" spans="1:9">
      <c r="A151" s="34"/>
      <c r="B151" s="400"/>
      <c r="C151" s="392"/>
      <c r="D151" s="1378"/>
      <c r="E151" s="72"/>
      <c r="F151" s="1254"/>
      <c r="G151" s="1255"/>
      <c r="H151" s="1261"/>
      <c r="I151" s="1261"/>
    </row>
    <row r="152" spans="1:9" ht="13.5" thickBot="1">
      <c r="A152" s="320"/>
      <c r="B152" s="584"/>
      <c r="C152" s="585"/>
      <c r="D152" s="1387"/>
      <c r="E152" s="514" t="str">
        <f>IF(OR(ISBLANK(C152),ISBLANK(D152))," ",KOLIC*CENA)</f>
        <v xml:space="preserve"> </v>
      </c>
      <c r="F152" s="1228"/>
      <c r="G152" s="1228"/>
      <c r="H152" s="1031"/>
      <c r="I152" s="1031"/>
    </row>
    <row r="153" spans="1:9" ht="11.25" customHeight="1" thickTop="1">
      <c r="A153" s="120"/>
      <c r="B153" s="69"/>
      <c r="C153" s="70"/>
      <c r="D153" s="1400"/>
      <c r="E153" s="110"/>
      <c r="F153" s="882"/>
      <c r="G153" s="882"/>
      <c r="H153" s="1030"/>
      <c r="I153" s="1030"/>
    </row>
    <row r="154" spans="1:9">
      <c r="A154" s="115"/>
      <c r="B154" s="29"/>
      <c r="C154" s="1312"/>
      <c r="E154" s="379" t="s">
        <v>1568</v>
      </c>
      <c r="F154" s="958"/>
      <c r="G154" s="959" t="s">
        <v>1565</v>
      </c>
      <c r="H154" s="964"/>
      <c r="I154" s="1262" t="s">
        <v>1566</v>
      </c>
    </row>
    <row r="155" spans="1:9" ht="15">
      <c r="A155" s="115"/>
      <c r="B155" s="384" t="s">
        <v>1662</v>
      </c>
      <c r="C155" s="258"/>
      <c r="D155" s="1335"/>
      <c r="E155" s="260">
        <f>SUM(E143:E154)</f>
        <v>0</v>
      </c>
      <c r="F155" s="876"/>
      <c r="G155" s="1024">
        <f>SUM(G141:G154)</f>
        <v>0</v>
      </c>
      <c r="H155" s="890"/>
      <c r="I155" s="1032">
        <f>SUM(I141:I154)</f>
        <v>0</v>
      </c>
    </row>
    <row r="156" spans="1:9">
      <c r="A156" s="7"/>
      <c r="B156" s="109"/>
      <c r="C156" s="1312"/>
      <c r="F156" s="882"/>
      <c r="G156" s="882"/>
      <c r="H156" s="1030"/>
      <c r="I156" s="1030"/>
    </row>
    <row r="157" spans="1:9" ht="12.75" customHeight="1">
      <c r="A157" s="12"/>
      <c r="B157" s="8" t="s">
        <v>1703</v>
      </c>
      <c r="C157" s="13"/>
      <c r="F157" s="882"/>
      <c r="G157" s="882"/>
      <c r="H157" s="1030"/>
      <c r="I157" s="1030"/>
    </row>
    <row r="158" spans="1:9">
      <c r="A158" s="12"/>
      <c r="B158" s="16"/>
      <c r="C158" s="13"/>
      <c r="F158" s="882"/>
      <c r="G158" s="882"/>
      <c r="H158" s="1030"/>
      <c r="I158" s="1030"/>
    </row>
    <row r="159" spans="1:9" s="14" customFormat="1">
      <c r="A159" s="12"/>
      <c r="B159" s="19"/>
      <c r="C159" s="1316" t="s">
        <v>79</v>
      </c>
      <c r="D159" s="1327" t="s">
        <v>191</v>
      </c>
      <c r="E159" s="302" t="s">
        <v>192</v>
      </c>
      <c r="F159" s="1586" t="s">
        <v>1557</v>
      </c>
      <c r="G159" s="1586"/>
      <c r="H159" s="1587" t="s">
        <v>1558</v>
      </c>
      <c r="I159" s="1587"/>
    </row>
    <row r="160" spans="1:9" s="14" customFormat="1">
      <c r="A160" s="277"/>
      <c r="B160" s="323"/>
      <c r="C160" s="1392" t="s">
        <v>1502</v>
      </c>
      <c r="D160" s="1395"/>
      <c r="E160" s="1392"/>
      <c r="F160" s="898" t="s">
        <v>79</v>
      </c>
      <c r="G160" s="898" t="s">
        <v>1561</v>
      </c>
      <c r="H160" s="897" t="s">
        <v>79</v>
      </c>
      <c r="I160" s="897" t="s">
        <v>1561</v>
      </c>
    </row>
    <row r="161" spans="1:9" ht="42" customHeight="1">
      <c r="A161" s="331" t="s">
        <v>83</v>
      </c>
      <c r="B161" s="578" t="s">
        <v>1666</v>
      </c>
      <c r="C161" s="333"/>
      <c r="D161" s="1321"/>
      <c r="E161" s="306"/>
      <c r="F161" s="874"/>
      <c r="G161" s="874"/>
      <c r="H161" s="888"/>
      <c r="I161" s="888"/>
    </row>
    <row r="162" spans="1:9">
      <c r="A162" s="277"/>
      <c r="B162" s="309" t="s">
        <v>1667</v>
      </c>
      <c r="C162" s="310">
        <v>980</v>
      </c>
      <c r="D162" s="1320"/>
      <c r="E162" s="306" t="str">
        <f>IF(OR(ISBLANK(C162),ISBLANK(D162))," ",KOLIC*CENA)</f>
        <v xml:space="preserve"> </v>
      </c>
      <c r="F162" s="939">
        <v>980</v>
      </c>
      <c r="G162" s="873">
        <f>D162*F162</f>
        <v>0</v>
      </c>
      <c r="H162" s="887"/>
      <c r="I162" s="887">
        <f>D162*H162</f>
        <v>0</v>
      </c>
    </row>
    <row r="163" spans="1:9">
      <c r="A163" s="277"/>
      <c r="B163" s="309"/>
      <c r="C163" s="310"/>
      <c r="D163" s="1322"/>
      <c r="E163" s="306"/>
      <c r="F163" s="939"/>
      <c r="G163" s="873"/>
      <c r="H163" s="887"/>
      <c r="I163" s="887"/>
    </row>
    <row r="164" spans="1:9" ht="42" customHeight="1">
      <c r="A164" s="331" t="s">
        <v>85</v>
      </c>
      <c r="B164" s="578" t="s">
        <v>1668</v>
      </c>
      <c r="C164" s="333"/>
      <c r="D164" s="1321"/>
      <c r="E164" s="306"/>
      <c r="F164" s="874"/>
      <c r="G164" s="874"/>
      <c r="H164" s="888"/>
      <c r="I164" s="888"/>
    </row>
    <row r="165" spans="1:9">
      <c r="A165" s="277"/>
      <c r="B165" s="309" t="s">
        <v>1667</v>
      </c>
      <c r="C165" s="310">
        <v>325</v>
      </c>
      <c r="D165" s="1320"/>
      <c r="E165" s="306" t="str">
        <f>IF(OR(ISBLANK(C165),ISBLANK(D165))," ",KOLIC*CENA)</f>
        <v xml:space="preserve"> </v>
      </c>
      <c r="F165" s="939">
        <v>325</v>
      </c>
      <c r="G165" s="873">
        <f>D165*F165</f>
        <v>0</v>
      </c>
      <c r="H165" s="887"/>
      <c r="I165" s="887">
        <f>D165*H165</f>
        <v>0</v>
      </c>
    </row>
    <row r="166" spans="1:9">
      <c r="A166" s="12"/>
      <c r="B166" s="16"/>
      <c r="C166" s="13"/>
      <c r="E166" s="93" t="str">
        <f>IF(OR(ISBLANK(C166),ISBLANK(D166))," ",KOLIC*CENA)</f>
        <v xml:space="preserve"> </v>
      </c>
      <c r="F166" s="882"/>
      <c r="G166" s="882"/>
      <c r="H166" s="1030"/>
      <c r="I166" s="1030"/>
    </row>
    <row r="167" spans="1:9" ht="13.5" thickBot="1">
      <c r="A167" s="320"/>
      <c r="B167" s="401"/>
      <c r="C167" s="402"/>
      <c r="D167" s="1387"/>
      <c r="E167" s="319"/>
      <c r="F167" s="1228"/>
      <c r="G167" s="1228"/>
      <c r="H167" s="1031"/>
      <c r="I167" s="1031"/>
    </row>
    <row r="168" spans="1:9" ht="13.5" thickTop="1">
      <c r="A168" s="244"/>
      <c r="B168" s="400"/>
      <c r="C168" s="392"/>
      <c r="D168" s="1388"/>
      <c r="E168" s="59"/>
      <c r="F168" s="882"/>
      <c r="G168" s="882"/>
      <c r="H168" s="1030"/>
      <c r="I168" s="1030"/>
    </row>
    <row r="169" spans="1:9">
      <c r="A169" s="1"/>
      <c r="C169" s="31"/>
      <c r="E169" s="379" t="s">
        <v>1568</v>
      </c>
      <c r="F169" s="958"/>
      <c r="G169" s="959" t="s">
        <v>1565</v>
      </c>
      <c r="H169" s="964"/>
      <c r="I169" s="1262" t="s">
        <v>1566</v>
      </c>
    </row>
    <row r="170" spans="1:9" s="22" customFormat="1" ht="12.75" customHeight="1">
      <c r="A170" s="34"/>
      <c r="B170" s="257" t="s">
        <v>22</v>
      </c>
      <c r="C170" s="259"/>
      <c r="D170" s="1335"/>
      <c r="E170" s="260">
        <f>SUM(E161:E169)</f>
        <v>0</v>
      </c>
      <c r="F170" s="969"/>
      <c r="G170" s="1024">
        <f>SUM(G161:G169)</f>
        <v>0</v>
      </c>
      <c r="H170" s="976"/>
      <c r="I170" s="1032">
        <f>SUM(I161:I169)</f>
        <v>0</v>
      </c>
    </row>
    <row r="171" spans="1:9">
      <c r="A171" s="1"/>
      <c r="B171" s="32"/>
      <c r="C171" s="38"/>
      <c r="F171" s="882"/>
      <c r="G171" s="882"/>
      <c r="H171" s="1030"/>
      <c r="I171" s="1030"/>
    </row>
    <row r="172" spans="1:9">
      <c r="B172" s="39" t="s">
        <v>1704</v>
      </c>
      <c r="F172" s="882"/>
      <c r="G172" s="882"/>
      <c r="H172" s="1030"/>
      <c r="I172" s="1030"/>
    </row>
    <row r="173" spans="1:9">
      <c r="B173" s="29"/>
      <c r="F173" s="882"/>
      <c r="G173" s="882"/>
      <c r="H173" s="1030"/>
      <c r="I173" s="1030"/>
    </row>
    <row r="174" spans="1:9" s="14" customFormat="1">
      <c r="A174" s="12"/>
      <c r="B174" s="19"/>
      <c r="C174" s="1317" t="s">
        <v>79</v>
      </c>
      <c r="D174" s="1396" t="s">
        <v>191</v>
      </c>
      <c r="E174" s="322" t="s">
        <v>192</v>
      </c>
      <c r="F174" s="1582" t="s">
        <v>1557</v>
      </c>
      <c r="G174" s="1583"/>
      <c r="H174" s="1584" t="s">
        <v>1558</v>
      </c>
      <c r="I174" s="1585"/>
    </row>
    <row r="175" spans="1:9" s="14" customFormat="1">
      <c r="A175" s="277"/>
      <c r="B175" s="323"/>
      <c r="C175" s="1392" t="s">
        <v>1502</v>
      </c>
      <c r="D175" s="1395"/>
      <c r="E175" s="1392"/>
      <c r="F175" s="898" t="s">
        <v>79</v>
      </c>
      <c r="G175" s="898" t="s">
        <v>1561</v>
      </c>
      <c r="H175" s="897" t="s">
        <v>79</v>
      </c>
      <c r="I175" s="897" t="s">
        <v>1561</v>
      </c>
    </row>
    <row r="176" spans="1:9" s="135" customFormat="1" ht="45.75" customHeight="1">
      <c r="A176" s="337" t="s">
        <v>83</v>
      </c>
      <c r="B176" s="578" t="s">
        <v>1664</v>
      </c>
      <c r="C176" s="305"/>
      <c r="D176" s="1321"/>
      <c r="E176" s="328"/>
      <c r="F176" s="871"/>
      <c r="G176" s="871"/>
      <c r="H176" s="885"/>
      <c r="I176" s="885"/>
    </row>
    <row r="177" spans="1:9">
      <c r="A177" s="277"/>
      <c r="B177" s="309" t="s">
        <v>925</v>
      </c>
      <c r="C177" s="310">
        <v>1</v>
      </c>
      <c r="D177" s="1320"/>
      <c r="E177" s="306" t="str">
        <f>IF(OR(ISBLANK(C177),ISBLANK(D177))," ",KOLIC*CENA)</f>
        <v xml:space="preserve"> </v>
      </c>
      <c r="F177" s="939">
        <v>1</v>
      </c>
      <c r="G177" s="873">
        <f>D177*F177</f>
        <v>0</v>
      </c>
      <c r="H177" s="887"/>
      <c r="I177" s="887">
        <f>D177*H177</f>
        <v>0</v>
      </c>
    </row>
    <row r="178" spans="1:9" s="76" customFormat="1" ht="12.75" customHeight="1">
      <c r="A178" s="277"/>
      <c r="B178" s="304"/>
      <c r="C178" s="301"/>
      <c r="D178" s="1321"/>
      <c r="E178" s="302" t="str">
        <f>IF(OR(ISBLANK(C178),ISBLANK(D178))," ",KOLIC*CENA)</f>
        <v xml:space="preserve"> </v>
      </c>
      <c r="F178" s="872"/>
      <c r="G178" s="872"/>
      <c r="H178" s="886"/>
      <c r="I178" s="886"/>
    </row>
    <row r="179" spans="1:9">
      <c r="A179" s="307"/>
      <c r="B179" s="309"/>
      <c r="C179" s="310"/>
      <c r="D179" s="1321"/>
      <c r="E179" s="302" t="str">
        <f>IF(OR(ISBLANK(C179),ISBLANK(D179))," ",KOLIC*CENA)</f>
        <v xml:space="preserve"> </v>
      </c>
      <c r="F179" s="874"/>
      <c r="G179" s="874"/>
      <c r="H179" s="888"/>
      <c r="I179" s="888"/>
    </row>
    <row r="180" spans="1:9" s="135" customFormat="1" ht="39.75" customHeight="1">
      <c r="A180" s="337" t="s">
        <v>85</v>
      </c>
      <c r="B180" s="578" t="s">
        <v>1665</v>
      </c>
      <c r="C180" s="305"/>
      <c r="D180" s="1321"/>
      <c r="E180" s="328"/>
      <c r="F180" s="871"/>
      <c r="G180" s="871"/>
      <c r="H180" s="885"/>
      <c r="I180" s="885"/>
    </row>
    <row r="181" spans="1:9">
      <c r="A181" s="277"/>
      <c r="B181" s="309" t="s">
        <v>925</v>
      </c>
      <c r="C181" s="310">
        <v>1</v>
      </c>
      <c r="D181" s="1320"/>
      <c r="E181" s="306" t="str">
        <f>IF(OR(ISBLANK(C181),ISBLANK(D181))," ",KOLIC*CENA)</f>
        <v xml:space="preserve"> </v>
      </c>
      <c r="F181" s="939">
        <v>1</v>
      </c>
      <c r="G181" s="873">
        <f>D181*F181</f>
        <v>0</v>
      </c>
      <c r="H181" s="887"/>
      <c r="I181" s="887">
        <f>D181*H181</f>
        <v>0</v>
      </c>
    </row>
    <row r="182" spans="1:9" s="76" customFormat="1" ht="12.75" customHeight="1">
      <c r="A182" s="277"/>
      <c r="B182" s="304"/>
      <c r="C182" s="301"/>
      <c r="D182" s="1321"/>
      <c r="E182" s="302" t="str">
        <f>IF(OR(ISBLANK(C182),ISBLANK(D182))," ",KOLIC*CENA)</f>
        <v xml:space="preserve"> </v>
      </c>
      <c r="F182" s="872"/>
      <c r="G182" s="872"/>
      <c r="H182" s="886"/>
      <c r="I182" s="886"/>
    </row>
    <row r="183" spans="1:9" ht="13.5" thickBot="1">
      <c r="A183" s="353"/>
      <c r="B183" s="354"/>
      <c r="C183" s="355"/>
      <c r="D183" s="1332"/>
      <c r="E183" s="356"/>
      <c r="F183" s="1014"/>
      <c r="G183" s="1014"/>
      <c r="H183" s="1008"/>
      <c r="I183" s="1008"/>
    </row>
    <row r="184" spans="1:9" ht="13.5" thickTop="1">
      <c r="B184" s="29"/>
      <c r="C184" s="37"/>
      <c r="F184" s="882"/>
      <c r="G184" s="882"/>
      <c r="H184" s="1030"/>
      <c r="I184" s="1030"/>
    </row>
    <row r="185" spans="1:9">
      <c r="B185" s="29"/>
      <c r="E185" s="379" t="s">
        <v>1568</v>
      </c>
      <c r="F185" s="958"/>
      <c r="G185" s="959" t="s">
        <v>1565</v>
      </c>
      <c r="H185" s="964"/>
      <c r="I185" s="1262" t="s">
        <v>1566</v>
      </c>
    </row>
    <row r="186" spans="1:9" ht="15">
      <c r="B186" s="384" t="s">
        <v>1663</v>
      </c>
      <c r="C186" s="259"/>
      <c r="D186" s="1390"/>
      <c r="E186" s="279">
        <f>SUM(E176:E185)</f>
        <v>0</v>
      </c>
      <c r="F186" s="876"/>
      <c r="G186" s="1025">
        <f>SUM(G176:G185)</f>
        <v>0</v>
      </c>
      <c r="H186" s="890"/>
      <c r="I186" s="1033">
        <f>SUM(I176:I185)</f>
        <v>0</v>
      </c>
    </row>
    <row r="187" spans="1:9">
      <c r="A187" s="12"/>
      <c r="B187" s="16"/>
      <c r="C187" s="13"/>
    </row>
    <row r="188" spans="1:9">
      <c r="A188" s="12"/>
      <c r="B188" s="16"/>
      <c r="C188" s="13"/>
    </row>
    <row r="189" spans="1:9">
      <c r="A189" s="12"/>
      <c r="B189" s="16"/>
      <c r="C189" s="13"/>
    </row>
    <row r="190" spans="1:9">
      <c r="A190" s="12"/>
      <c r="B190" s="16"/>
      <c r="C190" s="13"/>
    </row>
    <row r="191" spans="1:9">
      <c r="A191" s="12"/>
      <c r="B191" s="16"/>
      <c r="C191" s="13"/>
    </row>
    <row r="192" spans="1:9">
      <c r="A192" s="12"/>
      <c r="B192" s="16"/>
      <c r="C192" s="13"/>
    </row>
    <row r="193" spans="1:9">
      <c r="A193" s="12"/>
      <c r="B193" s="16"/>
      <c r="C193" s="13"/>
    </row>
    <row r="194" spans="1:9">
      <c r="A194" s="12"/>
      <c r="B194" s="16"/>
      <c r="C194" s="13"/>
    </row>
    <row r="195" spans="1:9">
      <c r="A195" s="12"/>
      <c r="B195" s="16"/>
      <c r="C195" s="13"/>
    </row>
    <row r="196" spans="1:9">
      <c r="A196" s="12"/>
      <c r="B196" s="16"/>
      <c r="C196" s="13"/>
    </row>
    <row r="197" spans="1:9">
      <c r="A197" s="12"/>
      <c r="B197" s="16"/>
      <c r="C197" s="13"/>
    </row>
    <row r="198" spans="1:9">
      <c r="A198" s="12"/>
      <c r="B198" s="16"/>
      <c r="C198" s="13"/>
    </row>
    <row r="199" spans="1:9">
      <c r="A199" s="12"/>
      <c r="B199" s="16"/>
      <c r="C199" s="13"/>
    </row>
    <row r="200" spans="1:9">
      <c r="A200" s="12"/>
      <c r="B200" s="16"/>
      <c r="C200" s="13"/>
    </row>
    <row r="201" spans="1:9">
      <c r="A201" s="12"/>
      <c r="B201" s="16"/>
      <c r="C201" s="13"/>
    </row>
    <row r="202" spans="1:9" s="2" customFormat="1">
      <c r="A202" s="12"/>
      <c r="B202" s="16"/>
      <c r="C202" s="13"/>
      <c r="D202" s="1331"/>
      <c r="E202" s="3"/>
      <c r="F202" s="1"/>
      <c r="G202" s="1"/>
      <c r="H202" s="1"/>
      <c r="I202" s="1"/>
    </row>
    <row r="203" spans="1:9" s="2" customFormat="1">
      <c r="A203" s="12"/>
      <c r="B203" s="16"/>
      <c r="C203" s="13"/>
      <c r="D203" s="1331"/>
      <c r="E203" s="3"/>
      <c r="F203" s="1"/>
      <c r="G203" s="1"/>
      <c r="H203" s="1"/>
      <c r="I203" s="1"/>
    </row>
    <row r="204" spans="1:9" s="2" customFormat="1">
      <c r="A204" s="12"/>
      <c r="B204" s="16"/>
      <c r="C204" s="13"/>
      <c r="D204" s="1331"/>
      <c r="E204" s="3"/>
      <c r="F204" s="1"/>
      <c r="G204" s="1"/>
      <c r="H204" s="1"/>
      <c r="I204" s="1"/>
    </row>
    <row r="205" spans="1:9" s="2" customFormat="1">
      <c r="A205" s="12"/>
      <c r="B205" s="16"/>
      <c r="C205" s="13"/>
      <c r="D205" s="1331"/>
      <c r="E205" s="3"/>
      <c r="F205" s="1"/>
      <c r="G205" s="1"/>
      <c r="H205" s="1"/>
      <c r="I205" s="1"/>
    </row>
    <row r="206" spans="1:9" s="2" customFormat="1">
      <c r="A206" s="12"/>
      <c r="B206" s="16"/>
      <c r="C206" s="13"/>
      <c r="D206" s="1331"/>
      <c r="E206" s="3"/>
      <c r="F206" s="1"/>
      <c r="G206" s="1"/>
      <c r="H206" s="1"/>
      <c r="I206" s="1"/>
    </row>
    <row r="207" spans="1:9" s="2" customFormat="1">
      <c r="A207" s="12"/>
      <c r="B207" s="16"/>
      <c r="C207" s="13"/>
      <c r="D207" s="1331"/>
      <c r="E207" s="3"/>
      <c r="F207" s="1"/>
      <c r="G207" s="1"/>
      <c r="H207" s="1"/>
      <c r="I207" s="1"/>
    </row>
    <row r="208" spans="1:9" s="2" customFormat="1">
      <c r="A208" s="12"/>
      <c r="B208" s="16"/>
      <c r="C208" s="13"/>
      <c r="D208" s="1331"/>
      <c r="E208" s="3"/>
      <c r="F208" s="1"/>
      <c r="G208" s="1"/>
      <c r="H208" s="1"/>
      <c r="I208" s="1"/>
    </row>
    <row r="209" spans="1:9" s="2" customFormat="1">
      <c r="A209" s="12"/>
      <c r="B209" s="16"/>
      <c r="C209" s="13"/>
      <c r="D209" s="1331"/>
      <c r="E209" s="3"/>
      <c r="F209" s="1"/>
      <c r="G209" s="1"/>
      <c r="H209" s="1"/>
      <c r="I209" s="1"/>
    </row>
    <row r="210" spans="1:9" s="2" customFormat="1">
      <c r="A210" s="12"/>
      <c r="B210" s="16"/>
      <c r="C210" s="13"/>
      <c r="D210" s="1331"/>
      <c r="E210" s="3"/>
      <c r="F210" s="1"/>
      <c r="G210" s="1"/>
      <c r="H210" s="1"/>
      <c r="I210" s="1"/>
    </row>
    <row r="211" spans="1:9" s="2" customFormat="1">
      <c r="A211" s="12"/>
      <c r="B211" s="16"/>
      <c r="C211" s="13"/>
      <c r="D211" s="1331"/>
      <c r="E211" s="3"/>
      <c r="F211" s="1"/>
      <c r="G211" s="1"/>
      <c r="H211" s="1"/>
      <c r="I211" s="1"/>
    </row>
    <row r="212" spans="1:9" s="2" customFormat="1">
      <c r="A212" s="12"/>
      <c r="B212" s="16"/>
      <c r="C212" s="13"/>
      <c r="D212" s="1331"/>
      <c r="E212" s="3"/>
      <c r="F212" s="1"/>
      <c r="G212" s="1"/>
      <c r="H212" s="1"/>
      <c r="I212" s="1"/>
    </row>
    <row r="213" spans="1:9" s="2" customFormat="1">
      <c r="A213" s="12"/>
      <c r="B213" s="16"/>
      <c r="C213" s="13"/>
      <c r="D213" s="1331"/>
      <c r="E213" s="3"/>
      <c r="F213" s="1"/>
      <c r="G213" s="1"/>
      <c r="H213" s="1"/>
      <c r="I213" s="1"/>
    </row>
    <row r="214" spans="1:9" s="2" customFormat="1">
      <c r="A214" s="12"/>
      <c r="B214" s="16"/>
      <c r="C214" s="13"/>
      <c r="D214" s="1331"/>
      <c r="E214" s="3"/>
      <c r="F214" s="1"/>
      <c r="G214" s="1"/>
      <c r="H214" s="1"/>
      <c r="I214" s="1"/>
    </row>
    <row r="215" spans="1:9" s="2" customFormat="1">
      <c r="A215" s="12"/>
      <c r="B215" s="16"/>
      <c r="C215" s="13"/>
      <c r="D215" s="1331"/>
      <c r="E215" s="3"/>
      <c r="F215" s="1"/>
      <c r="G215" s="1"/>
      <c r="H215" s="1"/>
      <c r="I215" s="1"/>
    </row>
    <row r="216" spans="1:9" s="2" customFormat="1">
      <c r="A216" s="12"/>
      <c r="B216" s="16"/>
      <c r="C216" s="13"/>
      <c r="D216" s="1331"/>
      <c r="E216" s="3"/>
      <c r="F216" s="1"/>
      <c r="G216" s="1"/>
      <c r="H216" s="1"/>
      <c r="I216" s="1"/>
    </row>
    <row r="217" spans="1:9" s="2" customFormat="1">
      <c r="A217" s="12"/>
      <c r="B217" s="16"/>
      <c r="C217" s="13"/>
      <c r="D217" s="1331"/>
      <c r="E217" s="3"/>
      <c r="F217" s="1"/>
      <c r="G217" s="1"/>
      <c r="H217" s="1"/>
      <c r="I217" s="1"/>
    </row>
    <row r="218" spans="1:9" s="2" customFormat="1">
      <c r="A218" s="12"/>
      <c r="B218" s="16"/>
      <c r="C218" s="13"/>
      <c r="D218" s="1331"/>
      <c r="E218" s="3"/>
      <c r="F218" s="1"/>
      <c r="G218" s="1"/>
      <c r="H218" s="1"/>
      <c r="I218" s="1"/>
    </row>
    <row r="219" spans="1:9" s="2" customFormat="1">
      <c r="A219" s="12"/>
      <c r="B219" s="16"/>
      <c r="C219" s="13"/>
      <c r="D219" s="1331"/>
      <c r="E219" s="3"/>
      <c r="F219" s="1"/>
      <c r="G219" s="1"/>
      <c r="H219" s="1"/>
      <c r="I219" s="1"/>
    </row>
    <row r="220" spans="1:9" s="2" customFormat="1">
      <c r="A220" s="12"/>
      <c r="B220" s="16"/>
      <c r="C220" s="13"/>
      <c r="D220" s="1331"/>
      <c r="E220" s="3"/>
      <c r="F220" s="1"/>
      <c r="G220" s="1"/>
      <c r="H220" s="1"/>
      <c r="I220" s="1"/>
    </row>
    <row r="221" spans="1:9" s="2" customFormat="1">
      <c r="A221" s="12"/>
      <c r="B221" s="16"/>
      <c r="C221" s="13"/>
      <c r="D221" s="1331"/>
      <c r="E221" s="3"/>
      <c r="F221" s="1"/>
      <c r="G221" s="1"/>
      <c r="H221" s="1"/>
      <c r="I221" s="1"/>
    </row>
    <row r="222" spans="1:9" s="2" customFormat="1">
      <c r="A222" s="12"/>
      <c r="B222" s="16"/>
      <c r="C222" s="13"/>
      <c r="D222" s="1331"/>
      <c r="E222" s="3"/>
      <c r="F222" s="1"/>
      <c r="G222" s="1"/>
      <c r="H222" s="1"/>
      <c r="I222" s="1"/>
    </row>
    <row r="223" spans="1:9" s="2" customFormat="1">
      <c r="A223" s="12"/>
      <c r="B223" s="16"/>
      <c r="C223" s="13"/>
      <c r="D223" s="1331"/>
      <c r="E223" s="3"/>
      <c r="F223" s="1"/>
      <c r="G223" s="1"/>
      <c r="H223" s="1"/>
      <c r="I223" s="1"/>
    </row>
    <row r="224" spans="1:9" s="2" customFormat="1">
      <c r="A224" s="12"/>
      <c r="B224" s="16"/>
      <c r="C224" s="13"/>
      <c r="D224" s="1331"/>
      <c r="E224" s="3"/>
      <c r="F224" s="1"/>
      <c r="G224" s="1"/>
      <c r="H224" s="1"/>
      <c r="I224" s="1"/>
    </row>
    <row r="225" spans="1:9" s="2" customFormat="1">
      <c r="A225" s="12"/>
      <c r="B225" s="16"/>
      <c r="C225" s="13"/>
      <c r="D225" s="1331"/>
      <c r="E225" s="3"/>
      <c r="F225" s="1"/>
      <c r="G225" s="1"/>
      <c r="H225" s="1"/>
      <c r="I225" s="1"/>
    </row>
    <row r="226" spans="1:9" s="2" customFormat="1">
      <c r="A226" s="12"/>
      <c r="B226" s="16"/>
      <c r="C226" s="13"/>
      <c r="D226" s="1331"/>
      <c r="E226" s="3"/>
      <c r="F226" s="1"/>
      <c r="G226" s="1"/>
      <c r="H226" s="1"/>
      <c r="I226" s="1"/>
    </row>
    <row r="227" spans="1:9" s="2" customFormat="1">
      <c r="A227" s="12"/>
      <c r="B227" s="16"/>
      <c r="C227" s="13"/>
      <c r="D227" s="1331"/>
      <c r="E227" s="3"/>
      <c r="F227" s="1"/>
      <c r="G227" s="1"/>
      <c r="H227" s="1"/>
      <c r="I227" s="1"/>
    </row>
    <row r="228" spans="1:9" s="2" customFormat="1">
      <c r="A228" s="12"/>
      <c r="B228" s="16"/>
      <c r="C228" s="13"/>
      <c r="D228" s="1331"/>
      <c r="E228" s="3"/>
      <c r="F228" s="1"/>
      <c r="G228" s="1"/>
      <c r="H228" s="1"/>
      <c r="I228" s="1"/>
    </row>
    <row r="229" spans="1:9" s="2" customFormat="1">
      <c r="A229" s="12"/>
      <c r="B229" s="16"/>
      <c r="C229" s="13"/>
      <c r="D229" s="1331"/>
      <c r="E229" s="3"/>
      <c r="F229" s="1"/>
      <c r="G229" s="1"/>
      <c r="H229" s="1"/>
      <c r="I229" s="1"/>
    </row>
    <row r="230" spans="1:9" s="2" customFormat="1">
      <c r="A230" s="12"/>
      <c r="B230" s="16"/>
      <c r="C230" s="13"/>
      <c r="D230" s="1331"/>
      <c r="E230" s="3"/>
      <c r="F230" s="1"/>
      <c r="G230" s="1"/>
      <c r="H230" s="1"/>
      <c r="I230" s="1"/>
    </row>
    <row r="231" spans="1:9" s="2" customFormat="1">
      <c r="A231" s="12"/>
      <c r="B231" s="16"/>
      <c r="C231" s="13"/>
      <c r="D231" s="1331"/>
      <c r="E231" s="3"/>
      <c r="F231" s="1"/>
      <c r="G231" s="1"/>
      <c r="H231" s="1"/>
      <c r="I231" s="1"/>
    </row>
    <row r="232" spans="1:9" s="2" customFormat="1">
      <c r="A232" s="12"/>
      <c r="B232" s="16"/>
      <c r="C232" s="13"/>
      <c r="D232" s="1331"/>
      <c r="E232" s="3"/>
      <c r="F232" s="1"/>
      <c r="G232" s="1"/>
      <c r="H232" s="1"/>
      <c r="I232" s="1"/>
    </row>
    <row r="233" spans="1:9" s="2" customFormat="1">
      <c r="A233" s="12"/>
      <c r="B233" s="16"/>
      <c r="C233" s="13"/>
      <c r="D233" s="1331"/>
      <c r="E233" s="3"/>
      <c r="F233" s="1"/>
      <c r="G233" s="1"/>
      <c r="H233" s="1"/>
      <c r="I233" s="1"/>
    </row>
    <row r="234" spans="1:9" s="2" customFormat="1">
      <c r="A234" s="12"/>
      <c r="B234" s="16"/>
      <c r="C234" s="13"/>
      <c r="D234" s="1331"/>
      <c r="E234" s="3"/>
      <c r="F234" s="1"/>
      <c r="G234" s="1"/>
      <c r="H234" s="1"/>
      <c r="I234" s="1"/>
    </row>
    <row r="235" spans="1:9" s="2" customFormat="1">
      <c r="A235" s="12"/>
      <c r="B235" s="16"/>
      <c r="C235" s="13"/>
      <c r="D235" s="1331"/>
      <c r="E235" s="3"/>
      <c r="F235" s="1"/>
      <c r="G235" s="1"/>
      <c r="H235" s="1"/>
      <c r="I235" s="1"/>
    </row>
    <row r="236" spans="1:9" s="2" customFormat="1">
      <c r="A236" s="12"/>
      <c r="B236" s="16"/>
      <c r="C236" s="13"/>
      <c r="D236" s="1331"/>
      <c r="E236" s="3"/>
      <c r="F236" s="1"/>
      <c r="G236" s="1"/>
      <c r="H236" s="1"/>
      <c r="I236" s="1"/>
    </row>
    <row r="237" spans="1:9" s="2" customFormat="1">
      <c r="A237" s="12"/>
      <c r="B237" s="16"/>
      <c r="C237" s="13"/>
      <c r="D237" s="1331"/>
      <c r="E237" s="3"/>
      <c r="F237" s="1"/>
      <c r="G237" s="1"/>
      <c r="H237" s="1"/>
      <c r="I237" s="1"/>
    </row>
    <row r="238" spans="1:9" s="2" customFormat="1">
      <c r="A238" s="12"/>
      <c r="B238" s="16"/>
      <c r="C238" s="13"/>
      <c r="D238" s="1331"/>
      <c r="E238" s="3"/>
      <c r="F238" s="1"/>
      <c r="G238" s="1"/>
      <c r="H238" s="1"/>
      <c r="I238" s="1"/>
    </row>
    <row r="239" spans="1:9" s="2" customFormat="1">
      <c r="A239" s="12"/>
      <c r="B239" s="16"/>
      <c r="C239" s="13"/>
      <c r="D239" s="1331"/>
      <c r="E239" s="3"/>
      <c r="F239" s="1"/>
      <c r="G239" s="1"/>
      <c r="H239" s="1"/>
      <c r="I239" s="1"/>
    </row>
    <row r="240" spans="1:9" s="2" customFormat="1">
      <c r="A240" s="12"/>
      <c r="B240" s="16"/>
      <c r="C240" s="13"/>
      <c r="D240" s="1331"/>
      <c r="E240" s="3"/>
      <c r="F240" s="1"/>
      <c r="G240" s="1"/>
      <c r="H240" s="1"/>
      <c r="I240" s="1"/>
    </row>
    <row r="241" spans="1:9" s="2" customFormat="1">
      <c r="A241" s="12"/>
      <c r="B241" s="16"/>
      <c r="C241" s="13"/>
      <c r="D241" s="1331"/>
      <c r="E241" s="3"/>
      <c r="F241" s="1"/>
      <c r="G241" s="1"/>
      <c r="H241" s="1"/>
      <c r="I241" s="1"/>
    </row>
    <row r="242" spans="1:9" s="2" customFormat="1">
      <c r="A242" s="12"/>
      <c r="B242" s="16"/>
      <c r="C242" s="13"/>
      <c r="D242" s="1331"/>
      <c r="E242" s="3"/>
      <c r="F242" s="1"/>
      <c r="G242" s="1"/>
      <c r="H242" s="1"/>
      <c r="I242" s="1"/>
    </row>
    <row r="243" spans="1:9" s="2" customFormat="1">
      <c r="A243" s="12"/>
      <c r="B243" s="16"/>
      <c r="C243" s="13"/>
      <c r="D243" s="1331"/>
      <c r="E243" s="3"/>
      <c r="F243" s="1"/>
      <c r="G243" s="1"/>
      <c r="H243" s="1"/>
      <c r="I243" s="1"/>
    </row>
    <row r="244" spans="1:9" s="2" customFormat="1">
      <c r="A244" s="12"/>
      <c r="B244" s="16"/>
      <c r="C244" s="13"/>
      <c r="D244" s="1331"/>
      <c r="E244" s="3"/>
      <c r="F244" s="1"/>
      <c r="G244" s="1"/>
      <c r="H244" s="1"/>
      <c r="I244" s="1"/>
    </row>
    <row r="245" spans="1:9" s="2" customFormat="1">
      <c r="A245" s="12"/>
      <c r="B245" s="16"/>
      <c r="C245" s="13"/>
      <c r="D245" s="1331"/>
      <c r="E245" s="3"/>
      <c r="F245" s="1"/>
      <c r="G245" s="1"/>
      <c r="H245" s="1"/>
      <c r="I245" s="1"/>
    </row>
    <row r="246" spans="1:9" s="2" customFormat="1">
      <c r="A246" s="12"/>
      <c r="B246" s="16"/>
      <c r="C246" s="13"/>
      <c r="D246" s="1331"/>
      <c r="E246" s="3"/>
      <c r="F246" s="1"/>
      <c r="G246" s="1"/>
      <c r="H246" s="1"/>
      <c r="I246" s="1"/>
    </row>
    <row r="247" spans="1:9" s="2" customFormat="1">
      <c r="A247" s="12"/>
      <c r="B247" s="16"/>
      <c r="C247" s="13"/>
      <c r="D247" s="1331"/>
      <c r="E247" s="3"/>
      <c r="F247" s="1"/>
      <c r="G247" s="1"/>
      <c r="H247" s="1"/>
      <c r="I247" s="1"/>
    </row>
    <row r="248" spans="1:9" s="2" customFormat="1">
      <c r="A248" s="12"/>
      <c r="B248" s="16"/>
      <c r="C248" s="13"/>
      <c r="D248" s="1331"/>
      <c r="E248" s="3"/>
      <c r="F248" s="1"/>
      <c r="G248" s="1"/>
      <c r="H248" s="1"/>
      <c r="I248" s="1"/>
    </row>
    <row r="249" spans="1:9" s="2" customFormat="1">
      <c r="A249" s="12"/>
      <c r="B249" s="16"/>
      <c r="C249" s="13"/>
      <c r="D249" s="1331"/>
      <c r="E249" s="3"/>
      <c r="F249" s="1"/>
      <c r="G249" s="1"/>
      <c r="H249" s="1"/>
      <c r="I249" s="1"/>
    </row>
    <row r="250" spans="1:9" s="2" customFormat="1">
      <c r="A250" s="12"/>
      <c r="B250" s="16"/>
      <c r="C250" s="13"/>
      <c r="D250" s="1331"/>
      <c r="E250" s="3"/>
      <c r="F250" s="1"/>
      <c r="G250" s="1"/>
      <c r="H250" s="1"/>
      <c r="I250" s="1"/>
    </row>
    <row r="251" spans="1:9" s="2" customFormat="1">
      <c r="A251" s="12"/>
      <c r="B251" s="16"/>
      <c r="C251" s="13"/>
      <c r="D251" s="1331"/>
      <c r="E251" s="3"/>
      <c r="F251" s="1"/>
      <c r="G251" s="1"/>
      <c r="H251" s="1"/>
      <c r="I251" s="1"/>
    </row>
    <row r="252" spans="1:9" s="2" customFormat="1">
      <c r="A252" s="12"/>
      <c r="B252" s="16"/>
      <c r="C252" s="13"/>
      <c r="D252" s="1331"/>
      <c r="E252" s="3"/>
      <c r="F252" s="1"/>
      <c r="G252" s="1"/>
      <c r="H252" s="1"/>
      <c r="I252" s="1"/>
    </row>
    <row r="253" spans="1:9" s="2" customFormat="1">
      <c r="A253" s="12"/>
      <c r="B253" s="16"/>
      <c r="C253" s="13"/>
      <c r="D253" s="1331"/>
      <c r="E253" s="3"/>
      <c r="F253" s="1"/>
      <c r="G253" s="1"/>
      <c r="H253" s="1"/>
      <c r="I253" s="1"/>
    </row>
    <row r="254" spans="1:9" s="2" customFormat="1">
      <c r="A254" s="12"/>
      <c r="B254" s="16"/>
      <c r="C254" s="13"/>
      <c r="D254" s="1331"/>
      <c r="E254" s="3"/>
      <c r="F254" s="1"/>
      <c r="G254" s="1"/>
      <c r="H254" s="1"/>
      <c r="I254" s="1"/>
    </row>
    <row r="255" spans="1:9" s="2" customFormat="1">
      <c r="A255" s="12"/>
      <c r="B255" s="16"/>
      <c r="C255" s="13"/>
      <c r="D255" s="1331"/>
      <c r="E255" s="3"/>
      <c r="F255" s="1"/>
      <c r="G255" s="1"/>
      <c r="H255" s="1"/>
      <c r="I255" s="1"/>
    </row>
    <row r="256" spans="1:9" s="2" customFormat="1">
      <c r="A256" s="12"/>
      <c r="B256" s="16"/>
      <c r="C256" s="13"/>
      <c r="D256" s="1331"/>
      <c r="E256" s="3"/>
      <c r="F256" s="1"/>
      <c r="G256" s="1"/>
      <c r="H256" s="1"/>
      <c r="I256" s="1"/>
    </row>
    <row r="257" spans="1:9" s="2" customFormat="1">
      <c r="A257" s="12"/>
      <c r="B257" s="16"/>
      <c r="C257" s="13"/>
      <c r="D257" s="1331"/>
      <c r="E257" s="3"/>
      <c r="F257" s="1"/>
      <c r="G257" s="1"/>
      <c r="H257" s="1"/>
      <c r="I257" s="1"/>
    </row>
    <row r="258" spans="1:9" s="2" customFormat="1">
      <c r="A258" s="12"/>
      <c r="B258" s="16"/>
      <c r="C258" s="13"/>
      <c r="D258" s="1331"/>
      <c r="E258" s="3"/>
      <c r="F258" s="1"/>
      <c r="G258" s="1"/>
      <c r="H258" s="1"/>
      <c r="I258" s="1"/>
    </row>
    <row r="259" spans="1:9" s="2" customFormat="1">
      <c r="A259" s="12"/>
      <c r="B259" s="16"/>
      <c r="C259" s="13"/>
      <c r="D259" s="1331"/>
      <c r="E259" s="3"/>
      <c r="F259" s="1"/>
      <c r="G259" s="1"/>
      <c r="H259" s="1"/>
      <c r="I259" s="1"/>
    </row>
    <row r="260" spans="1:9" s="2" customFormat="1">
      <c r="A260" s="12"/>
      <c r="B260" s="16"/>
      <c r="C260" s="13"/>
      <c r="D260" s="1331"/>
      <c r="E260" s="3"/>
      <c r="F260" s="1"/>
      <c r="G260" s="1"/>
      <c r="H260" s="1"/>
      <c r="I260" s="1"/>
    </row>
    <row r="261" spans="1:9" s="2" customFormat="1">
      <c r="A261" s="12"/>
      <c r="B261" s="16"/>
      <c r="C261" s="13"/>
      <c r="D261" s="1331"/>
      <c r="E261" s="3"/>
      <c r="F261" s="1"/>
      <c r="G261" s="1"/>
      <c r="H261" s="1"/>
      <c r="I261" s="1"/>
    </row>
    <row r="262" spans="1:9" s="2" customFormat="1">
      <c r="A262" s="12"/>
      <c r="B262" s="16"/>
      <c r="C262" s="13"/>
      <c r="D262" s="1331"/>
      <c r="E262" s="3"/>
      <c r="F262" s="1"/>
      <c r="G262" s="1"/>
      <c r="H262" s="1"/>
      <c r="I262" s="1"/>
    </row>
    <row r="263" spans="1:9" s="2" customFormat="1">
      <c r="A263" s="12"/>
      <c r="B263" s="16"/>
      <c r="C263" s="13"/>
      <c r="D263" s="1331"/>
      <c r="E263" s="3"/>
      <c r="F263" s="1"/>
      <c r="G263" s="1"/>
      <c r="H263" s="1"/>
      <c r="I263" s="1"/>
    </row>
    <row r="264" spans="1:9" s="2" customFormat="1">
      <c r="A264" s="12"/>
      <c r="B264" s="16"/>
      <c r="C264" s="13"/>
      <c r="D264" s="1331"/>
      <c r="E264" s="3"/>
      <c r="F264" s="1"/>
      <c r="G264" s="1"/>
      <c r="H264" s="1"/>
      <c r="I264" s="1"/>
    </row>
    <row r="265" spans="1:9" s="2" customFormat="1">
      <c r="A265" s="12"/>
      <c r="B265" s="16"/>
      <c r="C265" s="13"/>
      <c r="D265" s="1331"/>
      <c r="E265" s="3"/>
      <c r="F265" s="1"/>
      <c r="G265" s="1"/>
      <c r="H265" s="1"/>
      <c r="I265" s="1"/>
    </row>
    <row r="266" spans="1:9" s="2" customFormat="1">
      <c r="A266" s="12"/>
      <c r="B266" s="16"/>
      <c r="C266" s="13"/>
      <c r="D266" s="1331"/>
      <c r="E266" s="3"/>
      <c r="F266" s="1"/>
      <c r="G266" s="1"/>
      <c r="H266" s="1"/>
      <c r="I266" s="1"/>
    </row>
    <row r="267" spans="1:9" s="2" customFormat="1">
      <c r="A267" s="12"/>
      <c r="B267" s="16"/>
      <c r="C267" s="13"/>
      <c r="D267" s="1331"/>
      <c r="E267" s="3"/>
      <c r="F267" s="1"/>
      <c r="G267" s="1"/>
      <c r="H267" s="1"/>
      <c r="I267" s="1"/>
    </row>
    <row r="268" spans="1:9" s="2" customFormat="1">
      <c r="A268" s="12"/>
      <c r="B268" s="16"/>
      <c r="C268" s="13"/>
      <c r="D268" s="1331"/>
      <c r="E268" s="3"/>
      <c r="F268" s="1"/>
      <c r="G268" s="1"/>
      <c r="H268" s="1"/>
      <c r="I268" s="1"/>
    </row>
    <row r="269" spans="1:9" s="2" customFormat="1">
      <c r="A269" s="12"/>
      <c r="B269" s="16"/>
      <c r="C269" s="13"/>
      <c r="D269" s="1331"/>
      <c r="E269" s="3"/>
      <c r="F269" s="1"/>
      <c r="G269" s="1"/>
      <c r="H269" s="1"/>
      <c r="I269" s="1"/>
    </row>
    <row r="270" spans="1:9" s="2" customFormat="1">
      <c r="A270" s="12"/>
      <c r="B270" s="16"/>
      <c r="C270" s="13"/>
      <c r="D270" s="1331"/>
      <c r="E270" s="3"/>
      <c r="F270" s="1"/>
      <c r="G270" s="1"/>
      <c r="H270" s="1"/>
      <c r="I270" s="1"/>
    </row>
    <row r="271" spans="1:9" s="2" customFormat="1">
      <c r="A271" s="12"/>
      <c r="B271" s="16"/>
      <c r="C271" s="13"/>
      <c r="D271" s="1331"/>
      <c r="E271" s="3"/>
      <c r="F271" s="1"/>
      <c r="G271" s="1"/>
      <c r="H271" s="1"/>
      <c r="I271" s="1"/>
    </row>
    <row r="272" spans="1:9" s="2" customFormat="1">
      <c r="A272" s="12"/>
      <c r="B272" s="16"/>
      <c r="C272" s="13"/>
      <c r="D272" s="1331"/>
      <c r="E272" s="3"/>
      <c r="F272" s="1"/>
      <c r="G272" s="1"/>
      <c r="H272" s="1"/>
      <c r="I272" s="1"/>
    </row>
    <row r="273" spans="1:9" s="2" customFormat="1">
      <c r="A273" s="12"/>
      <c r="B273" s="16"/>
      <c r="C273" s="13"/>
      <c r="D273" s="1331"/>
      <c r="E273" s="3"/>
      <c r="F273" s="1"/>
      <c r="G273" s="1"/>
      <c r="H273" s="1"/>
      <c r="I273" s="1"/>
    </row>
    <row r="274" spans="1:9" s="2" customFormat="1">
      <c r="A274" s="12"/>
      <c r="B274" s="16"/>
      <c r="C274" s="13"/>
      <c r="D274" s="1331"/>
      <c r="E274" s="3"/>
      <c r="F274" s="1"/>
      <c r="G274" s="1"/>
      <c r="H274" s="1"/>
      <c r="I274" s="1"/>
    </row>
    <row r="275" spans="1:9" s="2" customFormat="1">
      <c r="A275" s="12"/>
      <c r="B275" s="16"/>
      <c r="C275" s="13"/>
      <c r="D275" s="1331"/>
      <c r="E275" s="3"/>
      <c r="F275" s="1"/>
      <c r="G275" s="1"/>
      <c r="H275" s="1"/>
      <c r="I275" s="1"/>
    </row>
    <row r="276" spans="1:9" s="2" customFormat="1">
      <c r="A276" s="12"/>
      <c r="B276" s="16"/>
      <c r="C276" s="13"/>
      <c r="D276" s="1331"/>
      <c r="E276" s="3"/>
      <c r="F276" s="1"/>
      <c r="G276" s="1"/>
      <c r="H276" s="1"/>
      <c r="I276" s="1"/>
    </row>
    <row r="277" spans="1:9" s="2" customFormat="1">
      <c r="A277" s="12"/>
      <c r="B277" s="16"/>
      <c r="C277" s="13"/>
      <c r="D277" s="1331"/>
      <c r="E277" s="3"/>
      <c r="F277" s="1"/>
      <c r="G277" s="1"/>
      <c r="H277" s="1"/>
      <c r="I277" s="1"/>
    </row>
    <row r="278" spans="1:9" s="2" customFormat="1">
      <c r="A278" s="12"/>
      <c r="B278" s="16"/>
      <c r="C278" s="13"/>
      <c r="D278" s="1331"/>
      <c r="E278" s="3"/>
      <c r="F278" s="1"/>
      <c r="G278" s="1"/>
      <c r="H278" s="1"/>
      <c r="I278" s="1"/>
    </row>
    <row r="279" spans="1:9" s="2" customFormat="1">
      <c r="A279" s="12"/>
      <c r="B279" s="16"/>
      <c r="C279" s="13"/>
      <c r="D279" s="1331"/>
      <c r="E279" s="3"/>
      <c r="F279" s="1"/>
      <c r="G279" s="1"/>
      <c r="H279" s="1"/>
      <c r="I279" s="1"/>
    </row>
    <row r="280" spans="1:9" s="2" customFormat="1">
      <c r="A280" s="12"/>
      <c r="B280" s="16"/>
      <c r="C280" s="13"/>
      <c r="D280" s="1331"/>
      <c r="E280" s="3"/>
      <c r="F280" s="1"/>
      <c r="G280" s="1"/>
      <c r="H280" s="1"/>
      <c r="I280" s="1"/>
    </row>
    <row r="281" spans="1:9" s="2" customFormat="1">
      <c r="A281" s="12"/>
      <c r="B281" s="16"/>
      <c r="C281" s="13"/>
      <c r="D281" s="1331"/>
      <c r="E281" s="3"/>
      <c r="F281" s="1"/>
      <c r="G281" s="1"/>
      <c r="H281" s="1"/>
      <c r="I281" s="1"/>
    </row>
    <row r="282" spans="1:9" s="2" customFormat="1">
      <c r="A282" s="12"/>
      <c r="B282" s="16"/>
      <c r="C282" s="13"/>
      <c r="D282" s="1331"/>
      <c r="E282" s="3"/>
      <c r="F282" s="1"/>
      <c r="G282" s="1"/>
      <c r="H282" s="1"/>
      <c r="I282" s="1"/>
    </row>
    <row r="283" spans="1:9" s="2" customFormat="1">
      <c r="A283" s="12"/>
      <c r="B283" s="16"/>
      <c r="C283" s="13"/>
      <c r="D283" s="1331"/>
      <c r="E283" s="3"/>
      <c r="F283" s="1"/>
      <c r="G283" s="1"/>
      <c r="H283" s="1"/>
      <c r="I283" s="1"/>
    </row>
    <row r="284" spans="1:9" s="2" customFormat="1">
      <c r="A284" s="12"/>
      <c r="B284" s="16"/>
      <c r="C284" s="13"/>
      <c r="D284" s="1331"/>
      <c r="E284" s="3"/>
      <c r="F284" s="1"/>
      <c r="G284" s="1"/>
      <c r="H284" s="1"/>
      <c r="I284" s="1"/>
    </row>
    <row r="285" spans="1:9" s="2" customFormat="1">
      <c r="A285" s="12"/>
      <c r="B285" s="16"/>
      <c r="C285" s="13"/>
      <c r="D285" s="1331"/>
      <c r="E285" s="3"/>
      <c r="F285" s="1"/>
      <c r="G285" s="1"/>
      <c r="H285" s="1"/>
      <c r="I285" s="1"/>
    </row>
    <row r="286" spans="1:9" s="2" customFormat="1">
      <c r="A286" s="12"/>
      <c r="B286" s="16"/>
      <c r="C286" s="13"/>
      <c r="D286" s="1331"/>
      <c r="E286" s="3"/>
      <c r="F286" s="1"/>
      <c r="G286" s="1"/>
      <c r="H286" s="1"/>
      <c r="I286" s="1"/>
    </row>
    <row r="287" spans="1:9" s="2" customFormat="1">
      <c r="A287" s="12"/>
      <c r="B287" s="16"/>
      <c r="C287" s="13"/>
      <c r="D287" s="1331"/>
      <c r="E287" s="3"/>
      <c r="F287" s="1"/>
      <c r="G287" s="1"/>
      <c r="H287" s="1"/>
      <c r="I287" s="1"/>
    </row>
    <row r="288" spans="1:9" s="2" customFormat="1">
      <c r="A288" s="12"/>
      <c r="B288" s="16"/>
      <c r="C288" s="13"/>
      <c r="D288" s="1331"/>
      <c r="E288" s="3"/>
      <c r="F288" s="1"/>
      <c r="G288" s="1"/>
      <c r="H288" s="1"/>
      <c r="I288" s="1"/>
    </row>
    <row r="289" spans="1:9" s="2" customFormat="1">
      <c r="A289" s="12"/>
      <c r="B289" s="16"/>
      <c r="C289" s="13"/>
      <c r="D289" s="1331"/>
      <c r="E289" s="3"/>
      <c r="F289" s="1"/>
      <c r="G289" s="1"/>
      <c r="H289" s="1"/>
      <c r="I289" s="1"/>
    </row>
    <row r="290" spans="1:9" s="2" customFormat="1">
      <c r="A290" s="12"/>
      <c r="B290" s="16"/>
      <c r="C290" s="13"/>
      <c r="D290" s="1331"/>
      <c r="E290" s="3"/>
      <c r="F290" s="1"/>
      <c r="G290" s="1"/>
      <c r="H290" s="1"/>
      <c r="I290" s="1"/>
    </row>
    <row r="291" spans="1:9" s="2" customFormat="1">
      <c r="A291" s="12"/>
      <c r="B291" s="16"/>
      <c r="C291" s="13"/>
      <c r="D291" s="1331"/>
      <c r="E291" s="3"/>
      <c r="F291" s="1"/>
      <c r="G291" s="1"/>
      <c r="H291" s="1"/>
      <c r="I291" s="1"/>
    </row>
    <row r="292" spans="1:9" s="2" customFormat="1">
      <c r="A292" s="12"/>
      <c r="B292" s="16"/>
      <c r="C292" s="13"/>
      <c r="D292" s="1331"/>
      <c r="E292" s="3"/>
      <c r="F292" s="1"/>
      <c r="G292" s="1"/>
      <c r="H292" s="1"/>
      <c r="I292" s="1"/>
    </row>
    <row r="293" spans="1:9" s="2" customFormat="1">
      <c r="A293" s="12"/>
      <c r="B293" s="16"/>
      <c r="C293" s="13"/>
      <c r="D293" s="1331"/>
      <c r="E293" s="3"/>
      <c r="F293" s="1"/>
      <c r="G293" s="1"/>
      <c r="H293" s="1"/>
      <c r="I293" s="1"/>
    </row>
    <row r="294" spans="1:9" s="2" customFormat="1">
      <c r="A294" s="12"/>
      <c r="B294" s="16"/>
      <c r="C294" s="13"/>
      <c r="D294" s="1331"/>
      <c r="E294" s="3"/>
      <c r="F294" s="1"/>
      <c r="G294" s="1"/>
      <c r="H294" s="1"/>
      <c r="I294" s="1"/>
    </row>
    <row r="295" spans="1:9" s="2" customFormat="1">
      <c r="A295" s="12"/>
      <c r="B295" s="16"/>
      <c r="C295" s="13"/>
      <c r="D295" s="1331"/>
      <c r="E295" s="3"/>
      <c r="F295" s="1"/>
      <c r="G295" s="1"/>
      <c r="H295" s="1"/>
      <c r="I295" s="1"/>
    </row>
    <row r="296" spans="1:9" s="2" customFormat="1">
      <c r="A296" s="12"/>
      <c r="B296" s="16"/>
      <c r="C296" s="13"/>
      <c r="D296" s="1331"/>
      <c r="E296" s="3"/>
      <c r="F296" s="1"/>
      <c r="G296" s="1"/>
      <c r="H296" s="1"/>
      <c r="I296" s="1"/>
    </row>
    <row r="297" spans="1:9" s="2" customFormat="1">
      <c r="A297" s="12"/>
      <c r="B297" s="16"/>
      <c r="C297" s="13"/>
      <c r="D297" s="1331"/>
      <c r="E297" s="3"/>
      <c r="F297" s="1"/>
      <c r="G297" s="1"/>
      <c r="H297" s="1"/>
      <c r="I297" s="1"/>
    </row>
    <row r="298" spans="1:9" s="2" customFormat="1">
      <c r="A298" s="12"/>
      <c r="B298" s="16"/>
      <c r="C298" s="13"/>
      <c r="D298" s="1331"/>
      <c r="E298" s="3"/>
      <c r="F298" s="1"/>
      <c r="G298" s="1"/>
      <c r="H298" s="1"/>
      <c r="I298" s="1"/>
    </row>
    <row r="299" spans="1:9" s="2" customFormat="1">
      <c r="A299" s="12"/>
      <c r="B299" s="16"/>
      <c r="C299" s="13"/>
      <c r="D299" s="1331"/>
      <c r="E299" s="3"/>
      <c r="F299" s="1"/>
      <c r="G299" s="1"/>
      <c r="H299" s="1"/>
      <c r="I299" s="1"/>
    </row>
    <row r="300" spans="1:9" s="2" customFormat="1">
      <c r="A300" s="12"/>
      <c r="B300" s="16"/>
      <c r="C300" s="13"/>
      <c r="D300" s="1331"/>
      <c r="E300" s="3"/>
      <c r="F300" s="1"/>
      <c r="G300" s="1"/>
      <c r="H300" s="1"/>
      <c r="I300" s="1"/>
    </row>
    <row r="301" spans="1:9" s="2" customFormat="1">
      <c r="A301" s="12"/>
      <c r="B301" s="16"/>
      <c r="C301" s="13"/>
      <c r="D301" s="1331"/>
      <c r="E301" s="3"/>
      <c r="F301" s="1"/>
      <c r="G301" s="1"/>
      <c r="H301" s="1"/>
      <c r="I301" s="1"/>
    </row>
    <row r="302" spans="1:9" s="2" customFormat="1">
      <c r="A302" s="12"/>
      <c r="B302" s="16"/>
      <c r="C302" s="13"/>
      <c r="D302" s="1331"/>
      <c r="E302" s="3"/>
      <c r="F302" s="1"/>
      <c r="G302" s="1"/>
      <c r="H302" s="1"/>
      <c r="I302" s="1"/>
    </row>
    <row r="303" spans="1:9" s="2" customFormat="1">
      <c r="A303" s="12"/>
      <c r="B303" s="16"/>
      <c r="C303" s="13"/>
      <c r="D303" s="1331"/>
      <c r="E303" s="3"/>
      <c r="F303" s="1"/>
      <c r="G303" s="1"/>
      <c r="H303" s="1"/>
      <c r="I303" s="1"/>
    </row>
    <row r="304" spans="1:9" s="2" customFormat="1">
      <c r="A304" s="12"/>
      <c r="B304" s="16"/>
      <c r="C304" s="13"/>
      <c r="D304" s="1331"/>
      <c r="E304" s="3"/>
      <c r="F304" s="1"/>
      <c r="G304" s="1"/>
      <c r="H304" s="1"/>
      <c r="I304" s="1"/>
    </row>
    <row r="305" spans="1:9" s="2" customFormat="1">
      <c r="A305" s="12"/>
      <c r="B305" s="16"/>
      <c r="C305" s="13"/>
      <c r="D305" s="1331"/>
      <c r="E305" s="3"/>
      <c r="F305" s="1"/>
      <c r="G305" s="1"/>
      <c r="H305" s="1"/>
      <c r="I305" s="1"/>
    </row>
    <row r="306" spans="1:9" s="2" customFormat="1">
      <c r="A306" s="12"/>
      <c r="B306" s="16"/>
      <c r="C306" s="13"/>
      <c r="D306" s="1331"/>
      <c r="E306" s="3"/>
      <c r="F306" s="1"/>
      <c r="G306" s="1"/>
      <c r="H306" s="1"/>
      <c r="I306" s="1"/>
    </row>
    <row r="307" spans="1:9" s="2" customFormat="1">
      <c r="A307" s="12"/>
      <c r="B307" s="16"/>
      <c r="C307" s="13"/>
      <c r="D307" s="1331"/>
      <c r="E307" s="3"/>
      <c r="F307" s="1"/>
      <c r="G307" s="1"/>
      <c r="H307" s="1"/>
      <c r="I307" s="1"/>
    </row>
    <row r="308" spans="1:9" s="2" customFormat="1">
      <c r="A308" s="12"/>
      <c r="B308" s="16"/>
      <c r="C308" s="13"/>
      <c r="D308" s="1331"/>
      <c r="E308" s="3"/>
      <c r="F308" s="1"/>
      <c r="G308" s="1"/>
      <c r="H308" s="1"/>
      <c r="I308" s="1"/>
    </row>
    <row r="309" spans="1:9" s="2" customFormat="1">
      <c r="A309" s="12"/>
      <c r="B309" s="16"/>
      <c r="C309" s="13"/>
      <c r="D309" s="1331"/>
      <c r="E309" s="3"/>
      <c r="F309" s="1"/>
      <c r="G309" s="1"/>
      <c r="H309" s="1"/>
      <c r="I309" s="1"/>
    </row>
    <row r="310" spans="1:9" s="2" customFormat="1">
      <c r="A310" s="12"/>
      <c r="B310" s="16"/>
      <c r="C310" s="13"/>
      <c r="D310" s="1331"/>
      <c r="E310" s="3"/>
      <c r="F310" s="1"/>
      <c r="G310" s="1"/>
      <c r="H310" s="1"/>
      <c r="I310" s="1"/>
    </row>
    <row r="311" spans="1:9" s="2" customFormat="1">
      <c r="A311" s="12"/>
      <c r="B311" s="16"/>
      <c r="C311" s="13"/>
      <c r="D311" s="1331"/>
      <c r="E311" s="3"/>
      <c r="F311" s="1"/>
      <c r="G311" s="1"/>
      <c r="H311" s="1"/>
      <c r="I311" s="1"/>
    </row>
    <row r="312" spans="1:9" s="2" customFormat="1">
      <c r="A312" s="12"/>
      <c r="B312" s="16"/>
      <c r="C312" s="13"/>
      <c r="D312" s="1331"/>
      <c r="E312" s="3"/>
      <c r="F312" s="1"/>
      <c r="G312" s="1"/>
      <c r="H312" s="1"/>
      <c r="I312" s="1"/>
    </row>
    <row r="313" spans="1:9" s="2" customFormat="1">
      <c r="A313" s="12"/>
      <c r="B313" s="16"/>
      <c r="C313" s="13"/>
      <c r="D313" s="1331"/>
      <c r="E313" s="3"/>
      <c r="F313" s="1"/>
      <c r="G313" s="1"/>
      <c r="H313" s="1"/>
      <c r="I313" s="1"/>
    </row>
    <row r="314" spans="1:9" s="2" customFormat="1">
      <c r="A314" s="12"/>
      <c r="B314" s="16"/>
      <c r="C314" s="13"/>
      <c r="D314" s="1331"/>
      <c r="E314" s="3"/>
      <c r="F314" s="1"/>
      <c r="G314" s="1"/>
      <c r="H314" s="1"/>
      <c r="I314" s="1"/>
    </row>
    <row r="315" spans="1:9" s="2" customFormat="1">
      <c r="A315" s="12"/>
      <c r="B315" s="16"/>
      <c r="C315" s="13"/>
      <c r="D315" s="1331"/>
      <c r="E315" s="3"/>
      <c r="F315" s="1"/>
      <c r="G315" s="1"/>
      <c r="H315" s="1"/>
      <c r="I315" s="1"/>
    </row>
    <row r="316" spans="1:9" s="2" customFormat="1">
      <c r="A316" s="12"/>
      <c r="B316" s="16"/>
      <c r="C316" s="13"/>
      <c r="D316" s="1331"/>
      <c r="E316" s="3"/>
      <c r="F316" s="1"/>
      <c r="G316" s="1"/>
      <c r="H316" s="1"/>
      <c r="I316" s="1"/>
    </row>
    <row r="317" spans="1:9" s="2" customFormat="1">
      <c r="A317" s="12"/>
      <c r="B317" s="16"/>
      <c r="C317" s="13"/>
      <c r="D317" s="1331"/>
      <c r="E317" s="3"/>
      <c r="F317" s="1"/>
      <c r="G317" s="1"/>
      <c r="H317" s="1"/>
      <c r="I317" s="1"/>
    </row>
    <row r="318" spans="1:9" s="2" customFormat="1">
      <c r="A318" s="12"/>
      <c r="B318" s="16"/>
      <c r="C318" s="13"/>
      <c r="D318" s="1331"/>
      <c r="E318" s="3"/>
      <c r="F318" s="1"/>
      <c r="G318" s="1"/>
      <c r="H318" s="1"/>
      <c r="I318" s="1"/>
    </row>
    <row r="319" spans="1:9" s="2" customFormat="1">
      <c r="A319" s="12"/>
      <c r="B319" s="16"/>
      <c r="C319" s="13"/>
      <c r="D319" s="1331"/>
      <c r="E319" s="3"/>
      <c r="F319" s="1"/>
      <c r="G319" s="1"/>
      <c r="H319" s="1"/>
      <c r="I319" s="1"/>
    </row>
    <row r="320" spans="1:9" s="2" customFormat="1">
      <c r="A320" s="12"/>
      <c r="B320" s="16"/>
      <c r="C320" s="13"/>
      <c r="D320" s="1331"/>
      <c r="E320" s="3"/>
      <c r="F320" s="1"/>
      <c r="G320" s="1"/>
      <c r="H320" s="1"/>
      <c r="I320" s="1"/>
    </row>
    <row r="321" spans="1:9" s="2" customFormat="1">
      <c r="A321" s="12"/>
      <c r="B321" s="16"/>
      <c r="C321" s="13"/>
      <c r="D321" s="1331"/>
      <c r="E321" s="3"/>
      <c r="F321" s="1"/>
      <c r="G321" s="1"/>
      <c r="H321" s="1"/>
      <c r="I321" s="1"/>
    </row>
    <row r="322" spans="1:9" s="2" customFormat="1">
      <c r="A322" s="12"/>
      <c r="B322" s="16"/>
      <c r="C322" s="13"/>
      <c r="D322" s="1331"/>
      <c r="E322" s="3"/>
      <c r="F322" s="1"/>
      <c r="G322" s="1"/>
      <c r="H322" s="1"/>
      <c r="I322" s="1"/>
    </row>
    <row r="323" spans="1:9" s="2" customFormat="1">
      <c r="A323" s="12"/>
      <c r="B323" s="16"/>
      <c r="C323" s="13"/>
      <c r="D323" s="1331"/>
      <c r="E323" s="3"/>
      <c r="F323" s="1"/>
      <c r="G323" s="1"/>
      <c r="H323" s="1"/>
      <c r="I323" s="1"/>
    </row>
    <row r="324" spans="1:9" s="2" customFormat="1">
      <c r="A324" s="12"/>
      <c r="B324" s="16"/>
      <c r="C324" s="13"/>
      <c r="D324" s="1331"/>
      <c r="E324" s="3"/>
      <c r="F324" s="1"/>
      <c r="G324" s="1"/>
      <c r="H324" s="1"/>
      <c r="I324" s="1"/>
    </row>
    <row r="325" spans="1:9" s="2" customFormat="1">
      <c r="A325" s="12"/>
      <c r="B325" s="16"/>
      <c r="C325" s="13"/>
      <c r="D325" s="1331"/>
      <c r="E325" s="3"/>
      <c r="F325" s="1"/>
      <c r="G325" s="1"/>
      <c r="H325" s="1"/>
      <c r="I325" s="1"/>
    </row>
    <row r="326" spans="1:9" s="2" customFormat="1">
      <c r="A326" s="12"/>
      <c r="B326" s="16"/>
      <c r="C326" s="13"/>
      <c r="D326" s="1331"/>
      <c r="E326" s="3"/>
      <c r="F326" s="1"/>
      <c r="G326" s="1"/>
      <c r="H326" s="1"/>
      <c r="I326" s="1"/>
    </row>
    <row r="327" spans="1:9" s="2" customFormat="1">
      <c r="A327" s="12"/>
      <c r="B327" s="16"/>
      <c r="C327" s="13"/>
      <c r="D327" s="1331"/>
      <c r="E327" s="3"/>
      <c r="F327" s="1"/>
      <c r="G327" s="1"/>
      <c r="H327" s="1"/>
      <c r="I327" s="1"/>
    </row>
    <row r="328" spans="1:9" s="2" customFormat="1">
      <c r="A328" s="12"/>
      <c r="B328" s="16"/>
      <c r="C328" s="13"/>
      <c r="D328" s="1331"/>
      <c r="E328" s="3"/>
      <c r="F328" s="1"/>
      <c r="G328" s="1"/>
      <c r="H328" s="1"/>
      <c r="I328" s="1"/>
    </row>
    <row r="329" spans="1:9" s="2" customFormat="1">
      <c r="A329" s="12"/>
      <c r="B329" s="16"/>
      <c r="C329" s="13"/>
      <c r="D329" s="1331"/>
      <c r="E329" s="3"/>
      <c r="F329" s="1"/>
      <c r="G329" s="1"/>
      <c r="H329" s="1"/>
      <c r="I329" s="1"/>
    </row>
    <row r="330" spans="1:9" s="2" customFormat="1">
      <c r="A330" s="12"/>
      <c r="B330" s="16"/>
      <c r="C330" s="13"/>
      <c r="D330" s="1331"/>
      <c r="E330" s="3"/>
      <c r="F330" s="1"/>
      <c r="G330" s="1"/>
      <c r="H330" s="1"/>
      <c r="I330" s="1"/>
    </row>
    <row r="331" spans="1:9" s="2" customFormat="1">
      <c r="A331" s="12"/>
      <c r="B331" s="16"/>
      <c r="C331" s="13"/>
      <c r="D331" s="1331"/>
      <c r="E331" s="3"/>
      <c r="F331" s="1"/>
      <c r="G331" s="1"/>
      <c r="H331" s="1"/>
      <c r="I331" s="1"/>
    </row>
    <row r="332" spans="1:9" s="2" customFormat="1">
      <c r="A332" s="12"/>
      <c r="B332" s="16"/>
      <c r="C332" s="13"/>
      <c r="D332" s="1331"/>
      <c r="E332" s="3"/>
      <c r="F332" s="1"/>
      <c r="G332" s="1"/>
      <c r="H332" s="1"/>
      <c r="I332" s="1"/>
    </row>
    <row r="333" spans="1:9" s="2" customFormat="1">
      <c r="A333" s="12"/>
      <c r="B333" s="16"/>
      <c r="C333" s="13"/>
      <c r="D333" s="1331"/>
      <c r="E333" s="3"/>
      <c r="F333" s="1"/>
      <c r="G333" s="1"/>
      <c r="H333" s="1"/>
      <c r="I333" s="1"/>
    </row>
    <row r="334" spans="1:9" s="2" customFormat="1">
      <c r="A334" s="12"/>
      <c r="B334" s="16"/>
      <c r="C334" s="13"/>
      <c r="D334" s="1331"/>
      <c r="E334" s="3"/>
      <c r="F334" s="1"/>
      <c r="G334" s="1"/>
      <c r="H334" s="1"/>
      <c r="I334" s="1"/>
    </row>
    <row r="335" spans="1:9" s="2" customFormat="1">
      <c r="A335" s="12"/>
      <c r="B335" s="16"/>
      <c r="C335" s="13"/>
      <c r="D335" s="1331"/>
      <c r="E335" s="3"/>
      <c r="F335" s="1"/>
      <c r="G335" s="1"/>
      <c r="H335" s="1"/>
      <c r="I335" s="1"/>
    </row>
    <row r="336" spans="1:9" s="2" customFormat="1">
      <c r="A336" s="12"/>
      <c r="B336" s="16"/>
      <c r="C336" s="13"/>
      <c r="D336" s="1331"/>
      <c r="E336" s="3"/>
      <c r="F336" s="1"/>
      <c r="G336" s="1"/>
      <c r="H336" s="1"/>
      <c r="I336" s="1"/>
    </row>
    <row r="337" spans="1:9" s="2" customFormat="1">
      <c r="A337" s="12"/>
      <c r="B337" s="16"/>
      <c r="C337" s="13"/>
      <c r="D337" s="1331"/>
      <c r="E337" s="3"/>
      <c r="F337" s="1"/>
      <c r="G337" s="1"/>
      <c r="H337" s="1"/>
      <c r="I337" s="1"/>
    </row>
    <row r="338" spans="1:9" s="2" customFormat="1">
      <c r="A338" s="12"/>
      <c r="B338" s="16"/>
      <c r="C338" s="13"/>
      <c r="D338" s="1331"/>
      <c r="E338" s="3"/>
      <c r="F338" s="1"/>
      <c r="G338" s="1"/>
      <c r="H338" s="1"/>
      <c r="I338" s="1"/>
    </row>
    <row r="339" spans="1:9" s="2" customFormat="1">
      <c r="A339" s="12"/>
      <c r="B339" s="16"/>
      <c r="C339" s="13"/>
      <c r="D339" s="1331"/>
      <c r="E339" s="3"/>
      <c r="F339" s="1"/>
      <c r="G339" s="1"/>
      <c r="H339" s="1"/>
      <c r="I339" s="1"/>
    </row>
    <row r="340" spans="1:9" s="2" customFormat="1">
      <c r="A340" s="12"/>
      <c r="B340" s="16"/>
      <c r="C340" s="13"/>
      <c r="D340" s="1331"/>
      <c r="E340" s="3"/>
      <c r="F340" s="1"/>
      <c r="G340" s="1"/>
      <c r="H340" s="1"/>
      <c r="I340" s="1"/>
    </row>
    <row r="341" spans="1:9" s="2" customFormat="1">
      <c r="A341" s="12"/>
      <c r="B341" s="16"/>
      <c r="C341" s="13"/>
      <c r="D341" s="1331"/>
      <c r="E341" s="3"/>
      <c r="F341" s="1"/>
      <c r="G341" s="1"/>
      <c r="H341" s="1"/>
      <c r="I341" s="1"/>
    </row>
    <row r="342" spans="1:9" s="2" customFormat="1">
      <c r="A342" s="12"/>
      <c r="B342" s="16"/>
      <c r="C342" s="13"/>
      <c r="D342" s="1331"/>
      <c r="E342" s="3"/>
      <c r="F342" s="1"/>
      <c r="G342" s="1"/>
      <c r="H342" s="1"/>
      <c r="I342" s="1"/>
    </row>
    <row r="343" spans="1:9" s="2" customFormat="1">
      <c r="A343" s="12"/>
      <c r="B343" s="16"/>
      <c r="C343" s="13"/>
      <c r="D343" s="1331"/>
      <c r="E343" s="3"/>
      <c r="F343" s="1"/>
      <c r="G343" s="1"/>
      <c r="H343" s="1"/>
      <c r="I343" s="1"/>
    </row>
    <row r="344" spans="1:9" s="2" customFormat="1">
      <c r="A344" s="12"/>
      <c r="B344" s="16"/>
      <c r="C344" s="13"/>
      <c r="D344" s="1331"/>
      <c r="E344" s="3"/>
      <c r="F344" s="1"/>
      <c r="G344" s="1"/>
      <c r="H344" s="1"/>
      <c r="I344" s="1"/>
    </row>
    <row r="345" spans="1:9" s="2" customFormat="1">
      <c r="A345" s="12"/>
      <c r="B345" s="16"/>
      <c r="C345" s="13"/>
      <c r="D345" s="1331"/>
      <c r="E345" s="3"/>
      <c r="F345" s="1"/>
      <c r="G345" s="1"/>
      <c r="H345" s="1"/>
      <c r="I345" s="1"/>
    </row>
    <row r="346" spans="1:9" s="2" customFormat="1">
      <c r="A346" s="12"/>
      <c r="B346" s="16"/>
      <c r="C346" s="13"/>
      <c r="D346" s="1331"/>
      <c r="E346" s="3"/>
      <c r="F346" s="1"/>
      <c r="G346" s="1"/>
      <c r="H346" s="1"/>
      <c r="I346" s="1"/>
    </row>
    <row r="347" spans="1:9" s="2" customFormat="1">
      <c r="A347" s="12"/>
      <c r="B347" s="16"/>
      <c r="C347" s="13"/>
      <c r="D347" s="1331"/>
      <c r="E347" s="3"/>
      <c r="F347" s="1"/>
      <c r="G347" s="1"/>
      <c r="H347" s="1"/>
      <c r="I347" s="1"/>
    </row>
    <row r="348" spans="1:9" s="2" customFormat="1">
      <c r="A348" s="12"/>
      <c r="B348" s="16"/>
      <c r="C348" s="13"/>
      <c r="D348" s="1331"/>
      <c r="E348" s="3"/>
      <c r="F348" s="1"/>
      <c r="G348" s="1"/>
      <c r="H348" s="1"/>
      <c r="I348" s="1"/>
    </row>
    <row r="349" spans="1:9" s="2" customFormat="1">
      <c r="A349" s="12"/>
      <c r="B349" s="16"/>
      <c r="C349" s="13"/>
      <c r="D349" s="1331"/>
      <c r="E349" s="3"/>
      <c r="F349" s="1"/>
      <c r="G349" s="1"/>
      <c r="H349" s="1"/>
      <c r="I349" s="1"/>
    </row>
    <row r="350" spans="1:9" s="2" customFormat="1">
      <c r="A350" s="12"/>
      <c r="B350" s="16"/>
      <c r="C350" s="13"/>
      <c r="D350" s="1331"/>
      <c r="E350" s="3"/>
      <c r="F350" s="1"/>
      <c r="G350" s="1"/>
      <c r="H350" s="1"/>
      <c r="I350" s="1"/>
    </row>
    <row r="351" spans="1:9" s="2" customFormat="1">
      <c r="A351" s="12"/>
      <c r="B351" s="16"/>
      <c r="C351" s="13"/>
      <c r="D351" s="1331"/>
      <c r="E351" s="3"/>
      <c r="F351" s="1"/>
      <c r="G351" s="1"/>
      <c r="H351" s="1"/>
      <c r="I351" s="1"/>
    </row>
    <row r="352" spans="1:9" s="2" customFormat="1">
      <c r="A352" s="12"/>
      <c r="B352" s="16"/>
      <c r="C352" s="13"/>
      <c r="D352" s="1331"/>
      <c r="E352" s="3"/>
      <c r="F352" s="1"/>
      <c r="G352" s="1"/>
      <c r="H352" s="1"/>
      <c r="I352" s="1"/>
    </row>
    <row r="353" spans="1:9" s="2" customFormat="1">
      <c r="A353" s="12"/>
      <c r="B353" s="16"/>
      <c r="C353" s="13"/>
      <c r="D353" s="1331"/>
      <c r="E353" s="3"/>
      <c r="F353" s="1"/>
      <c r="G353" s="1"/>
      <c r="H353" s="1"/>
      <c r="I353" s="1"/>
    </row>
    <row r="354" spans="1:9" s="2" customFormat="1">
      <c r="A354" s="12"/>
      <c r="B354" s="16"/>
      <c r="C354" s="13"/>
      <c r="D354" s="1331"/>
      <c r="E354" s="3"/>
      <c r="F354" s="1"/>
      <c r="G354" s="1"/>
      <c r="H354" s="1"/>
      <c r="I354" s="1"/>
    </row>
    <row r="355" spans="1:9" s="2" customFormat="1">
      <c r="A355" s="12"/>
      <c r="B355" s="16"/>
      <c r="C355" s="13"/>
      <c r="D355" s="1331"/>
      <c r="E355" s="3"/>
      <c r="F355" s="1"/>
      <c r="G355" s="1"/>
      <c r="H355" s="1"/>
      <c r="I355" s="1"/>
    </row>
    <row r="356" spans="1:9" s="2" customFormat="1">
      <c r="A356" s="12"/>
      <c r="B356" s="16"/>
      <c r="C356" s="13"/>
      <c r="D356" s="1331"/>
      <c r="E356" s="3"/>
      <c r="F356" s="1"/>
      <c r="G356" s="1"/>
      <c r="H356" s="1"/>
      <c r="I356" s="1"/>
    </row>
    <row r="357" spans="1:9" s="2" customFormat="1">
      <c r="A357" s="12"/>
      <c r="B357" s="16"/>
      <c r="C357" s="13"/>
      <c r="D357" s="1331"/>
      <c r="E357" s="3"/>
      <c r="F357" s="1"/>
      <c r="G357" s="1"/>
      <c r="H357" s="1"/>
      <c r="I357" s="1"/>
    </row>
    <row r="358" spans="1:9" s="2" customFormat="1">
      <c r="A358" s="12"/>
      <c r="B358" s="16"/>
      <c r="C358" s="13"/>
      <c r="D358" s="1331"/>
      <c r="E358" s="3"/>
      <c r="F358" s="1"/>
      <c r="G358" s="1"/>
      <c r="H358" s="1"/>
      <c r="I358" s="1"/>
    </row>
    <row r="359" spans="1:9" s="2" customFormat="1">
      <c r="A359" s="12"/>
      <c r="B359" s="16"/>
      <c r="C359" s="13"/>
      <c r="D359" s="1331"/>
      <c r="E359" s="3"/>
      <c r="F359" s="1"/>
      <c r="G359" s="1"/>
      <c r="H359" s="1"/>
      <c r="I359" s="1"/>
    </row>
    <row r="360" spans="1:9" s="2" customFormat="1">
      <c r="A360" s="12"/>
      <c r="B360" s="16"/>
      <c r="C360" s="13"/>
      <c r="D360" s="1331"/>
      <c r="E360" s="3"/>
      <c r="F360" s="1"/>
      <c r="G360" s="1"/>
      <c r="H360" s="1"/>
      <c r="I360" s="1"/>
    </row>
    <row r="361" spans="1:9" s="2" customFormat="1">
      <c r="A361" s="12"/>
      <c r="B361" s="16"/>
      <c r="C361" s="13"/>
      <c r="D361" s="1331"/>
      <c r="E361" s="3"/>
      <c r="F361" s="1"/>
      <c r="G361" s="1"/>
      <c r="H361" s="1"/>
      <c r="I361" s="1"/>
    </row>
    <row r="362" spans="1:9" s="2" customFormat="1">
      <c r="A362" s="12"/>
      <c r="B362" s="16"/>
      <c r="C362" s="13"/>
      <c r="D362" s="1331"/>
      <c r="E362" s="3"/>
      <c r="F362" s="1"/>
      <c r="G362" s="1"/>
      <c r="H362" s="1"/>
      <c r="I362" s="1"/>
    </row>
    <row r="363" spans="1:9" s="2" customFormat="1">
      <c r="A363" s="12"/>
      <c r="B363" s="16"/>
      <c r="C363" s="13"/>
      <c r="D363" s="1331"/>
      <c r="E363" s="3"/>
      <c r="F363" s="1"/>
      <c r="G363" s="1"/>
      <c r="H363" s="1"/>
      <c r="I363" s="1"/>
    </row>
    <row r="364" spans="1:9" s="2" customFormat="1">
      <c r="A364" s="12"/>
      <c r="B364" s="16"/>
      <c r="C364" s="13"/>
      <c r="D364" s="1331"/>
      <c r="E364" s="3"/>
      <c r="F364" s="1"/>
      <c r="G364" s="1"/>
      <c r="H364" s="1"/>
      <c r="I364" s="1"/>
    </row>
    <row r="365" spans="1:9" s="2" customFormat="1">
      <c r="A365" s="12"/>
      <c r="B365" s="16"/>
      <c r="C365" s="13"/>
      <c r="D365" s="1331"/>
      <c r="E365" s="3"/>
      <c r="F365" s="1"/>
      <c r="G365" s="1"/>
      <c r="H365" s="1"/>
      <c r="I365" s="1"/>
    </row>
    <row r="366" spans="1:9" s="2" customFormat="1">
      <c r="A366" s="12"/>
      <c r="B366" s="16"/>
      <c r="C366" s="13"/>
      <c r="D366" s="1331"/>
      <c r="E366" s="3"/>
      <c r="F366" s="1"/>
      <c r="G366" s="1"/>
      <c r="H366" s="1"/>
      <c r="I366" s="1"/>
    </row>
    <row r="367" spans="1:9" s="2" customFormat="1">
      <c r="A367" s="12"/>
      <c r="B367" s="16"/>
      <c r="C367" s="13"/>
      <c r="D367" s="1331"/>
      <c r="E367" s="3"/>
      <c r="F367" s="1"/>
      <c r="G367" s="1"/>
      <c r="H367" s="1"/>
      <c r="I367" s="1"/>
    </row>
    <row r="368" spans="1:9" s="2" customFormat="1">
      <c r="A368" s="12"/>
      <c r="B368" s="16"/>
      <c r="C368" s="13"/>
      <c r="D368" s="1331"/>
      <c r="E368" s="3"/>
      <c r="F368" s="1"/>
      <c r="G368" s="1"/>
      <c r="H368" s="1"/>
      <c r="I368" s="1"/>
    </row>
    <row r="369" spans="1:9" s="2" customFormat="1">
      <c r="A369" s="12"/>
      <c r="B369" s="16"/>
      <c r="C369" s="13"/>
      <c r="D369" s="1331"/>
      <c r="E369" s="3"/>
      <c r="F369" s="1"/>
      <c r="G369" s="1"/>
      <c r="H369" s="1"/>
      <c r="I369" s="1"/>
    </row>
    <row r="370" spans="1:9" s="2" customFormat="1">
      <c r="A370" s="12"/>
      <c r="B370" s="16"/>
      <c r="C370" s="13"/>
      <c r="D370" s="1331"/>
      <c r="E370" s="3"/>
      <c r="F370" s="1"/>
      <c r="G370" s="1"/>
      <c r="H370" s="1"/>
      <c r="I370" s="1"/>
    </row>
    <row r="371" spans="1:9" s="2" customFormat="1">
      <c r="A371" s="12"/>
      <c r="B371" s="16"/>
      <c r="C371" s="13"/>
      <c r="D371" s="1331"/>
      <c r="E371" s="3"/>
      <c r="F371" s="1"/>
      <c r="G371" s="1"/>
      <c r="H371" s="1"/>
      <c r="I371" s="1"/>
    </row>
    <row r="372" spans="1:9" s="2" customFormat="1">
      <c r="A372" s="12"/>
      <c r="B372" s="16"/>
      <c r="C372" s="13"/>
      <c r="D372" s="1331"/>
      <c r="E372" s="3"/>
      <c r="F372" s="1"/>
      <c r="G372" s="1"/>
      <c r="H372" s="1"/>
      <c r="I372" s="1"/>
    </row>
    <row r="373" spans="1:9" s="2" customFormat="1">
      <c r="A373" s="12"/>
      <c r="B373" s="16"/>
      <c r="C373" s="13"/>
      <c r="D373" s="1331"/>
      <c r="E373" s="3"/>
      <c r="F373" s="1"/>
      <c r="G373" s="1"/>
      <c r="H373" s="1"/>
      <c r="I373" s="1"/>
    </row>
    <row r="374" spans="1:9" s="2" customFormat="1">
      <c r="A374" s="12"/>
      <c r="B374" s="16"/>
      <c r="C374" s="13"/>
      <c r="D374" s="1331"/>
      <c r="E374" s="3"/>
      <c r="F374" s="1"/>
      <c r="G374" s="1"/>
      <c r="H374" s="1"/>
      <c r="I374" s="1"/>
    </row>
    <row r="375" spans="1:9" s="2" customFormat="1">
      <c r="A375" s="12"/>
      <c r="B375" s="16"/>
      <c r="C375" s="13"/>
      <c r="D375" s="1331"/>
      <c r="E375" s="3"/>
      <c r="F375" s="1"/>
      <c r="G375" s="1"/>
      <c r="H375" s="1"/>
      <c r="I375" s="1"/>
    </row>
    <row r="376" spans="1:9" s="2" customFormat="1">
      <c r="A376" s="12"/>
      <c r="B376" s="16"/>
      <c r="C376" s="13"/>
      <c r="D376" s="1331"/>
      <c r="E376" s="3"/>
      <c r="F376" s="1"/>
      <c r="G376" s="1"/>
      <c r="H376" s="1"/>
      <c r="I376" s="1"/>
    </row>
    <row r="377" spans="1:9" s="2" customFormat="1">
      <c r="A377" s="12"/>
      <c r="B377" s="16"/>
      <c r="C377" s="13"/>
      <c r="D377" s="1331"/>
      <c r="E377" s="3"/>
      <c r="F377" s="1"/>
      <c r="G377" s="1"/>
      <c r="H377" s="1"/>
      <c r="I377" s="1"/>
    </row>
    <row r="378" spans="1:9" s="2" customFormat="1">
      <c r="A378" s="12"/>
      <c r="B378" s="16"/>
      <c r="C378" s="13"/>
      <c r="D378" s="1331"/>
      <c r="E378" s="3"/>
      <c r="F378" s="1"/>
      <c r="G378" s="1"/>
      <c r="H378" s="1"/>
      <c r="I378" s="1"/>
    </row>
    <row r="379" spans="1:9" s="2" customFormat="1">
      <c r="A379" s="12"/>
      <c r="B379" s="16"/>
      <c r="C379" s="13"/>
      <c r="D379" s="1331"/>
      <c r="E379" s="3"/>
      <c r="F379" s="1"/>
      <c r="G379" s="1"/>
      <c r="H379" s="1"/>
      <c r="I379" s="1"/>
    </row>
    <row r="380" spans="1:9" s="2" customFormat="1">
      <c r="A380" s="12"/>
      <c r="B380" s="16"/>
      <c r="C380" s="13"/>
      <c r="D380" s="1331"/>
      <c r="E380" s="3"/>
      <c r="F380" s="1"/>
      <c r="G380" s="1"/>
      <c r="H380" s="1"/>
      <c r="I380" s="1"/>
    </row>
    <row r="381" spans="1:9" s="2" customFormat="1">
      <c r="A381" s="12"/>
      <c r="B381" s="16"/>
      <c r="C381" s="13"/>
      <c r="D381" s="1331"/>
      <c r="E381" s="3"/>
      <c r="F381" s="1"/>
      <c r="G381" s="1"/>
      <c r="H381" s="1"/>
      <c r="I381" s="1"/>
    </row>
    <row r="382" spans="1:9" s="2" customFormat="1">
      <c r="A382" s="12"/>
      <c r="B382" s="16"/>
      <c r="C382" s="13"/>
      <c r="D382" s="1331"/>
      <c r="E382" s="3"/>
      <c r="F382" s="1"/>
      <c r="G382" s="1"/>
      <c r="H382" s="1"/>
      <c r="I382" s="1"/>
    </row>
    <row r="383" spans="1:9" s="2" customFormat="1">
      <c r="A383" s="12"/>
      <c r="B383" s="16"/>
      <c r="C383" s="13"/>
      <c r="D383" s="1331"/>
      <c r="E383" s="3"/>
      <c r="F383" s="1"/>
      <c r="G383" s="1"/>
      <c r="H383" s="1"/>
      <c r="I383" s="1"/>
    </row>
    <row r="384" spans="1:9" s="2" customFormat="1">
      <c r="A384" s="12"/>
      <c r="B384" s="16"/>
      <c r="C384" s="13"/>
      <c r="D384" s="1331"/>
      <c r="E384" s="3"/>
      <c r="F384" s="1"/>
      <c r="G384" s="1"/>
      <c r="H384" s="1"/>
      <c r="I384" s="1"/>
    </row>
    <row r="385" spans="1:9" s="2" customFormat="1">
      <c r="A385" s="12"/>
      <c r="B385" s="16"/>
      <c r="C385" s="13"/>
      <c r="D385" s="1331"/>
      <c r="E385" s="3"/>
      <c r="F385" s="1"/>
      <c r="G385" s="1"/>
      <c r="H385" s="1"/>
      <c r="I385" s="1"/>
    </row>
    <row r="386" spans="1:9" s="2" customFormat="1">
      <c r="A386" s="12"/>
      <c r="B386" s="16"/>
      <c r="C386" s="13"/>
      <c r="D386" s="1331"/>
      <c r="E386" s="3"/>
      <c r="F386" s="1"/>
      <c r="G386" s="1"/>
      <c r="H386" s="1"/>
      <c r="I386" s="1"/>
    </row>
    <row r="387" spans="1:9" s="2" customFormat="1">
      <c r="A387" s="12"/>
      <c r="B387" s="16"/>
      <c r="C387" s="13"/>
      <c r="D387" s="1331"/>
      <c r="E387" s="3"/>
      <c r="F387" s="1"/>
      <c r="G387" s="1"/>
      <c r="H387" s="1"/>
      <c r="I387" s="1"/>
    </row>
    <row r="388" spans="1:9" s="2" customFormat="1">
      <c r="A388" s="12"/>
      <c r="B388" s="16"/>
      <c r="C388" s="13"/>
      <c r="D388" s="1331"/>
      <c r="E388" s="3"/>
      <c r="F388" s="1"/>
      <c r="G388" s="1"/>
      <c r="H388" s="1"/>
      <c r="I388" s="1"/>
    </row>
    <row r="389" spans="1:9" s="2" customFormat="1">
      <c r="A389" s="12"/>
      <c r="B389" s="16"/>
      <c r="C389" s="13"/>
      <c r="D389" s="1331"/>
      <c r="E389" s="3"/>
      <c r="F389" s="1"/>
      <c r="G389" s="1"/>
      <c r="H389" s="1"/>
      <c r="I389" s="1"/>
    </row>
    <row r="390" spans="1:9" s="2" customFormat="1">
      <c r="A390" s="12"/>
      <c r="B390" s="16"/>
      <c r="C390" s="13"/>
      <c r="D390" s="1331"/>
      <c r="E390" s="3"/>
      <c r="F390" s="1"/>
      <c r="G390" s="1"/>
      <c r="H390" s="1"/>
      <c r="I390" s="1"/>
    </row>
    <row r="391" spans="1:9" s="2" customFormat="1">
      <c r="A391" s="12"/>
      <c r="B391" s="16"/>
      <c r="C391" s="13"/>
      <c r="D391" s="1331"/>
      <c r="E391" s="3"/>
      <c r="F391" s="1"/>
      <c r="G391" s="1"/>
      <c r="H391" s="1"/>
      <c r="I391" s="1"/>
    </row>
    <row r="392" spans="1:9" s="2" customFormat="1">
      <c r="A392" s="12"/>
      <c r="B392" s="16"/>
      <c r="C392" s="13"/>
      <c r="D392" s="1331"/>
      <c r="E392" s="3"/>
      <c r="F392" s="1"/>
      <c r="G392" s="1"/>
      <c r="H392" s="1"/>
      <c r="I392" s="1"/>
    </row>
    <row r="393" spans="1:9" s="2" customFormat="1">
      <c r="A393" s="12"/>
      <c r="B393" s="16"/>
      <c r="C393" s="13"/>
      <c r="D393" s="1331"/>
      <c r="E393" s="3"/>
      <c r="F393" s="1"/>
      <c r="G393" s="1"/>
      <c r="H393" s="1"/>
      <c r="I393" s="1"/>
    </row>
    <row r="394" spans="1:9" s="2" customFormat="1">
      <c r="A394" s="12"/>
      <c r="B394" s="16"/>
      <c r="C394" s="13"/>
      <c r="D394" s="1331"/>
      <c r="E394" s="3"/>
      <c r="F394" s="1"/>
      <c r="G394" s="1"/>
      <c r="H394" s="1"/>
      <c r="I394" s="1"/>
    </row>
    <row r="395" spans="1:9" s="2" customFormat="1">
      <c r="A395" s="12"/>
      <c r="B395" s="16"/>
      <c r="C395" s="13"/>
      <c r="D395" s="1331"/>
      <c r="E395" s="3"/>
      <c r="F395" s="1"/>
      <c r="G395" s="1"/>
      <c r="H395" s="1"/>
      <c r="I395" s="1"/>
    </row>
    <row r="396" spans="1:9" s="2" customFormat="1">
      <c r="A396" s="12"/>
      <c r="B396" s="16"/>
      <c r="C396" s="13"/>
      <c r="D396" s="1331"/>
      <c r="E396" s="3"/>
      <c r="F396" s="1"/>
      <c r="G396" s="1"/>
      <c r="H396" s="1"/>
      <c r="I396" s="1"/>
    </row>
    <row r="397" spans="1:9" s="2" customFormat="1">
      <c r="A397" s="12"/>
      <c r="B397" s="16"/>
      <c r="C397" s="13"/>
      <c r="D397" s="1331"/>
      <c r="E397" s="3"/>
      <c r="F397" s="1"/>
      <c r="G397" s="1"/>
      <c r="H397" s="1"/>
      <c r="I397" s="1"/>
    </row>
    <row r="398" spans="1:9" s="2" customFormat="1">
      <c r="A398" s="12"/>
      <c r="B398" s="16"/>
      <c r="C398" s="13"/>
      <c r="D398" s="1331"/>
      <c r="E398" s="3"/>
      <c r="F398" s="1"/>
      <c r="G398" s="1"/>
      <c r="H398" s="1"/>
      <c r="I398" s="1"/>
    </row>
    <row r="399" spans="1:9" s="2" customFormat="1">
      <c r="A399" s="12"/>
      <c r="B399" s="16"/>
      <c r="C399" s="13"/>
      <c r="D399" s="1331"/>
      <c r="E399" s="3"/>
      <c r="F399" s="1"/>
      <c r="G399" s="1"/>
      <c r="H399" s="1"/>
      <c r="I399" s="1"/>
    </row>
    <row r="400" spans="1:9" s="2" customFormat="1">
      <c r="A400" s="12"/>
      <c r="B400" s="16"/>
      <c r="C400" s="13"/>
      <c r="D400" s="1331"/>
      <c r="E400" s="3"/>
      <c r="F400" s="1"/>
      <c r="G400" s="1"/>
      <c r="H400" s="1"/>
      <c r="I400" s="1"/>
    </row>
    <row r="401" spans="1:9" s="2" customFormat="1">
      <c r="A401" s="12"/>
      <c r="B401" s="16"/>
      <c r="C401" s="13"/>
      <c r="D401" s="1331"/>
      <c r="E401" s="3"/>
      <c r="F401" s="1"/>
      <c r="G401" s="1"/>
      <c r="H401" s="1"/>
      <c r="I401" s="1"/>
    </row>
    <row r="402" spans="1:9" s="2" customFormat="1">
      <c r="A402" s="12"/>
      <c r="B402" s="16"/>
      <c r="C402" s="13"/>
      <c r="D402" s="1331"/>
      <c r="E402" s="3"/>
      <c r="F402" s="1"/>
      <c r="G402" s="1"/>
      <c r="H402" s="1"/>
      <c r="I402" s="1"/>
    </row>
    <row r="403" spans="1:9" s="2" customFormat="1">
      <c r="A403" s="12"/>
      <c r="B403" s="16"/>
      <c r="C403" s="13"/>
      <c r="D403" s="1331"/>
      <c r="E403" s="3"/>
      <c r="F403" s="1"/>
      <c r="G403" s="1"/>
      <c r="H403" s="1"/>
      <c r="I403" s="1"/>
    </row>
    <row r="404" spans="1:9" s="2" customFormat="1">
      <c r="A404" s="12"/>
      <c r="B404" s="16"/>
      <c r="C404" s="13"/>
      <c r="D404" s="1331"/>
      <c r="E404" s="3"/>
      <c r="F404" s="1"/>
      <c r="G404" s="1"/>
      <c r="H404" s="1"/>
      <c r="I404" s="1"/>
    </row>
    <row r="405" spans="1:9" s="2" customFormat="1">
      <c r="A405" s="12"/>
      <c r="B405" s="16"/>
      <c r="C405" s="13"/>
      <c r="D405" s="1331"/>
      <c r="E405" s="3"/>
      <c r="F405" s="1"/>
      <c r="G405" s="1"/>
      <c r="H405" s="1"/>
      <c r="I405" s="1"/>
    </row>
    <row r="406" spans="1:9" s="2" customFormat="1">
      <c r="A406" s="12"/>
      <c r="B406" s="16"/>
      <c r="C406" s="13"/>
      <c r="D406" s="1331"/>
      <c r="E406" s="3"/>
      <c r="F406" s="1"/>
      <c r="G406" s="1"/>
      <c r="H406" s="1"/>
      <c r="I406" s="1"/>
    </row>
    <row r="407" spans="1:9" s="2" customFormat="1">
      <c r="A407" s="12"/>
      <c r="B407" s="16"/>
      <c r="C407" s="13"/>
      <c r="D407" s="1331"/>
      <c r="E407" s="3"/>
      <c r="F407" s="1"/>
      <c r="G407" s="1"/>
      <c r="H407" s="1"/>
      <c r="I407" s="1"/>
    </row>
    <row r="408" spans="1:9" s="2" customFormat="1">
      <c r="A408" s="12"/>
      <c r="B408" s="16"/>
      <c r="C408" s="13"/>
      <c r="D408" s="1331"/>
      <c r="E408" s="3"/>
      <c r="F408" s="1"/>
      <c r="G408" s="1"/>
      <c r="H408" s="1"/>
      <c r="I408" s="1"/>
    </row>
    <row r="409" spans="1:9" s="2" customFormat="1">
      <c r="A409" s="12"/>
      <c r="B409" s="16"/>
      <c r="C409" s="13"/>
      <c r="D409" s="1331"/>
      <c r="E409" s="3"/>
      <c r="F409" s="1"/>
      <c r="G409" s="1"/>
      <c r="H409" s="1"/>
      <c r="I409" s="1"/>
    </row>
    <row r="410" spans="1:9" s="2" customFormat="1">
      <c r="A410" s="12"/>
      <c r="B410" s="16"/>
      <c r="C410" s="13"/>
      <c r="D410" s="1331"/>
      <c r="E410" s="3"/>
      <c r="F410" s="1"/>
      <c r="G410" s="1"/>
      <c r="H410" s="1"/>
      <c r="I410" s="1"/>
    </row>
    <row r="411" spans="1:9" s="2" customFormat="1">
      <c r="A411" s="12"/>
      <c r="B411" s="16"/>
      <c r="C411" s="13"/>
      <c r="D411" s="1331"/>
      <c r="E411" s="3"/>
      <c r="F411" s="1"/>
      <c r="G411" s="1"/>
      <c r="H411" s="1"/>
      <c r="I411" s="1"/>
    </row>
    <row r="412" spans="1:9" s="2" customFormat="1">
      <c r="A412" s="12"/>
      <c r="B412" s="16"/>
      <c r="C412" s="13"/>
      <c r="D412" s="1331"/>
      <c r="E412" s="3"/>
      <c r="F412" s="1"/>
      <c r="G412" s="1"/>
      <c r="H412" s="1"/>
      <c r="I412" s="1"/>
    </row>
    <row r="413" spans="1:9" s="2" customFormat="1">
      <c r="A413" s="12"/>
      <c r="B413" s="16"/>
      <c r="C413" s="13"/>
      <c r="D413" s="1331"/>
      <c r="E413" s="3"/>
      <c r="F413" s="1"/>
      <c r="G413" s="1"/>
      <c r="H413" s="1"/>
      <c r="I413" s="1"/>
    </row>
    <row r="414" spans="1:9" s="2" customFormat="1">
      <c r="A414" s="12"/>
      <c r="B414" s="16"/>
      <c r="C414" s="13"/>
      <c r="D414" s="1331"/>
      <c r="E414" s="3"/>
      <c r="F414" s="1"/>
      <c r="G414" s="1"/>
      <c r="H414" s="1"/>
      <c r="I414" s="1"/>
    </row>
    <row r="415" spans="1:9" s="2" customFormat="1">
      <c r="A415" s="12"/>
      <c r="B415" s="16"/>
      <c r="C415" s="13"/>
      <c r="D415" s="1331"/>
      <c r="E415" s="3"/>
      <c r="F415" s="1"/>
      <c r="G415" s="1"/>
      <c r="H415" s="1"/>
      <c r="I415" s="1"/>
    </row>
    <row r="416" spans="1:9" s="2" customFormat="1">
      <c r="A416" s="12"/>
      <c r="B416" s="16"/>
      <c r="C416" s="13"/>
      <c r="D416" s="1331"/>
      <c r="E416" s="3"/>
      <c r="F416" s="1"/>
      <c r="G416" s="1"/>
      <c r="H416" s="1"/>
      <c r="I416" s="1"/>
    </row>
    <row r="417" spans="1:9" s="2" customFormat="1">
      <c r="A417" s="12"/>
      <c r="B417" s="16"/>
      <c r="C417" s="13"/>
      <c r="D417" s="1331"/>
      <c r="E417" s="3"/>
      <c r="F417" s="1"/>
      <c r="G417" s="1"/>
      <c r="H417" s="1"/>
      <c r="I417" s="1"/>
    </row>
    <row r="418" spans="1:9" s="2" customFormat="1">
      <c r="A418" s="12"/>
      <c r="B418" s="16"/>
      <c r="C418" s="13"/>
      <c r="D418" s="1331"/>
      <c r="E418" s="3"/>
      <c r="F418" s="1"/>
      <c r="G418" s="1"/>
      <c r="H418" s="1"/>
      <c r="I418" s="1"/>
    </row>
    <row r="419" spans="1:9" s="2" customFormat="1">
      <c r="A419" s="12"/>
      <c r="B419" s="16"/>
      <c r="C419" s="13"/>
      <c r="D419" s="1331"/>
      <c r="E419" s="3"/>
      <c r="F419" s="1"/>
      <c r="G419" s="1"/>
      <c r="H419" s="1"/>
      <c r="I419" s="1"/>
    </row>
    <row r="420" spans="1:9" s="2" customFormat="1">
      <c r="A420" s="12"/>
      <c r="B420" s="16"/>
      <c r="C420" s="13"/>
      <c r="D420" s="1331"/>
      <c r="E420" s="3"/>
      <c r="F420" s="1"/>
      <c r="G420" s="1"/>
      <c r="H420" s="1"/>
      <c r="I420" s="1"/>
    </row>
    <row r="421" spans="1:9" s="2" customFormat="1">
      <c r="A421" s="12"/>
      <c r="B421" s="16"/>
      <c r="C421" s="13"/>
      <c r="D421" s="1331"/>
      <c r="E421" s="3"/>
      <c r="F421" s="1"/>
      <c r="G421" s="1"/>
      <c r="H421" s="1"/>
      <c r="I421" s="1"/>
    </row>
    <row r="422" spans="1:9" s="2" customFormat="1">
      <c r="A422" s="12"/>
      <c r="B422" s="16"/>
      <c r="C422" s="13"/>
      <c r="D422" s="1331"/>
      <c r="E422" s="3"/>
      <c r="F422" s="1"/>
      <c r="G422" s="1"/>
      <c r="H422" s="1"/>
      <c r="I422" s="1"/>
    </row>
    <row r="423" spans="1:9" s="2" customFormat="1">
      <c r="A423" s="12"/>
      <c r="B423" s="16"/>
      <c r="C423" s="13"/>
      <c r="D423" s="1331"/>
      <c r="E423" s="3"/>
      <c r="F423" s="1"/>
      <c r="G423" s="1"/>
      <c r="H423" s="1"/>
      <c r="I423" s="1"/>
    </row>
    <row r="424" spans="1:9" s="2" customFormat="1">
      <c r="A424" s="12"/>
      <c r="B424" s="16"/>
      <c r="C424" s="13"/>
      <c r="D424" s="1331"/>
      <c r="E424" s="3"/>
      <c r="F424" s="1"/>
      <c r="G424" s="1"/>
      <c r="H424" s="1"/>
      <c r="I424" s="1"/>
    </row>
    <row r="425" spans="1:9" s="2" customFormat="1">
      <c r="A425" s="12"/>
      <c r="B425" s="16"/>
      <c r="C425" s="13"/>
      <c r="D425" s="1331"/>
      <c r="E425" s="3"/>
      <c r="F425" s="1"/>
      <c r="G425" s="1"/>
      <c r="H425" s="1"/>
      <c r="I425" s="1"/>
    </row>
    <row r="426" spans="1:9" s="2" customFormat="1">
      <c r="A426" s="12"/>
      <c r="B426" s="16"/>
      <c r="C426" s="13"/>
      <c r="D426" s="1331"/>
      <c r="E426" s="3"/>
      <c r="F426" s="1"/>
      <c r="G426" s="1"/>
      <c r="H426" s="1"/>
      <c r="I426" s="1"/>
    </row>
    <row r="427" spans="1:9" s="2" customFormat="1">
      <c r="A427" s="12"/>
      <c r="B427" s="16"/>
      <c r="C427" s="13"/>
      <c r="D427" s="1331"/>
      <c r="E427" s="3"/>
      <c r="F427" s="1"/>
      <c r="G427" s="1"/>
      <c r="H427" s="1"/>
      <c r="I427" s="1"/>
    </row>
    <row r="428" spans="1:9" s="2" customFormat="1">
      <c r="A428" s="12"/>
      <c r="B428" s="16"/>
      <c r="C428" s="13"/>
      <c r="D428" s="1331"/>
      <c r="E428" s="3"/>
      <c r="F428" s="1"/>
      <c r="G428" s="1"/>
      <c r="H428" s="1"/>
      <c r="I428" s="1"/>
    </row>
    <row r="429" spans="1:9" s="2" customFormat="1">
      <c r="A429" s="12"/>
      <c r="B429" s="16"/>
      <c r="C429" s="13"/>
      <c r="D429" s="1331"/>
      <c r="E429" s="3"/>
      <c r="F429" s="1"/>
      <c r="G429" s="1"/>
      <c r="H429" s="1"/>
      <c r="I429" s="1"/>
    </row>
    <row r="430" spans="1:9" s="2" customFormat="1">
      <c r="A430" s="12"/>
      <c r="B430" s="16"/>
      <c r="C430" s="13"/>
      <c r="D430" s="1331"/>
      <c r="E430" s="3"/>
      <c r="F430" s="1"/>
      <c r="G430" s="1"/>
      <c r="H430" s="1"/>
      <c r="I430" s="1"/>
    </row>
    <row r="431" spans="1:9" s="2" customFormat="1">
      <c r="A431" s="12"/>
      <c r="B431" s="16"/>
      <c r="C431" s="13"/>
      <c r="D431" s="1331"/>
      <c r="E431" s="3"/>
      <c r="F431" s="1"/>
      <c r="G431" s="1"/>
      <c r="H431" s="1"/>
      <c r="I431" s="1"/>
    </row>
    <row r="432" spans="1:9" s="2" customFormat="1">
      <c r="A432" s="12"/>
      <c r="B432" s="16"/>
      <c r="C432" s="13"/>
      <c r="D432" s="1331"/>
      <c r="E432" s="3"/>
      <c r="F432" s="1"/>
      <c r="G432" s="1"/>
      <c r="H432" s="1"/>
      <c r="I432" s="1"/>
    </row>
    <row r="433" spans="1:9" s="2" customFormat="1">
      <c r="A433" s="12"/>
      <c r="B433" s="16"/>
      <c r="C433" s="13"/>
      <c r="D433" s="1331"/>
      <c r="E433" s="3"/>
      <c r="F433" s="1"/>
      <c r="G433" s="1"/>
      <c r="H433" s="1"/>
      <c r="I433" s="1"/>
    </row>
    <row r="434" spans="1:9" s="2" customFormat="1">
      <c r="A434" s="12"/>
      <c r="B434" s="16"/>
      <c r="C434" s="13"/>
      <c r="D434" s="1331"/>
      <c r="E434" s="3"/>
      <c r="F434" s="1"/>
      <c r="G434" s="1"/>
      <c r="H434" s="1"/>
      <c r="I434" s="1"/>
    </row>
    <row r="435" spans="1:9" s="2" customFormat="1">
      <c r="A435" s="12"/>
      <c r="B435" s="16"/>
      <c r="C435" s="13"/>
      <c r="D435" s="1331"/>
      <c r="E435" s="3"/>
      <c r="F435" s="1"/>
      <c r="G435" s="1"/>
      <c r="H435" s="1"/>
      <c r="I435" s="1"/>
    </row>
    <row r="436" spans="1:9" s="2" customFormat="1">
      <c r="A436" s="12"/>
      <c r="B436" s="16"/>
      <c r="C436" s="13"/>
      <c r="D436" s="1331"/>
      <c r="E436" s="3"/>
      <c r="F436" s="1"/>
      <c r="G436" s="1"/>
      <c r="H436" s="1"/>
      <c r="I436" s="1"/>
    </row>
    <row r="437" spans="1:9" s="2" customFormat="1">
      <c r="A437" s="12"/>
      <c r="B437" s="16"/>
      <c r="C437" s="13"/>
      <c r="D437" s="1331"/>
      <c r="E437" s="3"/>
      <c r="F437" s="1"/>
      <c r="G437" s="1"/>
      <c r="H437" s="1"/>
      <c r="I437" s="1"/>
    </row>
    <row r="438" spans="1:9" s="2" customFormat="1">
      <c r="A438" s="12"/>
      <c r="B438" s="16"/>
      <c r="C438" s="13"/>
      <c r="D438" s="1331"/>
      <c r="E438" s="3"/>
      <c r="F438" s="1"/>
      <c r="G438" s="1"/>
      <c r="H438" s="1"/>
      <c r="I438" s="1"/>
    </row>
    <row r="439" spans="1:9" s="2" customFormat="1">
      <c r="A439" s="12"/>
      <c r="B439" s="16"/>
      <c r="C439" s="13"/>
      <c r="D439" s="1331"/>
      <c r="E439" s="3"/>
      <c r="F439" s="1"/>
      <c r="G439" s="1"/>
      <c r="H439" s="1"/>
      <c r="I439" s="1"/>
    </row>
    <row r="440" spans="1:9" s="2" customFormat="1">
      <c r="A440" s="12"/>
      <c r="B440" s="16"/>
      <c r="C440" s="13"/>
      <c r="D440" s="1331"/>
      <c r="E440" s="3"/>
      <c r="F440" s="1"/>
      <c r="G440" s="1"/>
      <c r="H440" s="1"/>
      <c r="I440" s="1"/>
    </row>
    <row r="441" spans="1:9" s="2" customFormat="1">
      <c r="A441" s="12"/>
      <c r="B441" s="16"/>
      <c r="C441" s="13"/>
      <c r="D441" s="1331"/>
      <c r="E441" s="3"/>
      <c r="F441" s="1"/>
      <c r="G441" s="1"/>
      <c r="H441" s="1"/>
      <c r="I441" s="1"/>
    </row>
    <row r="442" spans="1:9" s="2" customFormat="1">
      <c r="A442" s="12"/>
      <c r="B442" s="16"/>
      <c r="C442" s="13"/>
      <c r="D442" s="1331"/>
      <c r="E442" s="3"/>
      <c r="F442" s="1"/>
      <c r="G442" s="1"/>
      <c r="H442" s="1"/>
      <c r="I442" s="1"/>
    </row>
    <row r="443" spans="1:9" s="2" customFormat="1">
      <c r="A443" s="12"/>
      <c r="B443" s="16"/>
      <c r="C443" s="13"/>
      <c r="D443" s="1331"/>
      <c r="E443" s="3"/>
      <c r="F443" s="1"/>
      <c r="G443" s="1"/>
      <c r="H443" s="1"/>
      <c r="I443" s="1"/>
    </row>
    <row r="444" spans="1:9" s="2" customFormat="1">
      <c r="A444" s="12"/>
      <c r="B444" s="16"/>
      <c r="C444" s="13"/>
      <c r="D444" s="1331"/>
      <c r="E444" s="3"/>
      <c r="F444" s="1"/>
      <c r="G444" s="1"/>
      <c r="H444" s="1"/>
      <c r="I444" s="1"/>
    </row>
    <row r="445" spans="1:9" s="2" customFormat="1">
      <c r="A445" s="12"/>
      <c r="B445" s="16"/>
      <c r="C445" s="13"/>
      <c r="D445" s="1331"/>
      <c r="E445" s="3"/>
      <c r="F445" s="1"/>
      <c r="G445" s="1"/>
      <c r="H445" s="1"/>
      <c r="I445" s="1"/>
    </row>
    <row r="446" spans="1:9" s="2" customFormat="1">
      <c r="A446" s="12"/>
      <c r="B446" s="16"/>
      <c r="C446" s="13"/>
      <c r="D446" s="1331"/>
      <c r="E446" s="3"/>
      <c r="F446" s="1"/>
      <c r="G446" s="1"/>
      <c r="H446" s="1"/>
      <c r="I446" s="1"/>
    </row>
    <row r="447" spans="1:9" s="2" customFormat="1">
      <c r="A447" s="12"/>
      <c r="B447" s="16"/>
      <c r="C447" s="13"/>
      <c r="D447" s="1331"/>
      <c r="E447" s="3"/>
      <c r="F447" s="1"/>
      <c r="G447" s="1"/>
      <c r="H447" s="1"/>
      <c r="I447" s="1"/>
    </row>
    <row r="448" spans="1:9" s="2" customFormat="1">
      <c r="A448" s="12"/>
      <c r="B448" s="16"/>
      <c r="C448" s="13"/>
      <c r="D448" s="1331"/>
      <c r="E448" s="3"/>
      <c r="F448" s="1"/>
      <c r="G448" s="1"/>
      <c r="H448" s="1"/>
      <c r="I448" s="1"/>
    </row>
    <row r="449" spans="1:9" s="2" customFormat="1">
      <c r="A449" s="12"/>
      <c r="B449" s="16"/>
      <c r="C449" s="13"/>
      <c r="D449" s="1331"/>
      <c r="E449" s="3"/>
      <c r="F449" s="1"/>
      <c r="G449" s="1"/>
      <c r="H449" s="1"/>
      <c r="I449" s="1"/>
    </row>
    <row r="450" spans="1:9" s="2" customFormat="1">
      <c r="A450" s="12"/>
      <c r="B450" s="16"/>
      <c r="C450" s="13"/>
      <c r="D450" s="1331"/>
      <c r="E450" s="3"/>
      <c r="F450" s="1"/>
      <c r="G450" s="1"/>
      <c r="H450" s="1"/>
      <c r="I450" s="1"/>
    </row>
    <row r="451" spans="1:9" s="2" customFormat="1">
      <c r="A451" s="12"/>
      <c r="B451" s="16"/>
      <c r="C451" s="13"/>
      <c r="D451" s="1331"/>
      <c r="E451" s="3"/>
      <c r="F451" s="1"/>
      <c r="G451" s="1"/>
      <c r="H451" s="1"/>
      <c r="I451" s="1"/>
    </row>
    <row r="452" spans="1:9" s="2" customFormat="1">
      <c r="A452" s="12"/>
      <c r="B452" s="16"/>
      <c r="C452" s="13"/>
      <c r="D452" s="1331"/>
      <c r="E452" s="3"/>
      <c r="F452" s="1"/>
      <c r="G452" s="1"/>
      <c r="H452" s="1"/>
      <c r="I452" s="1"/>
    </row>
    <row r="453" spans="1:9" s="2" customFormat="1">
      <c r="A453" s="12"/>
      <c r="B453" s="16"/>
      <c r="C453" s="13"/>
      <c r="D453" s="1331"/>
      <c r="E453" s="3"/>
      <c r="F453" s="1"/>
      <c r="G453" s="1"/>
      <c r="H453" s="1"/>
      <c r="I453" s="1"/>
    </row>
    <row r="454" spans="1:9" s="2" customFormat="1">
      <c r="A454" s="12"/>
      <c r="B454" s="16"/>
      <c r="C454" s="13"/>
      <c r="D454" s="1331"/>
      <c r="E454" s="3"/>
      <c r="F454" s="1"/>
      <c r="G454" s="1"/>
      <c r="H454" s="1"/>
      <c r="I454" s="1"/>
    </row>
    <row r="455" spans="1:9" s="2" customFormat="1">
      <c r="A455" s="12"/>
      <c r="B455" s="16"/>
      <c r="C455" s="13"/>
      <c r="D455" s="1331"/>
      <c r="E455" s="3"/>
      <c r="F455" s="1"/>
      <c r="G455" s="1"/>
      <c r="H455" s="1"/>
      <c r="I455" s="1"/>
    </row>
    <row r="456" spans="1:9" s="2" customFormat="1">
      <c r="A456" s="12"/>
      <c r="B456" s="16"/>
      <c r="C456" s="13"/>
      <c r="D456" s="1331"/>
      <c r="E456" s="3"/>
      <c r="F456" s="1"/>
      <c r="G456" s="1"/>
      <c r="H456" s="1"/>
      <c r="I456" s="1"/>
    </row>
    <row r="457" spans="1:9" s="2" customFormat="1">
      <c r="A457" s="12"/>
      <c r="B457" s="16"/>
      <c r="C457" s="13"/>
      <c r="D457" s="1331"/>
      <c r="E457" s="3"/>
      <c r="F457" s="1"/>
      <c r="G457" s="1"/>
      <c r="H457" s="1"/>
      <c r="I457" s="1"/>
    </row>
    <row r="458" spans="1:9" s="2" customFormat="1">
      <c r="A458" s="12"/>
      <c r="B458" s="16"/>
      <c r="C458" s="13"/>
      <c r="D458" s="1331"/>
      <c r="E458" s="3"/>
      <c r="F458" s="1"/>
      <c r="G458" s="1"/>
      <c r="H458" s="1"/>
      <c r="I458" s="1"/>
    </row>
    <row r="459" spans="1:9" s="2" customFormat="1">
      <c r="A459" s="12"/>
      <c r="B459" s="16"/>
      <c r="C459" s="13"/>
      <c r="D459" s="1331"/>
      <c r="E459" s="3"/>
      <c r="F459" s="1"/>
      <c r="G459" s="1"/>
      <c r="H459" s="1"/>
      <c r="I459" s="1"/>
    </row>
    <row r="460" spans="1:9" s="2" customFormat="1">
      <c r="A460" s="12"/>
      <c r="B460" s="16"/>
      <c r="C460" s="13"/>
      <c r="D460" s="1331"/>
      <c r="E460" s="3"/>
      <c r="F460" s="1"/>
      <c r="G460" s="1"/>
      <c r="H460" s="1"/>
      <c r="I460" s="1"/>
    </row>
    <row r="461" spans="1:9" s="2" customFormat="1">
      <c r="A461" s="12"/>
      <c r="B461" s="16"/>
      <c r="C461" s="13"/>
      <c r="D461" s="1331"/>
      <c r="E461" s="3"/>
      <c r="F461" s="1"/>
      <c r="G461" s="1"/>
      <c r="H461" s="1"/>
      <c r="I461" s="1"/>
    </row>
    <row r="462" spans="1:9" s="2" customFormat="1">
      <c r="A462" s="12"/>
      <c r="B462" s="16"/>
      <c r="C462" s="13"/>
      <c r="D462" s="1331"/>
      <c r="E462" s="3"/>
      <c r="F462" s="1"/>
      <c r="G462" s="1"/>
      <c r="H462" s="1"/>
      <c r="I462" s="1"/>
    </row>
    <row r="463" spans="1:9" s="2" customFormat="1">
      <c r="A463" s="12"/>
      <c r="B463" s="16"/>
      <c r="C463" s="13"/>
      <c r="D463" s="1331"/>
      <c r="E463" s="3"/>
      <c r="F463" s="1"/>
      <c r="G463" s="1"/>
      <c r="H463" s="1"/>
      <c r="I463" s="1"/>
    </row>
    <row r="464" spans="1:9" s="2" customFormat="1">
      <c r="A464" s="12"/>
      <c r="B464" s="16"/>
      <c r="C464" s="13"/>
      <c r="D464" s="1331"/>
      <c r="E464" s="3"/>
      <c r="F464" s="1"/>
      <c r="G464" s="1"/>
      <c r="H464" s="1"/>
      <c r="I464" s="1"/>
    </row>
    <row r="465" spans="1:9" s="2" customFormat="1">
      <c r="A465" s="12"/>
      <c r="B465" s="16"/>
      <c r="C465" s="13"/>
      <c r="D465" s="1331"/>
      <c r="E465" s="3"/>
      <c r="F465" s="1"/>
      <c r="G465" s="1"/>
      <c r="H465" s="1"/>
      <c r="I465" s="1"/>
    </row>
    <row r="466" spans="1:9" s="2" customFormat="1">
      <c r="A466" s="12"/>
      <c r="B466" s="16"/>
      <c r="C466" s="13"/>
      <c r="D466" s="1331"/>
      <c r="E466" s="3"/>
      <c r="F466" s="1"/>
      <c r="G466" s="1"/>
      <c r="H466" s="1"/>
      <c r="I466" s="1"/>
    </row>
    <row r="467" spans="1:9" s="2" customFormat="1">
      <c r="A467" s="12"/>
      <c r="B467" s="16"/>
      <c r="C467" s="13"/>
      <c r="D467" s="1331"/>
      <c r="E467" s="3"/>
      <c r="F467" s="1"/>
      <c r="G467" s="1"/>
      <c r="H467" s="1"/>
      <c r="I467" s="1"/>
    </row>
    <row r="468" spans="1:9" s="2" customFormat="1">
      <c r="A468" s="12"/>
      <c r="B468" s="16"/>
      <c r="C468" s="13"/>
      <c r="D468" s="1331"/>
      <c r="E468" s="3"/>
      <c r="F468" s="1"/>
      <c r="G468" s="1"/>
      <c r="H468" s="1"/>
      <c r="I468" s="1"/>
    </row>
    <row r="469" spans="1:9" s="2" customFormat="1">
      <c r="A469" s="12"/>
      <c r="B469" s="16"/>
      <c r="C469" s="13"/>
      <c r="D469" s="1331"/>
      <c r="E469" s="3"/>
      <c r="F469" s="1"/>
      <c r="G469" s="1"/>
      <c r="H469" s="1"/>
      <c r="I469" s="1"/>
    </row>
    <row r="470" spans="1:9" s="2" customFormat="1">
      <c r="A470" s="12"/>
      <c r="B470" s="16"/>
      <c r="C470" s="13"/>
      <c r="D470" s="1331"/>
      <c r="E470" s="3"/>
      <c r="F470" s="1"/>
      <c r="G470" s="1"/>
      <c r="H470" s="1"/>
      <c r="I470" s="1"/>
    </row>
    <row r="471" spans="1:9" s="2" customFormat="1">
      <c r="A471" s="12"/>
      <c r="B471" s="16"/>
      <c r="C471" s="13"/>
      <c r="D471" s="1331"/>
      <c r="E471" s="3"/>
      <c r="F471" s="1"/>
      <c r="G471" s="1"/>
      <c r="H471" s="1"/>
      <c r="I471" s="1"/>
    </row>
    <row r="472" spans="1:9" s="2" customFormat="1">
      <c r="A472" s="12"/>
      <c r="B472" s="16"/>
      <c r="C472" s="13"/>
      <c r="D472" s="1331"/>
      <c r="E472" s="3"/>
      <c r="F472" s="1"/>
      <c r="G472" s="1"/>
      <c r="H472" s="1"/>
      <c r="I472" s="1"/>
    </row>
    <row r="473" spans="1:9" s="2" customFormat="1">
      <c r="A473" s="12"/>
      <c r="B473" s="16"/>
      <c r="C473" s="13"/>
      <c r="D473" s="1331"/>
      <c r="E473" s="3"/>
      <c r="F473" s="1"/>
      <c r="G473" s="1"/>
      <c r="H473" s="1"/>
      <c r="I473" s="1"/>
    </row>
    <row r="474" spans="1:9" s="2" customFormat="1">
      <c r="A474" s="12"/>
      <c r="B474" s="16"/>
      <c r="C474" s="13"/>
      <c r="D474" s="1331"/>
      <c r="E474" s="3"/>
      <c r="F474" s="1"/>
      <c r="G474" s="1"/>
      <c r="H474" s="1"/>
      <c r="I474" s="1"/>
    </row>
    <row r="475" spans="1:9" s="2" customFormat="1">
      <c r="A475" s="12"/>
      <c r="B475" s="16"/>
      <c r="C475" s="13"/>
      <c r="D475" s="1331"/>
      <c r="E475" s="3"/>
      <c r="F475" s="1"/>
      <c r="G475" s="1"/>
      <c r="H475" s="1"/>
      <c r="I475" s="1"/>
    </row>
    <row r="476" spans="1:9" s="2" customFormat="1">
      <c r="A476" s="12"/>
      <c r="B476" s="16"/>
      <c r="C476" s="13"/>
      <c r="D476" s="1331"/>
      <c r="E476" s="3"/>
      <c r="F476" s="1"/>
      <c r="G476" s="1"/>
      <c r="H476" s="1"/>
      <c r="I476" s="1"/>
    </row>
    <row r="477" spans="1:9" s="2" customFormat="1">
      <c r="A477" s="12"/>
      <c r="B477" s="16"/>
      <c r="C477" s="13"/>
      <c r="D477" s="1331"/>
      <c r="E477" s="3"/>
      <c r="F477" s="1"/>
      <c r="G477" s="1"/>
      <c r="H477" s="1"/>
      <c r="I477" s="1"/>
    </row>
    <row r="478" spans="1:9" s="2" customFormat="1">
      <c r="A478" s="12"/>
      <c r="B478" s="16"/>
      <c r="C478" s="13"/>
      <c r="D478" s="1331"/>
      <c r="E478" s="3"/>
      <c r="F478" s="1"/>
      <c r="G478" s="1"/>
      <c r="H478" s="1"/>
      <c r="I478" s="1"/>
    </row>
    <row r="479" spans="1:9" s="2" customFormat="1">
      <c r="A479" s="12"/>
      <c r="B479" s="16"/>
      <c r="C479" s="13"/>
      <c r="D479" s="1331"/>
      <c r="E479" s="3"/>
      <c r="F479" s="1"/>
      <c r="G479" s="1"/>
      <c r="H479" s="1"/>
      <c r="I479" s="1"/>
    </row>
    <row r="480" spans="1:9" s="2" customFormat="1">
      <c r="A480" s="12"/>
      <c r="B480" s="16"/>
      <c r="C480" s="13"/>
      <c r="D480" s="1331"/>
      <c r="E480" s="3"/>
      <c r="F480" s="1"/>
      <c r="G480" s="1"/>
      <c r="H480" s="1"/>
      <c r="I480" s="1"/>
    </row>
    <row r="481" spans="1:9" s="2" customFormat="1">
      <c r="A481" s="12"/>
      <c r="B481" s="16"/>
      <c r="C481" s="13"/>
      <c r="D481" s="1331"/>
      <c r="E481" s="3"/>
      <c r="F481" s="1"/>
      <c r="G481" s="1"/>
      <c r="H481" s="1"/>
      <c r="I481" s="1"/>
    </row>
    <row r="482" spans="1:9" s="2" customFormat="1">
      <c r="A482" s="12"/>
      <c r="B482" s="16"/>
      <c r="C482" s="13"/>
      <c r="D482" s="1331"/>
      <c r="E482" s="3"/>
      <c r="F482" s="1"/>
      <c r="G482" s="1"/>
      <c r="H482" s="1"/>
      <c r="I482" s="1"/>
    </row>
    <row r="483" spans="1:9" s="2" customFormat="1">
      <c r="A483" s="12"/>
      <c r="B483" s="16"/>
      <c r="C483" s="13"/>
      <c r="D483" s="1331"/>
      <c r="E483" s="3"/>
      <c r="F483" s="1"/>
      <c r="G483" s="1"/>
      <c r="H483" s="1"/>
      <c r="I483" s="1"/>
    </row>
    <row r="484" spans="1:9" s="2" customFormat="1">
      <c r="A484" s="12"/>
      <c r="B484" s="16"/>
      <c r="C484" s="13"/>
      <c r="D484" s="1331"/>
      <c r="E484" s="3"/>
      <c r="F484" s="1"/>
      <c r="G484" s="1"/>
      <c r="H484" s="1"/>
      <c r="I484" s="1"/>
    </row>
    <row r="485" spans="1:9" s="2" customFormat="1">
      <c r="A485" s="12"/>
      <c r="B485" s="16"/>
      <c r="C485" s="13"/>
      <c r="D485" s="1331"/>
      <c r="E485" s="3"/>
      <c r="F485" s="1"/>
      <c r="G485" s="1"/>
      <c r="H485" s="1"/>
      <c r="I485" s="1"/>
    </row>
    <row r="486" spans="1:9" s="2" customFormat="1">
      <c r="A486" s="12"/>
      <c r="B486" s="16"/>
      <c r="C486" s="13"/>
      <c r="D486" s="1331"/>
      <c r="E486" s="3"/>
      <c r="F486" s="1"/>
      <c r="G486" s="1"/>
      <c r="H486" s="1"/>
      <c r="I486" s="1"/>
    </row>
    <row r="487" spans="1:9" s="2" customFormat="1">
      <c r="A487" s="12"/>
      <c r="B487" s="16"/>
      <c r="C487" s="13"/>
      <c r="D487" s="1331"/>
      <c r="E487" s="3"/>
      <c r="F487" s="1"/>
      <c r="G487" s="1"/>
      <c r="H487" s="1"/>
      <c r="I487" s="1"/>
    </row>
    <row r="488" spans="1:9" s="2" customFormat="1">
      <c r="A488" s="12"/>
      <c r="B488" s="16"/>
      <c r="C488" s="13"/>
      <c r="D488" s="1331"/>
      <c r="E488" s="3"/>
      <c r="F488" s="1"/>
      <c r="G488" s="1"/>
      <c r="H488" s="1"/>
      <c r="I488" s="1"/>
    </row>
    <row r="489" spans="1:9" s="2" customFormat="1">
      <c r="A489" s="12"/>
      <c r="B489" s="16"/>
      <c r="C489" s="13"/>
      <c r="D489" s="1331"/>
      <c r="E489" s="3"/>
      <c r="F489" s="1"/>
      <c r="G489" s="1"/>
      <c r="H489" s="1"/>
      <c r="I489" s="1"/>
    </row>
    <row r="490" spans="1:9" s="2" customFormat="1">
      <c r="A490" s="12"/>
      <c r="B490" s="16"/>
      <c r="C490" s="13"/>
      <c r="D490" s="1331"/>
      <c r="E490" s="3"/>
      <c r="F490" s="1"/>
      <c r="G490" s="1"/>
      <c r="H490" s="1"/>
      <c r="I490" s="1"/>
    </row>
    <row r="491" spans="1:9" s="2" customFormat="1">
      <c r="A491" s="12"/>
      <c r="B491" s="16"/>
      <c r="C491" s="13"/>
      <c r="D491" s="1331"/>
      <c r="E491" s="3"/>
      <c r="F491" s="1"/>
      <c r="G491" s="1"/>
      <c r="H491" s="1"/>
      <c r="I491" s="1"/>
    </row>
    <row r="492" spans="1:9" s="2" customFormat="1">
      <c r="A492" s="12"/>
      <c r="B492" s="16"/>
      <c r="C492" s="13"/>
      <c r="D492" s="1331"/>
      <c r="E492" s="3"/>
      <c r="F492" s="1"/>
      <c r="G492" s="1"/>
      <c r="H492" s="1"/>
      <c r="I492" s="1"/>
    </row>
    <row r="493" spans="1:9" s="2" customFormat="1">
      <c r="A493" s="12"/>
      <c r="B493" s="16"/>
      <c r="C493" s="13"/>
      <c r="D493" s="1331"/>
      <c r="E493" s="3"/>
      <c r="F493" s="1"/>
      <c r="G493" s="1"/>
      <c r="H493" s="1"/>
      <c r="I493" s="1"/>
    </row>
    <row r="494" spans="1:9" s="2" customFormat="1">
      <c r="A494" s="12"/>
      <c r="B494" s="16"/>
      <c r="C494" s="13"/>
      <c r="D494" s="1331"/>
      <c r="E494" s="3"/>
      <c r="F494" s="1"/>
      <c r="G494" s="1"/>
      <c r="H494" s="1"/>
      <c r="I494" s="1"/>
    </row>
    <row r="495" spans="1:9" s="2" customFormat="1">
      <c r="A495" s="12"/>
      <c r="B495" s="16"/>
      <c r="C495" s="13"/>
      <c r="D495" s="1331"/>
      <c r="E495" s="3"/>
      <c r="F495" s="1"/>
      <c r="G495" s="1"/>
      <c r="H495" s="1"/>
      <c r="I495" s="1"/>
    </row>
    <row r="496" spans="1:9" s="2" customFormat="1">
      <c r="A496" s="12"/>
      <c r="B496" s="16"/>
      <c r="C496" s="13"/>
      <c r="D496" s="1331"/>
      <c r="E496" s="3"/>
      <c r="F496" s="1"/>
      <c r="G496" s="1"/>
      <c r="H496" s="1"/>
      <c r="I496" s="1"/>
    </row>
    <row r="497" spans="1:9" s="2" customFormat="1">
      <c r="A497" s="12"/>
      <c r="B497" s="16"/>
      <c r="C497" s="13"/>
      <c r="D497" s="1331"/>
      <c r="E497" s="3"/>
      <c r="F497" s="1"/>
      <c r="G497" s="1"/>
      <c r="H497" s="1"/>
      <c r="I497" s="1"/>
    </row>
    <row r="498" spans="1:9" s="2" customFormat="1">
      <c r="A498" s="12"/>
      <c r="B498" s="16"/>
      <c r="C498" s="13"/>
      <c r="D498" s="1331"/>
      <c r="E498" s="3"/>
      <c r="F498" s="1"/>
      <c r="G498" s="1"/>
      <c r="H498" s="1"/>
      <c r="I498" s="1"/>
    </row>
    <row r="499" spans="1:9" s="2" customFormat="1">
      <c r="A499" s="12"/>
      <c r="B499" s="16"/>
      <c r="C499" s="13"/>
      <c r="D499" s="1331"/>
      <c r="E499" s="3"/>
      <c r="F499" s="1"/>
      <c r="G499" s="1"/>
      <c r="H499" s="1"/>
      <c r="I499" s="1"/>
    </row>
    <row r="500" spans="1:9" s="2" customFormat="1">
      <c r="A500" s="12"/>
      <c r="B500" s="16"/>
      <c r="C500" s="13"/>
      <c r="D500" s="1331"/>
      <c r="E500" s="3"/>
      <c r="F500" s="1"/>
      <c r="G500" s="1"/>
      <c r="H500" s="1"/>
      <c r="I500" s="1"/>
    </row>
    <row r="501" spans="1:9" s="2" customFormat="1">
      <c r="A501" s="12"/>
      <c r="B501" s="16"/>
      <c r="C501" s="13"/>
      <c r="D501" s="1331"/>
      <c r="E501" s="3"/>
      <c r="F501" s="1"/>
      <c r="G501" s="1"/>
      <c r="H501" s="1"/>
      <c r="I501" s="1"/>
    </row>
    <row r="502" spans="1:9" s="2" customFormat="1">
      <c r="A502" s="12"/>
      <c r="B502" s="16"/>
      <c r="C502" s="13"/>
      <c r="D502" s="1331"/>
      <c r="E502" s="3"/>
      <c r="F502" s="1"/>
      <c r="G502" s="1"/>
      <c r="H502" s="1"/>
      <c r="I502" s="1"/>
    </row>
    <row r="503" spans="1:9" s="2" customFormat="1">
      <c r="A503" s="12"/>
      <c r="B503" s="16"/>
      <c r="C503" s="13"/>
      <c r="D503" s="1331"/>
      <c r="E503" s="3"/>
      <c r="F503" s="1"/>
      <c r="G503" s="1"/>
      <c r="H503" s="1"/>
      <c r="I503" s="1"/>
    </row>
    <row r="504" spans="1:9" s="2" customFormat="1">
      <c r="A504" s="12"/>
      <c r="B504" s="16"/>
      <c r="C504" s="13"/>
      <c r="D504" s="1331"/>
      <c r="E504" s="3"/>
      <c r="F504" s="1"/>
      <c r="G504" s="1"/>
      <c r="H504" s="1"/>
      <c r="I504" s="1"/>
    </row>
    <row r="505" spans="1:9" s="2" customFormat="1">
      <c r="A505" s="12"/>
      <c r="B505" s="16"/>
      <c r="C505" s="13"/>
      <c r="D505" s="1331"/>
      <c r="E505" s="3"/>
      <c r="F505" s="1"/>
      <c r="G505" s="1"/>
      <c r="H505" s="1"/>
      <c r="I505" s="1"/>
    </row>
    <row r="506" spans="1:9" s="2" customFormat="1">
      <c r="A506" s="12"/>
      <c r="B506" s="16"/>
      <c r="C506" s="13"/>
      <c r="D506" s="1331"/>
      <c r="E506" s="3"/>
      <c r="F506" s="1"/>
      <c r="G506" s="1"/>
      <c r="H506" s="1"/>
      <c r="I506" s="1"/>
    </row>
    <row r="507" spans="1:9" s="2" customFormat="1">
      <c r="A507" s="12"/>
      <c r="B507" s="16"/>
      <c r="C507" s="13"/>
      <c r="D507" s="1331"/>
      <c r="E507" s="3"/>
      <c r="F507" s="1"/>
      <c r="G507" s="1"/>
      <c r="H507" s="1"/>
      <c r="I507" s="1"/>
    </row>
    <row r="508" spans="1:9" s="2" customFormat="1">
      <c r="A508" s="12"/>
      <c r="B508" s="16"/>
      <c r="C508" s="13"/>
      <c r="D508" s="1331"/>
      <c r="E508" s="3"/>
      <c r="F508" s="1"/>
      <c r="G508" s="1"/>
      <c r="H508" s="1"/>
      <c r="I508" s="1"/>
    </row>
    <row r="509" spans="1:9" s="2" customFormat="1">
      <c r="A509" s="12"/>
      <c r="B509" s="16"/>
      <c r="C509" s="13"/>
      <c r="D509" s="1331"/>
      <c r="E509" s="3"/>
      <c r="F509" s="1"/>
      <c r="G509" s="1"/>
      <c r="H509" s="1"/>
      <c r="I509" s="1"/>
    </row>
    <row r="510" spans="1:9" s="2" customFormat="1">
      <c r="A510" s="12"/>
      <c r="B510" s="16"/>
      <c r="C510" s="13"/>
      <c r="D510" s="1331"/>
      <c r="E510" s="3"/>
      <c r="F510" s="1"/>
      <c r="G510" s="1"/>
      <c r="H510" s="1"/>
      <c r="I510" s="1"/>
    </row>
    <row r="511" spans="1:9" s="2" customFormat="1">
      <c r="A511" s="12"/>
      <c r="B511" s="16"/>
      <c r="C511" s="13"/>
      <c r="D511" s="1331"/>
      <c r="E511" s="3"/>
      <c r="F511" s="1"/>
      <c r="G511" s="1"/>
      <c r="H511" s="1"/>
      <c r="I511" s="1"/>
    </row>
    <row r="512" spans="1:9" s="2" customFormat="1">
      <c r="A512" s="12"/>
      <c r="B512" s="16"/>
      <c r="C512" s="13"/>
      <c r="D512" s="1331"/>
      <c r="E512" s="3"/>
      <c r="F512" s="1"/>
      <c r="G512" s="1"/>
      <c r="H512" s="1"/>
      <c r="I512" s="1"/>
    </row>
    <row r="513" spans="1:9" s="2" customFormat="1">
      <c r="A513" s="12"/>
      <c r="B513" s="16"/>
      <c r="C513" s="13"/>
      <c r="D513" s="1331"/>
      <c r="E513" s="3"/>
      <c r="F513" s="1"/>
      <c r="G513" s="1"/>
      <c r="H513" s="1"/>
      <c r="I513" s="1"/>
    </row>
    <row r="514" spans="1:9" s="2" customFormat="1">
      <c r="A514" s="12"/>
      <c r="B514" s="16"/>
      <c r="C514" s="13"/>
      <c r="D514" s="1331"/>
      <c r="E514" s="3"/>
      <c r="F514" s="1"/>
      <c r="G514" s="1"/>
      <c r="H514" s="1"/>
      <c r="I514" s="1"/>
    </row>
    <row r="515" spans="1:9" s="2" customFormat="1">
      <c r="A515" s="12"/>
      <c r="B515" s="16"/>
      <c r="C515" s="13"/>
      <c r="D515" s="1331"/>
      <c r="E515" s="3"/>
      <c r="F515" s="1"/>
      <c r="G515" s="1"/>
      <c r="H515" s="1"/>
      <c r="I515" s="1"/>
    </row>
    <row r="516" spans="1:9" s="2" customFormat="1">
      <c r="A516" s="12"/>
      <c r="B516" s="16"/>
      <c r="C516" s="13"/>
      <c r="D516" s="1331"/>
      <c r="E516" s="3"/>
      <c r="F516" s="1"/>
      <c r="G516" s="1"/>
      <c r="H516" s="1"/>
      <c r="I516" s="1"/>
    </row>
    <row r="517" spans="1:9" s="2" customFormat="1">
      <c r="A517" s="12"/>
      <c r="B517" s="17"/>
      <c r="C517" s="13"/>
      <c r="D517" s="1331"/>
      <c r="E517" s="3"/>
      <c r="F517" s="1"/>
      <c r="G517" s="1"/>
      <c r="H517" s="1"/>
      <c r="I517" s="1"/>
    </row>
    <row r="518" spans="1:9" s="2" customFormat="1">
      <c r="A518" s="12"/>
      <c r="B518" s="17"/>
      <c r="C518" s="13"/>
      <c r="D518" s="1331"/>
      <c r="E518" s="3"/>
      <c r="F518" s="1"/>
      <c r="G518" s="1"/>
      <c r="H518" s="1"/>
      <c r="I518" s="1"/>
    </row>
    <row r="519" spans="1:9" s="2" customFormat="1">
      <c r="A519" s="12"/>
      <c r="B519" s="17"/>
      <c r="C519" s="13"/>
      <c r="D519" s="1331"/>
      <c r="E519" s="3"/>
      <c r="F519" s="1"/>
      <c r="G519" s="1"/>
      <c r="H519" s="1"/>
      <c r="I519" s="1"/>
    </row>
    <row r="520" spans="1:9" s="2" customFormat="1">
      <c r="A520" s="12"/>
      <c r="B520" s="17"/>
      <c r="C520" s="13"/>
      <c r="D520" s="1331"/>
      <c r="E520" s="3"/>
      <c r="F520" s="1"/>
      <c r="G520" s="1"/>
      <c r="H520" s="1"/>
      <c r="I520" s="1"/>
    </row>
    <row r="521" spans="1:9" s="2" customFormat="1">
      <c r="A521" s="12"/>
      <c r="B521" s="17"/>
      <c r="C521" s="13"/>
      <c r="D521" s="1331"/>
      <c r="E521" s="3"/>
      <c r="F521" s="1"/>
      <c r="G521" s="1"/>
      <c r="H521" s="1"/>
      <c r="I521" s="1"/>
    </row>
    <row r="522" spans="1:9" s="2" customFormat="1">
      <c r="A522" s="12"/>
      <c r="B522" s="17"/>
      <c r="C522" s="13"/>
      <c r="D522" s="1331"/>
      <c r="E522" s="3"/>
      <c r="F522" s="1"/>
      <c r="G522" s="1"/>
      <c r="H522" s="1"/>
      <c r="I522" s="1"/>
    </row>
    <row r="523" spans="1:9" s="2" customFormat="1">
      <c r="A523" s="12"/>
      <c r="B523" s="17"/>
      <c r="C523" s="13"/>
      <c r="D523" s="1331"/>
      <c r="E523" s="3"/>
      <c r="F523" s="1"/>
      <c r="G523" s="1"/>
      <c r="H523" s="1"/>
      <c r="I523" s="1"/>
    </row>
    <row r="524" spans="1:9" s="2" customFormat="1">
      <c r="A524" s="12"/>
      <c r="B524" s="17"/>
      <c r="C524" s="13"/>
      <c r="D524" s="1331"/>
      <c r="E524" s="3"/>
      <c r="F524" s="1"/>
      <c r="G524" s="1"/>
      <c r="H524" s="1"/>
      <c r="I524" s="1"/>
    </row>
    <row r="525" spans="1:9" s="2" customFormat="1">
      <c r="A525" s="12"/>
      <c r="B525" s="17"/>
      <c r="C525" s="13"/>
      <c r="D525" s="1331"/>
      <c r="E525" s="3"/>
      <c r="F525" s="1"/>
      <c r="G525" s="1"/>
      <c r="H525" s="1"/>
      <c r="I525" s="1"/>
    </row>
    <row r="526" spans="1:9" s="2" customFormat="1">
      <c r="A526" s="12"/>
      <c r="B526" s="17"/>
      <c r="C526" s="13"/>
      <c r="D526" s="1331"/>
      <c r="E526" s="3"/>
      <c r="F526" s="1"/>
      <c r="G526" s="1"/>
      <c r="H526" s="1"/>
      <c r="I526" s="1"/>
    </row>
    <row r="527" spans="1:9" s="2" customFormat="1">
      <c r="A527" s="12"/>
      <c r="B527" s="17"/>
      <c r="C527" s="13"/>
      <c r="D527" s="1331"/>
      <c r="E527" s="3"/>
      <c r="F527" s="1"/>
      <c r="G527" s="1"/>
      <c r="H527" s="1"/>
      <c r="I527" s="1"/>
    </row>
    <row r="528" spans="1:9" s="2" customFormat="1">
      <c r="A528" s="12"/>
      <c r="B528" s="17"/>
      <c r="C528" s="13"/>
      <c r="D528" s="1331"/>
      <c r="E528" s="3"/>
      <c r="F528" s="1"/>
      <c r="G528" s="1"/>
      <c r="H528" s="1"/>
      <c r="I528" s="1"/>
    </row>
    <row r="529" spans="1:9" s="2" customFormat="1">
      <c r="A529" s="12"/>
      <c r="B529" s="17"/>
      <c r="C529" s="13"/>
      <c r="D529" s="1331"/>
      <c r="E529" s="3"/>
      <c r="F529" s="1"/>
      <c r="G529" s="1"/>
      <c r="H529" s="1"/>
      <c r="I529" s="1"/>
    </row>
    <row r="530" spans="1:9" s="2" customFormat="1">
      <c r="A530" s="12"/>
      <c r="B530" s="17"/>
      <c r="C530" s="13"/>
      <c r="D530" s="1331"/>
      <c r="E530" s="3"/>
      <c r="F530" s="1"/>
      <c r="G530" s="1"/>
      <c r="H530" s="1"/>
      <c r="I530" s="1"/>
    </row>
    <row r="531" spans="1:9" s="2" customFormat="1">
      <c r="A531" s="12"/>
      <c r="B531" s="17"/>
      <c r="C531" s="13"/>
      <c r="D531" s="1331"/>
      <c r="E531" s="3"/>
      <c r="F531" s="1"/>
      <c r="G531" s="1"/>
      <c r="H531" s="1"/>
      <c r="I531" s="1"/>
    </row>
    <row r="532" spans="1:9" s="2" customFormat="1">
      <c r="A532" s="12"/>
      <c r="B532" s="17"/>
      <c r="C532" s="13"/>
      <c r="D532" s="1331"/>
      <c r="E532" s="3"/>
      <c r="F532" s="1"/>
      <c r="G532" s="1"/>
      <c r="H532" s="1"/>
      <c r="I532" s="1"/>
    </row>
    <row r="533" spans="1:9" s="2" customFormat="1">
      <c r="A533" s="12"/>
      <c r="B533" s="17"/>
      <c r="C533" s="13"/>
      <c r="D533" s="1331"/>
      <c r="E533" s="3"/>
      <c r="F533" s="1"/>
      <c r="G533" s="1"/>
      <c r="H533" s="1"/>
      <c r="I533" s="1"/>
    </row>
    <row r="534" spans="1:9" s="2" customFormat="1">
      <c r="A534" s="12"/>
      <c r="B534" s="17"/>
      <c r="C534" s="13"/>
      <c r="D534" s="1331"/>
      <c r="E534" s="3"/>
      <c r="F534" s="1"/>
      <c r="G534" s="1"/>
      <c r="H534" s="1"/>
      <c r="I534" s="1"/>
    </row>
    <row r="535" spans="1:9" s="2" customFormat="1">
      <c r="A535" s="12"/>
      <c r="B535" s="17"/>
      <c r="C535" s="13"/>
      <c r="D535" s="1331"/>
      <c r="E535" s="3"/>
      <c r="F535" s="1"/>
      <c r="G535" s="1"/>
      <c r="H535" s="1"/>
      <c r="I535" s="1"/>
    </row>
    <row r="536" spans="1:9" s="2" customFormat="1">
      <c r="A536" s="12"/>
      <c r="B536" s="17"/>
      <c r="C536" s="13"/>
      <c r="D536" s="1331"/>
      <c r="E536" s="3"/>
      <c r="F536" s="1"/>
      <c r="G536" s="1"/>
      <c r="H536" s="1"/>
      <c r="I536" s="1"/>
    </row>
    <row r="537" spans="1:9" s="2" customFormat="1">
      <c r="A537" s="12"/>
      <c r="B537" s="17"/>
      <c r="C537" s="13"/>
      <c r="D537" s="1331"/>
      <c r="E537" s="3"/>
      <c r="F537" s="1"/>
      <c r="G537" s="1"/>
      <c r="H537" s="1"/>
      <c r="I537" s="1"/>
    </row>
    <row r="538" spans="1:9" s="2" customFormat="1">
      <c r="A538" s="12"/>
      <c r="B538" s="17"/>
      <c r="C538" s="13"/>
      <c r="D538" s="1331"/>
      <c r="E538" s="3"/>
      <c r="F538" s="1"/>
      <c r="G538" s="1"/>
      <c r="H538" s="1"/>
      <c r="I538" s="1"/>
    </row>
    <row r="539" spans="1:9" s="2" customFormat="1">
      <c r="A539" s="12"/>
      <c r="B539" s="17"/>
      <c r="C539" s="13"/>
      <c r="D539" s="1331"/>
      <c r="E539" s="3"/>
      <c r="F539" s="1"/>
      <c r="G539" s="1"/>
      <c r="H539" s="1"/>
      <c r="I539" s="1"/>
    </row>
    <row r="540" spans="1:9" s="2" customFormat="1">
      <c r="A540" s="12"/>
      <c r="B540" s="17"/>
      <c r="C540" s="13"/>
      <c r="D540" s="1331"/>
      <c r="E540" s="3"/>
      <c r="F540" s="1"/>
      <c r="G540" s="1"/>
      <c r="H540" s="1"/>
      <c r="I540" s="1"/>
    </row>
    <row r="541" spans="1:9" s="2" customFormat="1">
      <c r="A541" s="12"/>
      <c r="B541" s="17"/>
      <c r="C541" s="13"/>
      <c r="D541" s="1331"/>
      <c r="E541" s="3"/>
      <c r="F541" s="1"/>
      <c r="G541" s="1"/>
      <c r="H541" s="1"/>
      <c r="I541" s="1"/>
    </row>
    <row r="542" spans="1:9" s="2" customFormat="1">
      <c r="A542" s="12"/>
      <c r="B542" s="17"/>
      <c r="C542" s="13"/>
      <c r="D542" s="1331"/>
      <c r="E542" s="3"/>
      <c r="F542" s="1"/>
      <c r="G542" s="1"/>
      <c r="H542" s="1"/>
      <c r="I542" s="1"/>
    </row>
    <row r="543" spans="1:9" s="2" customFormat="1">
      <c r="A543" s="12"/>
      <c r="B543" s="17"/>
      <c r="C543" s="13"/>
      <c r="D543" s="1331"/>
      <c r="E543" s="3"/>
      <c r="F543" s="1"/>
      <c r="G543" s="1"/>
      <c r="H543" s="1"/>
      <c r="I543" s="1"/>
    </row>
    <row r="544" spans="1:9" s="2" customFormat="1">
      <c r="A544" s="12"/>
      <c r="B544" s="17"/>
      <c r="C544" s="13"/>
      <c r="D544" s="1331"/>
      <c r="E544" s="3"/>
      <c r="F544" s="1"/>
      <c r="G544" s="1"/>
      <c r="H544" s="1"/>
      <c r="I544" s="1"/>
    </row>
    <row r="545" spans="1:9" s="2" customFormat="1">
      <c r="A545" s="12"/>
      <c r="B545" s="17"/>
      <c r="C545" s="13"/>
      <c r="D545" s="1331"/>
      <c r="E545" s="3"/>
      <c r="F545" s="1"/>
      <c r="G545" s="1"/>
      <c r="H545" s="1"/>
      <c r="I545" s="1"/>
    </row>
    <row r="546" spans="1:9" s="2" customFormat="1">
      <c r="A546" s="12"/>
      <c r="B546" s="17"/>
      <c r="C546" s="13"/>
      <c r="D546" s="1331"/>
      <c r="E546" s="3"/>
      <c r="F546" s="1"/>
      <c r="G546" s="1"/>
      <c r="H546" s="1"/>
      <c r="I546" s="1"/>
    </row>
    <row r="547" spans="1:9" s="2" customFormat="1">
      <c r="A547" s="12"/>
      <c r="B547" s="17"/>
      <c r="C547" s="13"/>
      <c r="D547" s="1331"/>
      <c r="E547" s="3"/>
      <c r="F547" s="1"/>
      <c r="G547" s="1"/>
      <c r="H547" s="1"/>
      <c r="I547" s="1"/>
    </row>
    <row r="548" spans="1:9" s="2" customFormat="1">
      <c r="A548" s="12"/>
      <c r="B548" s="17"/>
      <c r="C548" s="13"/>
      <c r="D548" s="1331"/>
      <c r="E548" s="3"/>
      <c r="F548" s="1"/>
      <c r="G548" s="1"/>
      <c r="H548" s="1"/>
      <c r="I548" s="1"/>
    </row>
    <row r="549" spans="1:9" s="2" customFormat="1">
      <c r="A549" s="12"/>
      <c r="B549" s="17"/>
      <c r="C549" s="13"/>
      <c r="D549" s="1331"/>
      <c r="E549" s="3"/>
      <c r="F549" s="1"/>
      <c r="G549" s="1"/>
      <c r="H549" s="1"/>
      <c r="I549" s="1"/>
    </row>
    <row r="550" spans="1:9" s="2" customFormat="1">
      <c r="A550" s="12"/>
      <c r="B550" s="17"/>
      <c r="C550" s="13"/>
      <c r="D550" s="1331"/>
      <c r="E550" s="3"/>
      <c r="F550" s="1"/>
      <c r="G550" s="1"/>
      <c r="H550" s="1"/>
      <c r="I550" s="1"/>
    </row>
    <row r="551" spans="1:9" s="2" customFormat="1">
      <c r="A551" s="12"/>
      <c r="B551" s="17"/>
      <c r="C551" s="13"/>
      <c r="D551" s="1331"/>
      <c r="E551" s="3"/>
      <c r="F551" s="1"/>
      <c r="G551" s="1"/>
      <c r="H551" s="1"/>
      <c r="I551" s="1"/>
    </row>
    <row r="552" spans="1:9" s="2" customFormat="1">
      <c r="A552" s="12"/>
      <c r="B552" s="17"/>
      <c r="C552" s="13"/>
      <c r="D552" s="1331"/>
      <c r="E552" s="3"/>
      <c r="F552" s="1"/>
      <c r="G552" s="1"/>
      <c r="H552" s="1"/>
      <c r="I552" s="1"/>
    </row>
    <row r="553" spans="1:9" s="2" customFormat="1">
      <c r="A553" s="12"/>
      <c r="B553" s="17"/>
      <c r="C553" s="13"/>
      <c r="D553" s="1331"/>
      <c r="E553" s="3"/>
      <c r="F553" s="1"/>
      <c r="G553" s="1"/>
      <c r="H553" s="1"/>
      <c r="I553" s="1"/>
    </row>
    <row r="554" spans="1:9">
      <c r="A554" s="12"/>
      <c r="B554" s="17"/>
      <c r="C554" s="13"/>
    </row>
    <row r="555" spans="1:9">
      <c r="A555" s="12"/>
      <c r="B555" s="17"/>
      <c r="C555" s="13"/>
    </row>
    <row r="556" spans="1:9">
      <c r="A556" s="12"/>
      <c r="B556" s="17"/>
      <c r="C556" s="13"/>
    </row>
    <row r="557" spans="1:9">
      <c r="A557" s="12"/>
      <c r="B557" s="17"/>
      <c r="C557" s="13"/>
    </row>
    <row r="558" spans="1:9">
      <c r="A558" s="12"/>
      <c r="B558" s="17"/>
      <c r="C558" s="13"/>
    </row>
    <row r="559" spans="1:9">
      <c r="A559" s="12"/>
      <c r="B559" s="17"/>
      <c r="C559" s="13"/>
    </row>
    <row r="560" spans="1:9">
      <c r="A560" s="12"/>
      <c r="B560" s="17"/>
      <c r="C560" s="13"/>
    </row>
    <row r="561" spans="1:5">
      <c r="A561" s="12"/>
      <c r="B561" s="17"/>
      <c r="C561" s="13"/>
    </row>
    <row r="562" spans="1:5">
      <c r="A562" s="12"/>
      <c r="B562" s="17"/>
      <c r="C562" s="13"/>
    </row>
    <row r="563" spans="1:5">
      <c r="A563" s="12"/>
      <c r="B563" s="17"/>
      <c r="C563" s="13"/>
    </row>
    <row r="564" spans="1:5">
      <c r="A564" s="12"/>
      <c r="B564" s="17"/>
      <c r="C564" s="13"/>
    </row>
    <row r="565" spans="1:5">
      <c r="A565" s="12"/>
      <c r="B565" s="17"/>
      <c r="C565" s="13"/>
    </row>
    <row r="566" spans="1:5">
      <c r="A566" s="12"/>
      <c r="B566" s="17"/>
      <c r="C566" s="13"/>
    </row>
    <row r="567" spans="1:5" s="14" customFormat="1">
      <c r="A567" s="12"/>
      <c r="B567" s="17"/>
      <c r="C567" s="13"/>
      <c r="D567" s="1331"/>
      <c r="E567" s="3"/>
    </row>
    <row r="568" spans="1:5" s="14" customFormat="1">
      <c r="A568" s="12"/>
      <c r="B568" s="17"/>
      <c r="C568" s="13"/>
      <c r="D568" s="1331"/>
      <c r="E568" s="3"/>
    </row>
    <row r="569" spans="1:5">
      <c r="A569" s="12"/>
      <c r="B569" s="17"/>
      <c r="C569" s="13"/>
    </row>
    <row r="570" spans="1:5">
      <c r="A570" s="12"/>
      <c r="B570" s="19"/>
      <c r="C570" s="13"/>
      <c r="D570" s="1341"/>
    </row>
    <row r="571" spans="1:5">
      <c r="A571" s="12"/>
      <c r="B571" s="19"/>
      <c r="C571" s="13"/>
      <c r="D571" s="1341"/>
    </row>
    <row r="572" spans="1:5">
      <c r="A572" s="1"/>
      <c r="B572" s="1"/>
      <c r="C572" s="18"/>
      <c r="D572" s="1347"/>
      <c r="E572" s="1"/>
    </row>
    <row r="573" spans="1:5">
      <c r="C573" s="18"/>
    </row>
    <row r="574" spans="1:5">
      <c r="C574" s="1"/>
    </row>
  </sheetData>
  <sheetProtection algorithmName="SHA-512" hashValue="BMyhk1HsYSak90l+X0P0YWxN2QW7bSvV3T/TCQrxTQIe/UTJpou9qLZwCb6n3DE/2dyUowp2lDid53S7qYvWXA==" saltValue="kp75d8Hafi+609pXnUgXsQ==" spinCount="100000" sheet="1" objects="1" scenarios="1" formatColumns="0" formatRows="0"/>
  <protectedRanges>
    <protectedRange sqref="D108 D113:D114 D96:D105 D182:D65535 D76:D77 D1:D22 D30:D41 D45:D46 D66:D73 D57:D59 D62 D92:D93 D80:D89 D127:D142 D149 D145:D146 D178:D179 D166:D175 D152:D161 D164" name="Obseg3"/>
    <protectedRange sqref="D23 C25:C29" name="Obseg3_1"/>
    <protectedRange sqref="D91 D181 D95 D109:D112 D75 D177 D115:D126 D63:D65 D79 D42:D44 D47:D56 D60:D61 D147:D148 D143:D144 D150:D151 D162:D163 D165" name="Obseg3_1_1_1"/>
  </protectedRanges>
  <mergeCells count="18">
    <mergeCell ref="F1:G1"/>
    <mergeCell ref="H1:I1"/>
    <mergeCell ref="F36:G36"/>
    <mergeCell ref="H36:I36"/>
    <mergeCell ref="F21:G21"/>
    <mergeCell ref="H21:I21"/>
    <mergeCell ref="F72:G72"/>
    <mergeCell ref="H72:I72"/>
    <mergeCell ref="F88:G88"/>
    <mergeCell ref="H88:I88"/>
    <mergeCell ref="F174:G174"/>
    <mergeCell ref="H174:I174"/>
    <mergeCell ref="F138:G138"/>
    <mergeCell ref="H138:I138"/>
    <mergeCell ref="F104:G104"/>
    <mergeCell ref="H104:I104"/>
    <mergeCell ref="F159:G159"/>
    <mergeCell ref="H159:I159"/>
  </mergeCells>
  <conditionalFormatting sqref="E137 D19:E21 D66:E67 D76:E77 E141 D30 D69:E71 D68 D83 D31:E35 D23:E23 E24 D41:E41 D81:E82 E152 E166">
    <cfRule type="cellIs" dxfId="193" priority="710" stopIfTrue="1" operator="equal">
      <formula>0</formula>
    </cfRule>
  </conditionalFormatting>
  <conditionalFormatting sqref="E26:E27">
    <cfRule type="cellIs" dxfId="192" priority="687" stopIfTrue="1" operator="equal">
      <formula>0</formula>
    </cfRule>
  </conditionalFormatting>
  <conditionalFormatting sqref="D42:E42">
    <cfRule type="cellIs" dxfId="191" priority="670" stopIfTrue="1" operator="equal">
      <formula>0</formula>
    </cfRule>
  </conditionalFormatting>
  <conditionalFormatting sqref="D38:E40 D45:E45 D57:E57">
    <cfRule type="cellIs" dxfId="190" priority="561" stopIfTrue="1" operator="equal">
      <formula>0</formula>
    </cfRule>
  </conditionalFormatting>
  <conditionalFormatting sqref="D75:E75">
    <cfRule type="cellIs" dxfId="189" priority="544" stopIfTrue="1" operator="equal">
      <formula>0</formula>
    </cfRule>
  </conditionalFormatting>
  <conditionalFormatting sqref="D36:E36">
    <cfRule type="cellIs" dxfId="188" priority="87" stopIfTrue="1" operator="equal">
      <formula>0</formula>
    </cfRule>
  </conditionalFormatting>
  <conditionalFormatting sqref="D72:E72">
    <cfRule type="cellIs" dxfId="187" priority="86" stopIfTrue="1" operator="equal">
      <formula>0</formula>
    </cfRule>
  </conditionalFormatting>
  <conditionalFormatting sqref="I31">
    <cfRule type="cellIs" dxfId="186" priority="75" stopIfTrue="1" operator="equal">
      <formula>0</formula>
    </cfRule>
  </conditionalFormatting>
  <conditionalFormatting sqref="D138:E138">
    <cfRule type="cellIs" dxfId="185" priority="83" stopIfTrue="1" operator="equal">
      <formula>0</formula>
    </cfRule>
  </conditionalFormatting>
  <conditionalFormatting sqref="G31">
    <cfRule type="cellIs" dxfId="184" priority="76" stopIfTrue="1" operator="equal">
      <formula>0</formula>
    </cfRule>
  </conditionalFormatting>
  <conditionalFormatting sqref="D159:E159">
    <cfRule type="cellIs" dxfId="183" priority="78" stopIfTrue="1" operator="equal">
      <formula>0</formula>
    </cfRule>
  </conditionalFormatting>
  <conditionalFormatting sqref="D25:D29">
    <cfRule type="cellIs" dxfId="182" priority="70" stopIfTrue="1" operator="equal">
      <formula>0</formula>
    </cfRule>
  </conditionalFormatting>
  <conditionalFormatting sqref="G69">
    <cfRule type="cellIs" dxfId="181" priority="74" stopIfTrue="1" operator="equal">
      <formula>0</formula>
    </cfRule>
  </conditionalFormatting>
  <conditionalFormatting sqref="I69">
    <cfRule type="cellIs" dxfId="180" priority="73" stopIfTrue="1" operator="equal">
      <formula>0</formula>
    </cfRule>
  </conditionalFormatting>
  <conditionalFormatting sqref="E25">
    <cfRule type="cellIs" dxfId="179" priority="69" stopIfTrue="1" operator="equal">
      <formula>0</formula>
    </cfRule>
  </conditionalFormatting>
  <conditionalFormatting sqref="E28:E29">
    <cfRule type="cellIs" dxfId="178" priority="68" stopIfTrue="1" operator="equal">
      <formula>0</formula>
    </cfRule>
  </conditionalFormatting>
  <conditionalFormatting sqref="D43:E43">
    <cfRule type="cellIs" dxfId="177" priority="67" stopIfTrue="1" operator="equal">
      <formula>0</formula>
    </cfRule>
  </conditionalFormatting>
  <conditionalFormatting sqref="D44:E44">
    <cfRule type="cellIs" dxfId="176" priority="66" stopIfTrue="1" operator="equal">
      <formula>0</formula>
    </cfRule>
  </conditionalFormatting>
  <conditionalFormatting sqref="D46:E46">
    <cfRule type="cellIs" dxfId="175" priority="65" stopIfTrue="1" operator="equal">
      <formula>0</formula>
    </cfRule>
  </conditionalFormatting>
  <conditionalFormatting sqref="D47:E47">
    <cfRule type="cellIs" dxfId="174" priority="64" stopIfTrue="1" operator="equal">
      <formula>0</formula>
    </cfRule>
  </conditionalFormatting>
  <conditionalFormatting sqref="D48:E48">
    <cfRule type="cellIs" dxfId="173" priority="63" stopIfTrue="1" operator="equal">
      <formula>0</formula>
    </cfRule>
  </conditionalFormatting>
  <conditionalFormatting sqref="D49:E49 D56:E56">
    <cfRule type="cellIs" dxfId="172" priority="62" stopIfTrue="1" operator="equal">
      <formula>0</formula>
    </cfRule>
  </conditionalFormatting>
  <conditionalFormatting sqref="D50:E50">
    <cfRule type="cellIs" dxfId="171" priority="61" stopIfTrue="1" operator="equal">
      <formula>0</formula>
    </cfRule>
  </conditionalFormatting>
  <conditionalFormatting sqref="D51:E51">
    <cfRule type="cellIs" dxfId="170" priority="60" stopIfTrue="1" operator="equal">
      <formula>0</formula>
    </cfRule>
  </conditionalFormatting>
  <conditionalFormatting sqref="D52:E52">
    <cfRule type="cellIs" dxfId="169" priority="59" stopIfTrue="1" operator="equal">
      <formula>0</formula>
    </cfRule>
  </conditionalFormatting>
  <conditionalFormatting sqref="D53:E53">
    <cfRule type="cellIs" dxfId="168" priority="58" stopIfTrue="1" operator="equal">
      <formula>0</formula>
    </cfRule>
  </conditionalFormatting>
  <conditionalFormatting sqref="D54:E54">
    <cfRule type="cellIs" dxfId="167" priority="57" stopIfTrue="1" operator="equal">
      <formula>0</formula>
    </cfRule>
  </conditionalFormatting>
  <conditionalFormatting sqref="D55:E55">
    <cfRule type="cellIs" dxfId="166" priority="56" stopIfTrue="1" operator="equal">
      <formula>0</formula>
    </cfRule>
  </conditionalFormatting>
  <conditionalFormatting sqref="D59:E59">
    <cfRule type="cellIs" dxfId="165" priority="55" stopIfTrue="1" operator="equal">
      <formula>0</formula>
    </cfRule>
  </conditionalFormatting>
  <conditionalFormatting sqref="D60:E61 D64:E65">
    <cfRule type="cellIs" dxfId="164" priority="54" stopIfTrue="1" operator="equal">
      <formula>0</formula>
    </cfRule>
  </conditionalFormatting>
  <conditionalFormatting sqref="D58:E58">
    <cfRule type="cellIs" dxfId="163" priority="53" stopIfTrue="1" operator="equal">
      <formula>0</formula>
    </cfRule>
  </conditionalFormatting>
  <conditionalFormatting sqref="D62:E62">
    <cfRule type="cellIs" dxfId="162" priority="52" stopIfTrue="1" operator="equal">
      <formula>0</formula>
    </cfRule>
  </conditionalFormatting>
  <conditionalFormatting sqref="D63:E63">
    <cfRule type="cellIs" dxfId="161" priority="51" stopIfTrue="1" operator="equal">
      <formula>0</formula>
    </cfRule>
  </conditionalFormatting>
  <conditionalFormatting sqref="D80:E80">
    <cfRule type="cellIs" dxfId="160" priority="50" stopIfTrue="1" operator="equal">
      <formula>0</formula>
    </cfRule>
  </conditionalFormatting>
  <conditionalFormatting sqref="D79:E79">
    <cfRule type="cellIs" dxfId="159" priority="49" stopIfTrue="1" operator="equal">
      <formula>0</formula>
    </cfRule>
  </conditionalFormatting>
  <conditionalFormatting sqref="D92:E93 D86:E87 D99 D97:E98">
    <cfRule type="cellIs" dxfId="158" priority="48" stopIfTrue="1" operator="equal">
      <formula>0</formula>
    </cfRule>
  </conditionalFormatting>
  <conditionalFormatting sqref="D91:E91">
    <cfRule type="cellIs" dxfId="157" priority="47" stopIfTrue="1" operator="equal">
      <formula>0</formula>
    </cfRule>
  </conditionalFormatting>
  <conditionalFormatting sqref="D88:E88">
    <cfRule type="cellIs" dxfId="156" priority="46" stopIfTrue="1" operator="equal">
      <formula>0</formula>
    </cfRule>
  </conditionalFormatting>
  <conditionalFormatting sqref="D96:E96">
    <cfRule type="cellIs" dxfId="155" priority="45" stopIfTrue="1" operator="equal">
      <formula>0</formula>
    </cfRule>
  </conditionalFormatting>
  <conditionalFormatting sqref="D95:E95">
    <cfRule type="cellIs" dxfId="154" priority="44" stopIfTrue="1" operator="equal">
      <formula>0</formula>
    </cfRule>
  </conditionalFormatting>
  <conditionalFormatting sqref="D127:E127 D102:E103 D131 D129:E130">
    <cfRule type="cellIs" dxfId="153" priority="43" stopIfTrue="1" operator="equal">
      <formula>0</formula>
    </cfRule>
  </conditionalFormatting>
  <conditionalFormatting sqref="D119:E119">
    <cfRule type="cellIs" dxfId="152" priority="27" stopIfTrue="1" operator="equal">
      <formula>0</formula>
    </cfRule>
  </conditionalFormatting>
  <conditionalFormatting sqref="D104:E104">
    <cfRule type="cellIs" dxfId="151" priority="41" stopIfTrue="1" operator="equal">
      <formula>0</formula>
    </cfRule>
  </conditionalFormatting>
  <conditionalFormatting sqref="D128:E128">
    <cfRule type="cellIs" dxfId="150" priority="40" stopIfTrue="1" operator="equal">
      <formula>0</formula>
    </cfRule>
  </conditionalFormatting>
  <conditionalFormatting sqref="D122:E122">
    <cfRule type="cellIs" dxfId="149" priority="24" stopIfTrue="1" operator="equal">
      <formula>0</formula>
    </cfRule>
  </conditionalFormatting>
  <conditionalFormatting sqref="D108:E108">
    <cfRule type="cellIs" dxfId="148" priority="38" stopIfTrue="1" operator="equal">
      <formula>0</formula>
    </cfRule>
  </conditionalFormatting>
  <conditionalFormatting sqref="D109:E109">
    <cfRule type="cellIs" dxfId="147" priority="37" stopIfTrue="1" operator="equal">
      <formula>0</formula>
    </cfRule>
  </conditionalFormatting>
  <conditionalFormatting sqref="D113:E113">
    <cfRule type="cellIs" dxfId="146" priority="36" stopIfTrue="1" operator="equal">
      <formula>0</formula>
    </cfRule>
  </conditionalFormatting>
  <conditionalFormatting sqref="D110:E110">
    <cfRule type="cellIs" dxfId="145" priority="35" stopIfTrue="1" operator="equal">
      <formula>0</formula>
    </cfRule>
  </conditionalFormatting>
  <conditionalFormatting sqref="D111:E111">
    <cfRule type="cellIs" dxfId="144" priority="34" stopIfTrue="1" operator="equal">
      <formula>0</formula>
    </cfRule>
  </conditionalFormatting>
  <conditionalFormatting sqref="D114:E114">
    <cfRule type="cellIs" dxfId="143" priority="33" stopIfTrue="1" operator="equal">
      <formula>0</formula>
    </cfRule>
  </conditionalFormatting>
  <conditionalFormatting sqref="D115:E115">
    <cfRule type="cellIs" dxfId="142" priority="32" stopIfTrue="1" operator="equal">
      <formula>0</formula>
    </cfRule>
  </conditionalFormatting>
  <conditionalFormatting sqref="D116:E116">
    <cfRule type="cellIs" dxfId="141" priority="31" stopIfTrue="1" operator="equal">
      <formula>0</formula>
    </cfRule>
  </conditionalFormatting>
  <conditionalFormatting sqref="D117:E117">
    <cfRule type="cellIs" dxfId="140" priority="30" stopIfTrue="1" operator="equal">
      <formula>0</formula>
    </cfRule>
  </conditionalFormatting>
  <conditionalFormatting sqref="D118:E118">
    <cfRule type="cellIs" dxfId="139" priority="29" stopIfTrue="1" operator="equal">
      <formula>0</formula>
    </cfRule>
  </conditionalFormatting>
  <conditionalFormatting sqref="D121:E121">
    <cfRule type="cellIs" dxfId="138" priority="25" stopIfTrue="1" operator="equal">
      <formula>0</formula>
    </cfRule>
  </conditionalFormatting>
  <conditionalFormatting sqref="D120:E120">
    <cfRule type="cellIs" dxfId="137" priority="26" stopIfTrue="1" operator="equal">
      <formula>0</formula>
    </cfRule>
  </conditionalFormatting>
  <conditionalFormatting sqref="D112:E112">
    <cfRule type="cellIs" dxfId="136" priority="23" stopIfTrue="1" operator="equal">
      <formula>0</formula>
    </cfRule>
  </conditionalFormatting>
  <conditionalFormatting sqref="D125:E125">
    <cfRule type="cellIs" dxfId="135" priority="20" stopIfTrue="1" operator="equal">
      <formula>0</formula>
    </cfRule>
  </conditionalFormatting>
  <conditionalFormatting sqref="D123:E123">
    <cfRule type="cellIs" dxfId="134" priority="22" stopIfTrue="1" operator="equal">
      <formula>0</formula>
    </cfRule>
  </conditionalFormatting>
  <conditionalFormatting sqref="D150:E150">
    <cfRule type="cellIs" dxfId="133" priority="10" stopIfTrue="1" operator="equal">
      <formula>0</formula>
    </cfRule>
  </conditionalFormatting>
  <conditionalFormatting sqref="D126:E126">
    <cfRule type="cellIs" dxfId="132" priority="19" stopIfTrue="1" operator="equal">
      <formula>0</formula>
    </cfRule>
  </conditionalFormatting>
  <conditionalFormatting sqref="D142:E142">
    <cfRule type="cellIs" dxfId="131" priority="18" stopIfTrue="1" operator="equal">
      <formula>0</formula>
    </cfRule>
  </conditionalFormatting>
  <conditionalFormatting sqref="D124:E124">
    <cfRule type="cellIs" dxfId="130" priority="21" stopIfTrue="1" operator="equal">
      <formula>0</formula>
    </cfRule>
  </conditionalFormatting>
  <conditionalFormatting sqref="D146:E146">
    <cfRule type="cellIs" dxfId="129" priority="13" stopIfTrue="1" operator="equal">
      <formula>0</formula>
    </cfRule>
  </conditionalFormatting>
  <conditionalFormatting sqref="D143:E144 D151:E151">
    <cfRule type="cellIs" dxfId="128" priority="17" stopIfTrue="1" operator="equal">
      <formula>0</formula>
    </cfRule>
  </conditionalFormatting>
  <conditionalFormatting sqref="D149:E149">
    <cfRule type="cellIs" dxfId="127" priority="11" stopIfTrue="1" operator="equal">
      <formula>0</formula>
    </cfRule>
  </conditionalFormatting>
  <conditionalFormatting sqref="E145">
    <cfRule type="cellIs" dxfId="126" priority="14" stopIfTrue="1" operator="equal">
      <formula>0</formula>
    </cfRule>
  </conditionalFormatting>
  <conditionalFormatting sqref="D177:E177">
    <cfRule type="cellIs" dxfId="125" priority="8" stopIfTrue="1" operator="equal">
      <formula>0</formula>
    </cfRule>
  </conditionalFormatting>
  <conditionalFormatting sqref="D181:E181">
    <cfRule type="cellIs" dxfId="124" priority="5" stopIfTrue="1" operator="equal">
      <formula>0</formula>
    </cfRule>
  </conditionalFormatting>
  <conditionalFormatting sqref="D147:E148">
    <cfRule type="cellIs" dxfId="123" priority="12" stopIfTrue="1" operator="equal">
      <formula>0</formula>
    </cfRule>
  </conditionalFormatting>
  <conditionalFormatting sqref="D178:E179 D172:E173 D185 D183:E184">
    <cfRule type="cellIs" dxfId="122" priority="9" stopIfTrue="1" operator="equal">
      <formula>0</formula>
    </cfRule>
  </conditionalFormatting>
  <conditionalFormatting sqref="D174:E174">
    <cfRule type="cellIs" dxfId="121" priority="7" stopIfTrue="1" operator="equal">
      <formula>0</formula>
    </cfRule>
  </conditionalFormatting>
  <conditionalFormatting sqref="D182:E182">
    <cfRule type="cellIs" dxfId="120" priority="6" stopIfTrue="1" operator="equal">
      <formula>0</formula>
    </cfRule>
  </conditionalFormatting>
  <conditionalFormatting sqref="D162:E163">
    <cfRule type="cellIs" dxfId="119" priority="4" stopIfTrue="1" operator="equal">
      <formula>0</formula>
    </cfRule>
  </conditionalFormatting>
  <conditionalFormatting sqref="D165:E165">
    <cfRule type="cellIs" dxfId="118" priority="3"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7.- ENERGETSKA SANACIJA PRALNICE - G+O  DELA&amp;R&amp;9KVINTA doo</oddHeader>
    <oddFooter>&amp;L&amp;8              November  2016&amp;C&amp;P/10&amp;R&amp;8 gradbena dela
obrtniška dela</oddFooter>
  </headerFooter>
  <rowBreaks count="8" manualBreakCount="8">
    <brk id="31" max="16383" man="1"/>
    <brk id="56" max="8" man="1"/>
    <brk id="69" max="8" man="1"/>
    <brk id="84" max="16383" man="1"/>
    <brk id="100" max="16383" man="1"/>
    <brk id="133" max="8" man="1"/>
    <brk id="156" max="8" man="1"/>
    <brk id="17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Q690"/>
  <sheetViews>
    <sheetView topLeftCell="A700" zoomScaleNormal="85" workbookViewId="0">
      <selection activeCell="C756" sqref="C756"/>
    </sheetView>
    <sheetView workbookViewId="1"/>
    <sheetView view="pageBreakPreview" zoomScaleNormal="100" zoomScaleSheetLayoutView="100" workbookViewId="2">
      <selection activeCell="E130" sqref="E130"/>
    </sheetView>
  </sheetViews>
  <sheetFormatPr defaultColWidth="0" defaultRowHeight="12.75"/>
  <cols>
    <col min="1" max="1" width="8.28515625" style="5" customWidth="1"/>
    <col min="2" max="2" width="44.5703125" style="4" customWidth="1"/>
    <col min="3" max="3" width="7.140625" style="2" customWidth="1"/>
    <col min="4" max="4" width="6.7109375" style="2" customWidth="1"/>
    <col min="5" max="5" width="9" style="3" customWidth="1"/>
    <col min="6" max="6" width="12" style="1" customWidth="1"/>
    <col min="7" max="7" width="10.5703125" style="1" customWidth="1"/>
    <col min="8" max="8" width="12.42578125" style="1" customWidth="1"/>
    <col min="9" max="9" width="9.85546875" style="1" customWidth="1"/>
    <col min="10" max="10" width="12.28515625" style="1" customWidth="1"/>
    <col min="11" max="16384" width="17.140625" style="1" hidden="1"/>
  </cols>
  <sheetData>
    <row r="1" spans="1:10" s="40" customFormat="1" ht="12.75" customHeight="1">
      <c r="A1" s="209" t="s">
        <v>78</v>
      </c>
      <c r="B1" s="210" t="s">
        <v>1381</v>
      </c>
      <c r="C1" s="211" t="s">
        <v>1116</v>
      </c>
      <c r="D1" s="212" t="s">
        <v>79</v>
      </c>
      <c r="E1" s="215" t="s">
        <v>80</v>
      </c>
      <c r="F1" s="213" t="s">
        <v>1383</v>
      </c>
      <c r="G1" s="1548" t="s">
        <v>1557</v>
      </c>
      <c r="H1" s="1549"/>
      <c r="I1" s="1550" t="s">
        <v>1558</v>
      </c>
      <c r="J1" s="1551"/>
    </row>
    <row r="2" spans="1:10" s="58" customFormat="1" ht="12.75" customHeight="1">
      <c r="A2" s="54"/>
      <c r="B2" s="55"/>
      <c r="C2" s="56"/>
      <c r="D2" s="56"/>
      <c r="E2" s="57"/>
      <c r="G2" s="898" t="s">
        <v>79</v>
      </c>
      <c r="H2" s="898" t="s">
        <v>1561</v>
      </c>
      <c r="I2" s="897" t="s">
        <v>79</v>
      </c>
      <c r="J2" s="897" t="s">
        <v>1561</v>
      </c>
    </row>
    <row r="3" spans="1:10" s="95" customFormat="1" ht="12.75" customHeight="1">
      <c r="A3" s="105" t="s">
        <v>98</v>
      </c>
      <c r="B3" s="85" t="s">
        <v>102</v>
      </c>
      <c r="C3" s="85"/>
      <c r="D3" s="2"/>
      <c r="E3" s="94"/>
    </row>
    <row r="4" spans="1:10" s="95" customFormat="1" ht="12.75" customHeight="1">
      <c r="A4" s="105"/>
      <c r="B4" s="98"/>
      <c r="C4" s="98"/>
      <c r="D4" s="2"/>
      <c r="E4" s="94"/>
    </row>
    <row r="5" spans="1:10" s="95" customFormat="1" ht="12.75" customHeight="1">
      <c r="A5" s="105" t="s">
        <v>99</v>
      </c>
      <c r="B5" s="106" t="s">
        <v>173</v>
      </c>
      <c r="C5" s="85"/>
      <c r="D5" s="85"/>
      <c r="E5" s="85"/>
    </row>
    <row r="6" spans="1:10" s="95" customFormat="1" ht="12.75" customHeight="1">
      <c r="A6" s="105"/>
      <c r="B6" s="87"/>
      <c r="C6" s="87"/>
      <c r="D6" s="2"/>
      <c r="E6" s="94"/>
      <c r="F6" s="214"/>
    </row>
    <row r="7" spans="1:10" s="108" customFormat="1" ht="12.75" customHeight="1">
      <c r="A7" s="105" t="s">
        <v>100</v>
      </c>
      <c r="B7" s="85" t="s">
        <v>101</v>
      </c>
      <c r="C7" s="85"/>
      <c r="D7" s="107"/>
      <c r="E7" s="83"/>
    </row>
    <row r="8" spans="1:10" s="76" customFormat="1" ht="12.75" customHeight="1">
      <c r="A8" s="105"/>
      <c r="B8" s="125"/>
      <c r="C8" s="18"/>
      <c r="D8" s="13"/>
      <c r="E8" s="93"/>
    </row>
    <row r="9" spans="1:10" s="76" customFormat="1" ht="12.75" customHeight="1">
      <c r="A9" s="105" t="s">
        <v>64</v>
      </c>
      <c r="B9" s="106" t="s">
        <v>1940</v>
      </c>
      <c r="C9" s="18"/>
      <c r="D9" s="13"/>
      <c r="E9" s="93"/>
    </row>
    <row r="10" spans="1:10" s="76" customFormat="1" ht="12.75" customHeight="1">
      <c r="A10" s="105"/>
      <c r="B10" s="124" t="s">
        <v>1610</v>
      </c>
      <c r="C10" s="18"/>
      <c r="D10" s="13"/>
      <c r="E10" s="93"/>
    </row>
    <row r="11" spans="1:10" s="14" customFormat="1">
      <c r="A11" s="96"/>
      <c r="B11" s="87"/>
      <c r="C11" s="13"/>
      <c r="D11" s="13"/>
      <c r="E11" s="3"/>
    </row>
    <row r="12" spans="1:10" s="14" customFormat="1">
      <c r="A12" s="105" t="s">
        <v>182</v>
      </c>
      <c r="B12" s="106" t="s">
        <v>1708</v>
      </c>
      <c r="C12" s="13"/>
      <c r="D12" s="13"/>
      <c r="E12" s="3"/>
    </row>
    <row r="13" spans="1:10" s="14" customFormat="1">
      <c r="A13" s="12"/>
      <c r="B13" s="31"/>
      <c r="C13" s="13"/>
      <c r="D13" s="13"/>
      <c r="E13" s="3"/>
    </row>
    <row r="14" spans="1:10" ht="13.5" customHeight="1">
      <c r="A14" s="5" t="s">
        <v>1380</v>
      </c>
      <c r="B14" s="118" t="s">
        <v>1709</v>
      </c>
    </row>
    <row r="15" spans="1:10">
      <c r="B15" s="28"/>
    </row>
    <row r="16" spans="1:10" customFormat="1" ht="13.5" customHeight="1">
      <c r="A16" s="172"/>
      <c r="B16" s="216" t="s">
        <v>1707</v>
      </c>
      <c r="C16" s="217"/>
      <c r="D16" s="218"/>
      <c r="E16" s="218"/>
    </row>
    <row r="17" spans="1:10" customFormat="1" ht="12" customHeight="1">
      <c r="A17" s="172"/>
      <c r="B17" s="219"/>
      <c r="C17" s="217"/>
      <c r="D17" s="218"/>
      <c r="E17" s="218"/>
    </row>
    <row r="18" spans="1:10" s="223" customFormat="1" ht="37.5" customHeight="1">
      <c r="A18" s="220"/>
      <c r="B18" s="221" t="s">
        <v>1401</v>
      </c>
      <c r="C18" s="222"/>
      <c r="D18" s="222"/>
      <c r="E18" s="222"/>
      <c r="F18" s="222"/>
    </row>
    <row r="19" spans="1:10" s="226" customFormat="1">
      <c r="A19" s="224"/>
      <c r="B19" s="224"/>
      <c r="C19" s="225"/>
      <c r="D19" s="225"/>
      <c r="E19" s="225"/>
      <c r="F19" s="225"/>
    </row>
    <row r="20" spans="1:10" s="229" customFormat="1">
      <c r="A20" s="227"/>
      <c r="B20" s="227" t="s">
        <v>1710</v>
      </c>
      <c r="C20" s="228"/>
      <c r="D20" s="228"/>
      <c r="E20" s="228"/>
      <c r="F20" s="228"/>
    </row>
    <row r="21" spans="1:10" s="229" customFormat="1">
      <c r="A21" s="227"/>
      <c r="B21" s="227" t="s">
        <v>1706</v>
      </c>
      <c r="C21" s="228"/>
      <c r="D21" s="228"/>
      <c r="F21" s="249" t="s">
        <v>180</v>
      </c>
      <c r="H21" s="249" t="s">
        <v>180</v>
      </c>
      <c r="J21" s="249" t="s">
        <v>180</v>
      </c>
    </row>
    <row r="22" spans="1:10" s="229" customFormat="1">
      <c r="A22" s="227"/>
      <c r="B22" s="227"/>
      <c r="C22" s="228"/>
      <c r="D22" s="228"/>
      <c r="F22" s="427" t="s">
        <v>1581</v>
      </c>
      <c r="H22" s="598" t="s">
        <v>1500</v>
      </c>
      <c r="J22" s="250" t="s">
        <v>1580</v>
      </c>
    </row>
    <row r="23" spans="1:10" s="229" customFormat="1">
      <c r="A23" s="227"/>
      <c r="B23" s="227"/>
      <c r="C23" s="228"/>
      <c r="D23" s="228"/>
      <c r="F23" s="250" t="s">
        <v>1502</v>
      </c>
      <c r="H23" s="251" t="s">
        <v>1503</v>
      </c>
      <c r="J23" s="251" t="s">
        <v>1503</v>
      </c>
    </row>
    <row r="24" spans="1:10" s="229" customFormat="1">
      <c r="A24" s="591" t="s">
        <v>1714</v>
      </c>
      <c r="B24" s="424" t="s">
        <v>1715</v>
      </c>
      <c r="C24" s="425"/>
      <c r="D24" s="425"/>
      <c r="E24" s="425"/>
      <c r="F24" s="426">
        <f>$F$135</f>
        <v>0</v>
      </c>
      <c r="G24" s="427"/>
      <c r="H24" s="426">
        <f>$H$135</f>
        <v>0</v>
      </c>
      <c r="I24" s="427"/>
      <c r="J24" s="426">
        <f>$J$135</f>
        <v>0</v>
      </c>
    </row>
    <row r="25" spans="1:10" s="229" customFormat="1">
      <c r="A25" s="591"/>
      <c r="B25" s="424"/>
      <c r="C25" s="425"/>
      <c r="D25" s="425"/>
      <c r="E25" s="425"/>
      <c r="F25" s="426"/>
      <c r="G25" s="427"/>
      <c r="H25" s="427"/>
      <c r="I25" s="427"/>
      <c r="J25" s="427"/>
    </row>
    <row r="26" spans="1:10" s="229" customFormat="1">
      <c r="A26" s="591" t="s">
        <v>1713</v>
      </c>
      <c r="B26" s="424" t="s">
        <v>1716</v>
      </c>
      <c r="C26" s="425"/>
      <c r="D26" s="425"/>
      <c r="E26" s="425"/>
      <c r="F26" s="426">
        <f>$F$192</f>
        <v>0</v>
      </c>
      <c r="G26" s="427"/>
      <c r="H26" s="426">
        <f>$H$192</f>
        <v>0</v>
      </c>
      <c r="I26" s="427"/>
      <c r="J26" s="426">
        <f>$J$192</f>
        <v>0</v>
      </c>
    </row>
    <row r="27" spans="1:10" s="229" customFormat="1">
      <c r="A27" s="592"/>
      <c r="B27" s="424"/>
      <c r="C27" s="425"/>
      <c r="D27" s="425"/>
      <c r="E27" s="425"/>
      <c r="F27" s="426"/>
      <c r="G27" s="427"/>
      <c r="H27" s="426"/>
      <c r="I27" s="427"/>
      <c r="J27" s="426"/>
    </row>
    <row r="28" spans="1:10" s="229" customFormat="1">
      <c r="A28" s="591" t="s">
        <v>1712</v>
      </c>
      <c r="B28" s="424" t="s">
        <v>1717</v>
      </c>
      <c r="C28" s="425"/>
      <c r="D28" s="425"/>
      <c r="E28" s="425"/>
      <c r="F28" s="426">
        <f>$F$420</f>
        <v>0</v>
      </c>
      <c r="G28" s="427"/>
      <c r="H28" s="426">
        <f>$H$420</f>
        <v>0</v>
      </c>
      <c r="I28" s="427"/>
      <c r="J28" s="426">
        <f>$J$420</f>
        <v>0</v>
      </c>
    </row>
    <row r="29" spans="1:10" s="229" customFormat="1">
      <c r="A29" s="591"/>
      <c r="B29" s="424"/>
      <c r="C29" s="425"/>
      <c r="D29" s="425"/>
      <c r="E29" s="425"/>
      <c r="F29" s="426"/>
      <c r="G29" s="427"/>
      <c r="H29" s="426"/>
      <c r="I29" s="427"/>
      <c r="J29" s="426"/>
    </row>
    <row r="30" spans="1:10" s="229" customFormat="1">
      <c r="A30" s="591" t="s">
        <v>1711</v>
      </c>
      <c r="B30" s="424" t="s">
        <v>1719</v>
      </c>
      <c r="C30" s="425"/>
      <c r="D30" s="425"/>
      <c r="E30" s="425"/>
      <c r="F30" s="426">
        <f>$F$462</f>
        <v>0</v>
      </c>
      <c r="G30" s="427"/>
      <c r="H30" s="426">
        <f>$H$462</f>
        <v>0</v>
      </c>
      <c r="I30" s="427"/>
      <c r="J30" s="426">
        <f>$J$462</f>
        <v>0</v>
      </c>
    </row>
    <row r="31" spans="1:10" s="229" customFormat="1">
      <c r="A31" s="591"/>
      <c r="B31" s="424"/>
      <c r="C31" s="425"/>
      <c r="D31" s="425"/>
      <c r="E31" s="425"/>
      <c r="F31" s="426"/>
      <c r="G31" s="427"/>
      <c r="H31" s="426"/>
      <c r="I31" s="427"/>
      <c r="J31" s="426"/>
    </row>
    <row r="32" spans="1:10" s="229" customFormat="1" ht="13.5" thickBot="1">
      <c r="B32" s="429"/>
      <c r="C32" s="430"/>
      <c r="D32" s="430"/>
      <c r="E32" s="430"/>
      <c r="F32" s="436"/>
      <c r="G32" s="431"/>
      <c r="H32" s="226"/>
      <c r="I32" s="431"/>
      <c r="J32" s="226"/>
    </row>
    <row r="33" spans="1:10" s="229" customFormat="1" ht="13.5" thickTop="1">
      <c r="B33" s="161"/>
      <c r="C33" s="230"/>
      <c r="D33" s="230"/>
      <c r="E33" s="230"/>
      <c r="F33" s="425" t="s">
        <v>1582</v>
      </c>
      <c r="H33" s="570" t="s">
        <v>1584</v>
      </c>
      <c r="J33" s="570" t="s">
        <v>1585</v>
      </c>
    </row>
    <row r="34" spans="1:10" s="226" customFormat="1" ht="15">
      <c r="A34" s="432"/>
      <c r="B34" s="433" t="s">
        <v>1718</v>
      </c>
      <c r="C34" s="434" t="s">
        <v>180</v>
      </c>
      <c r="D34" s="434"/>
      <c r="E34" s="434"/>
      <c r="F34" s="434">
        <f>SUM(F24:F32)</f>
        <v>0</v>
      </c>
      <c r="G34" s="435"/>
      <c r="H34" s="434">
        <f>SUM(H24:H33)</f>
        <v>0</v>
      </c>
      <c r="I34" s="435"/>
      <c r="J34" s="434">
        <f>SUM(J24:J33)</f>
        <v>0</v>
      </c>
    </row>
    <row r="35" spans="1:10">
      <c r="B35" s="126" t="s">
        <v>1720</v>
      </c>
    </row>
    <row r="36" spans="1:10">
      <c r="B36" s="28"/>
    </row>
    <row r="37" spans="1:10" s="152" customFormat="1">
      <c r="A37" s="150"/>
      <c r="B37" s="150" t="s">
        <v>1927</v>
      </c>
      <c r="C37" s="150"/>
      <c r="D37" s="150"/>
      <c r="E37" s="151"/>
      <c r="F37" s="93"/>
      <c r="H37" s="153"/>
    </row>
    <row r="38" spans="1:10" s="152" customFormat="1" ht="25.5">
      <c r="A38" s="150"/>
      <c r="B38" s="150" t="s">
        <v>829</v>
      </c>
      <c r="C38" s="150"/>
      <c r="D38" s="150"/>
      <c r="E38" s="151"/>
      <c r="F38" s="93"/>
      <c r="H38" s="153"/>
    </row>
    <row r="39" spans="1:10" s="152" customFormat="1">
      <c r="E39" s="151"/>
      <c r="F39" s="93"/>
      <c r="H39" s="153"/>
    </row>
    <row r="40" spans="1:10" s="152" customFormat="1">
      <c r="A40" s="591" t="s">
        <v>1714</v>
      </c>
      <c r="B40" s="424" t="s">
        <v>1715</v>
      </c>
      <c r="E40" s="151"/>
      <c r="F40" s="93"/>
      <c r="H40" s="153"/>
    </row>
    <row r="41" spans="1:10" s="152" customFormat="1">
      <c r="B41" s="152" t="s">
        <v>1790</v>
      </c>
      <c r="E41" s="151"/>
      <c r="F41" s="93"/>
      <c r="H41" s="153"/>
    </row>
    <row r="42" spans="1:10" s="152" customFormat="1" ht="12.75" customHeight="1">
      <c r="A42" s="150" t="s">
        <v>832</v>
      </c>
      <c r="B42" s="150" t="s">
        <v>833</v>
      </c>
      <c r="C42" s="150" t="s">
        <v>834</v>
      </c>
      <c r="D42" s="150" t="s">
        <v>835</v>
      </c>
      <c r="E42" s="150" t="s">
        <v>1382</v>
      </c>
      <c r="F42" s="150" t="s">
        <v>837</v>
      </c>
      <c r="G42" s="1548" t="s">
        <v>1557</v>
      </c>
      <c r="H42" s="1549"/>
      <c r="I42" s="1550" t="s">
        <v>1558</v>
      </c>
      <c r="J42" s="1551"/>
    </row>
    <row r="43" spans="1:10" s="152" customFormat="1" ht="13.5" thickBot="1">
      <c r="A43" s="155"/>
      <c r="B43" s="156"/>
      <c r="C43" s="156"/>
      <c r="D43" s="155"/>
      <c r="E43" s="157" t="s">
        <v>838</v>
      </c>
      <c r="F43" s="157" t="s">
        <v>838</v>
      </c>
      <c r="G43" s="898" t="s">
        <v>79</v>
      </c>
      <c r="H43" s="898" t="s">
        <v>1561</v>
      </c>
      <c r="I43" s="897" t="s">
        <v>79</v>
      </c>
      <c r="J43" s="897" t="s">
        <v>1561</v>
      </c>
    </row>
    <row r="44" spans="1:10" s="152" customFormat="1">
      <c r="A44" s="158"/>
      <c r="B44" s="151"/>
      <c r="C44" s="159"/>
      <c r="D44" s="158"/>
      <c r="E44" s="151"/>
      <c r="F44" s="93"/>
      <c r="G44" s="1111"/>
      <c r="H44" s="1112"/>
      <c r="I44" s="1164"/>
      <c r="J44" s="1164"/>
    </row>
    <row r="45" spans="1:10" s="152" customFormat="1">
      <c r="E45" s="151"/>
      <c r="F45" s="93"/>
      <c r="G45" s="1111"/>
      <c r="H45" s="1112"/>
      <c r="I45" s="1164"/>
      <c r="J45" s="1164"/>
    </row>
    <row r="46" spans="1:10" s="152" customFormat="1" ht="63" customHeight="1">
      <c r="A46" s="613">
        <v>1</v>
      </c>
      <c r="B46" s="438" t="s">
        <v>1721</v>
      </c>
      <c r="C46" s="438"/>
      <c r="D46" s="438"/>
      <c r="E46" s="1401"/>
      <c r="F46" s="302"/>
      <c r="G46" s="1113"/>
      <c r="H46" s="1114"/>
      <c r="I46" s="1165"/>
      <c r="J46" s="1165"/>
    </row>
    <row r="47" spans="1:10" s="152" customFormat="1">
      <c r="A47" s="437"/>
      <c r="B47" s="438"/>
      <c r="C47" s="438"/>
      <c r="D47" s="438"/>
      <c r="E47" s="1401"/>
      <c r="F47" s="302"/>
      <c r="G47" s="1113"/>
      <c r="H47" s="1114"/>
      <c r="I47" s="1165"/>
      <c r="J47" s="1165"/>
    </row>
    <row r="48" spans="1:10" s="152" customFormat="1">
      <c r="A48" s="437"/>
      <c r="B48" s="600" t="s">
        <v>1723</v>
      </c>
      <c r="C48" s="438"/>
      <c r="D48" s="438"/>
      <c r="E48" s="1401"/>
      <c r="F48" s="302"/>
      <c r="G48" s="1113"/>
      <c r="H48" s="1114"/>
      <c r="I48" s="1165"/>
      <c r="J48" s="1165"/>
    </row>
    <row r="49" spans="1:10" s="152" customFormat="1" ht="14.25">
      <c r="A49" s="437"/>
      <c r="B49" s="600" t="s">
        <v>1941</v>
      </c>
      <c r="C49" s="438"/>
      <c r="D49" s="438"/>
      <c r="E49" s="1401"/>
      <c r="F49" s="302"/>
      <c r="G49" s="1113"/>
      <c r="H49" s="1114"/>
      <c r="I49" s="1165"/>
      <c r="J49" s="1165"/>
    </row>
    <row r="50" spans="1:10" s="152" customFormat="1">
      <c r="A50" s="437"/>
      <c r="B50" s="600" t="s">
        <v>1724</v>
      </c>
      <c r="C50" s="438"/>
      <c r="D50" s="438"/>
      <c r="E50" s="1401"/>
      <c r="F50" s="302"/>
      <c r="G50" s="1113"/>
      <c r="H50" s="1114"/>
      <c r="I50" s="1165"/>
      <c r="J50" s="1165"/>
    </row>
    <row r="51" spans="1:10" s="152" customFormat="1">
      <c r="A51" s="437"/>
      <c r="B51" s="600" t="s">
        <v>1725</v>
      </c>
      <c r="C51" s="438"/>
      <c r="D51" s="438"/>
      <c r="E51" s="1401"/>
      <c r="F51" s="302"/>
      <c r="G51" s="1113"/>
      <c r="H51" s="1114"/>
      <c r="I51" s="1165"/>
      <c r="J51" s="1165"/>
    </row>
    <row r="52" spans="1:10" s="152" customFormat="1">
      <c r="A52" s="437"/>
      <c r="B52" s="600" t="s">
        <v>1726</v>
      </c>
      <c r="C52" s="438"/>
      <c r="D52" s="438"/>
      <c r="E52" s="1401"/>
      <c r="F52" s="302"/>
      <c r="G52" s="1113"/>
      <c r="H52" s="1114"/>
      <c r="I52" s="1165"/>
      <c r="J52" s="1165"/>
    </row>
    <row r="53" spans="1:10" s="152" customFormat="1">
      <c r="A53" s="441"/>
      <c r="B53" s="600"/>
      <c r="C53" s="438"/>
      <c r="D53" s="438"/>
      <c r="E53" s="1401"/>
      <c r="F53" s="302"/>
      <c r="G53" s="1113"/>
      <c r="H53" s="1114"/>
      <c r="I53" s="1165"/>
      <c r="J53" s="1165"/>
    </row>
    <row r="54" spans="1:10" s="152" customFormat="1">
      <c r="A54" s="441"/>
      <c r="B54" s="600" t="s">
        <v>1727</v>
      </c>
      <c r="C54" s="438"/>
      <c r="D54" s="438"/>
      <c r="E54" s="1401"/>
      <c r="F54" s="302"/>
      <c r="G54" s="1113"/>
      <c r="H54" s="1114"/>
      <c r="I54" s="1166"/>
      <c r="J54" s="1165"/>
    </row>
    <row r="55" spans="1:10" s="152" customFormat="1">
      <c r="A55" s="441"/>
      <c r="B55" s="600" t="s">
        <v>1728</v>
      </c>
      <c r="C55" s="438"/>
      <c r="D55" s="438"/>
      <c r="E55" s="1401"/>
      <c r="F55" s="440"/>
      <c r="G55" s="1113"/>
      <c r="H55" s="873"/>
      <c r="I55" s="1166"/>
      <c r="J55" s="887"/>
    </row>
    <row r="56" spans="1:10" s="152" customFormat="1">
      <c r="A56" s="441"/>
      <c r="B56" s="600" t="s">
        <v>1729</v>
      </c>
      <c r="C56" s="438"/>
      <c r="D56" s="438"/>
      <c r="E56" s="1401"/>
      <c r="F56" s="302"/>
      <c r="G56" s="1113"/>
      <c r="H56" s="1114"/>
      <c r="I56" s="1166"/>
      <c r="J56" s="1165"/>
    </row>
    <row r="57" spans="1:10" s="152" customFormat="1">
      <c r="A57" s="441"/>
      <c r="B57" s="600" t="s">
        <v>1730</v>
      </c>
      <c r="C57" s="438"/>
      <c r="D57" s="438"/>
      <c r="E57" s="1401"/>
      <c r="F57" s="302"/>
      <c r="G57" s="1113"/>
      <c r="H57" s="1114"/>
      <c r="I57" s="1166"/>
      <c r="J57" s="1165"/>
    </row>
    <row r="58" spans="1:10" s="152" customFormat="1">
      <c r="A58" s="441"/>
      <c r="B58" s="600" t="s">
        <v>1731</v>
      </c>
      <c r="C58" s="438"/>
      <c r="D58" s="438"/>
      <c r="E58" s="1401"/>
      <c r="F58" s="302"/>
      <c r="G58" s="1113"/>
      <c r="H58" s="1114"/>
      <c r="I58" s="1166"/>
      <c r="J58" s="1165"/>
    </row>
    <row r="59" spans="1:10" s="152" customFormat="1">
      <c r="A59" s="441"/>
      <c r="B59" s="600"/>
      <c r="C59" s="438"/>
      <c r="D59" s="438"/>
      <c r="E59" s="1401"/>
      <c r="F59" s="440"/>
      <c r="G59" s="1113"/>
      <c r="H59" s="873"/>
      <c r="I59" s="1166"/>
      <c r="J59" s="887"/>
    </row>
    <row r="60" spans="1:10" s="152" customFormat="1">
      <c r="A60" s="441"/>
      <c r="B60" s="600" t="s">
        <v>1732</v>
      </c>
      <c r="C60" s="438"/>
      <c r="D60" s="438"/>
      <c r="E60" s="1401"/>
      <c r="F60" s="302"/>
      <c r="G60" s="1113"/>
      <c r="H60" s="1114"/>
      <c r="I60" s="1166"/>
      <c r="J60" s="1165"/>
    </row>
    <row r="61" spans="1:10" customFormat="1" ht="27.75" customHeight="1">
      <c r="A61" s="441"/>
      <c r="B61" s="600" t="s">
        <v>1733</v>
      </c>
      <c r="C61" s="438"/>
      <c r="D61" s="438"/>
      <c r="E61" s="1401"/>
      <c r="F61" s="302"/>
      <c r="G61" s="937"/>
      <c r="H61" s="937"/>
      <c r="I61" s="1167"/>
      <c r="J61" s="954"/>
    </row>
    <row r="62" spans="1:10" s="152" customFormat="1">
      <c r="A62" s="441"/>
      <c r="B62" s="600" t="s">
        <v>1734</v>
      </c>
      <c r="C62" s="438"/>
      <c r="D62" s="438"/>
      <c r="E62" s="1401"/>
      <c r="F62" s="302"/>
      <c r="G62" s="1113"/>
      <c r="H62" s="1114"/>
      <c r="I62" s="1166"/>
      <c r="J62" s="1165"/>
    </row>
    <row r="63" spans="1:10" customFormat="1" ht="12.75" customHeight="1">
      <c r="A63" s="441"/>
      <c r="B63" s="600" t="s">
        <v>1735</v>
      </c>
      <c r="C63" s="438"/>
      <c r="D63" s="438"/>
      <c r="E63" s="1401"/>
      <c r="F63" s="440"/>
      <c r="G63" s="937"/>
      <c r="H63" s="873"/>
      <c r="I63" s="1167"/>
      <c r="J63" s="887"/>
    </row>
    <row r="64" spans="1:10" customFormat="1" ht="12.75" customHeight="1">
      <c r="A64" s="441"/>
      <c r="B64" s="600" t="s">
        <v>1736</v>
      </c>
      <c r="C64" s="438"/>
      <c r="D64" s="438"/>
      <c r="E64" s="1401"/>
      <c r="F64" s="302"/>
      <c r="G64" s="937"/>
      <c r="H64" s="937"/>
      <c r="I64" s="1167"/>
      <c r="J64" s="954"/>
    </row>
    <row r="65" spans="1:10" customFormat="1">
      <c r="A65" s="441"/>
      <c r="B65" s="600" t="s">
        <v>1737</v>
      </c>
      <c r="C65" s="438"/>
      <c r="D65" s="438"/>
      <c r="E65" s="1401"/>
      <c r="F65" s="302"/>
      <c r="G65" s="937"/>
      <c r="H65" s="937"/>
      <c r="I65" s="1167"/>
      <c r="J65" s="954"/>
    </row>
    <row r="66" spans="1:10" s="152" customFormat="1">
      <c r="A66" s="441"/>
      <c r="B66" s="600"/>
      <c r="C66" s="438"/>
      <c r="D66" s="438"/>
      <c r="E66" s="1401"/>
      <c r="F66" s="302"/>
      <c r="G66" s="1113"/>
      <c r="H66" s="1114"/>
      <c r="I66" s="1166"/>
      <c r="J66" s="1165"/>
    </row>
    <row r="67" spans="1:10" customFormat="1" ht="12.75" customHeight="1">
      <c r="A67" s="441"/>
      <c r="B67" s="600" t="s">
        <v>1738</v>
      </c>
      <c r="C67" s="438"/>
      <c r="D67" s="438"/>
      <c r="E67" s="1401"/>
      <c r="F67" s="440"/>
      <c r="G67" s="937"/>
      <c r="H67" s="873"/>
      <c r="I67" s="1167"/>
      <c r="J67" s="887"/>
    </row>
    <row r="68" spans="1:10" customFormat="1" ht="12.75" customHeight="1">
      <c r="A68" s="441"/>
      <c r="B68" s="600" t="s">
        <v>1739</v>
      </c>
      <c r="C68" s="438"/>
      <c r="D68" s="438"/>
      <c r="E68" s="1401"/>
      <c r="F68" s="302"/>
      <c r="G68" s="937"/>
      <c r="H68" s="937"/>
      <c r="I68" s="1167"/>
      <c r="J68" s="954"/>
    </row>
    <row r="69" spans="1:10" customFormat="1">
      <c r="A69" s="441"/>
      <c r="B69" s="600" t="s">
        <v>1740</v>
      </c>
      <c r="C69" s="438"/>
      <c r="D69" s="438"/>
      <c r="E69" s="1401"/>
      <c r="F69" s="302"/>
      <c r="G69" s="937"/>
      <c r="H69" s="937"/>
      <c r="I69" s="1167"/>
      <c r="J69" s="954"/>
    </row>
    <row r="70" spans="1:10" s="152" customFormat="1">
      <c r="A70" s="441"/>
      <c r="B70" s="600" t="s">
        <v>1741</v>
      </c>
      <c r="C70" s="438"/>
      <c r="D70" s="438"/>
      <c r="E70" s="1401"/>
      <c r="F70" s="302"/>
      <c r="G70" s="1113"/>
      <c r="H70" s="1114"/>
      <c r="I70" s="1166"/>
      <c r="J70" s="1165"/>
    </row>
    <row r="71" spans="1:10" customFormat="1" ht="12.75" customHeight="1">
      <c r="A71" s="441"/>
      <c r="B71" s="600" t="s">
        <v>1742</v>
      </c>
      <c r="C71" s="438"/>
      <c r="D71" s="438"/>
      <c r="E71" s="1401"/>
      <c r="F71" s="440"/>
      <c r="G71" s="937"/>
      <c r="H71" s="873"/>
      <c r="I71" s="1167"/>
      <c r="J71" s="887"/>
    </row>
    <row r="72" spans="1:10" customFormat="1" ht="12.75" customHeight="1">
      <c r="A72" s="441"/>
      <c r="B72" s="600"/>
      <c r="C72" s="438"/>
      <c r="D72" s="438"/>
      <c r="E72" s="1401"/>
      <c r="F72" s="302"/>
      <c r="G72" s="937"/>
      <c r="H72" s="937"/>
      <c r="I72" s="1167"/>
      <c r="J72" s="954"/>
    </row>
    <row r="73" spans="1:10" s="162" customFormat="1" ht="16.5">
      <c r="A73" s="441"/>
      <c r="B73" s="600" t="s">
        <v>1743</v>
      </c>
      <c r="C73" s="438"/>
      <c r="D73" s="438"/>
      <c r="E73" s="1401"/>
      <c r="F73" s="302"/>
      <c r="G73" s="1115"/>
      <c r="H73" s="1115"/>
      <c r="I73" s="1168"/>
      <c r="J73" s="1169"/>
    </row>
    <row r="74" spans="1:10" s="162" customFormat="1" ht="12.75" customHeight="1">
      <c r="A74" s="441"/>
      <c r="B74" s="454" t="s">
        <v>1744</v>
      </c>
      <c r="C74" s="438"/>
      <c r="D74" s="438"/>
      <c r="E74" s="1401"/>
      <c r="F74" s="440"/>
      <c r="G74" s="1116"/>
      <c r="H74" s="873"/>
      <c r="I74" s="1169"/>
      <c r="J74" s="887"/>
    </row>
    <row r="75" spans="1:10" s="162" customFormat="1" ht="12.75" customHeight="1">
      <c r="A75" s="441"/>
      <c r="B75" s="454" t="s">
        <v>1745</v>
      </c>
      <c r="C75" s="438"/>
      <c r="D75" s="438"/>
      <c r="E75" s="1401"/>
      <c r="F75" s="440"/>
      <c r="G75" s="1116"/>
      <c r="H75" s="873"/>
      <c r="I75" s="1169"/>
      <c r="J75" s="887"/>
    </row>
    <row r="76" spans="1:10" s="162" customFormat="1" ht="12.75" customHeight="1">
      <c r="A76" s="441"/>
      <c r="B76" s="454" t="s">
        <v>1746</v>
      </c>
      <c r="C76" s="438"/>
      <c r="D76" s="438"/>
      <c r="E76" s="1401"/>
      <c r="F76" s="440"/>
      <c r="G76" s="1116"/>
      <c r="H76" s="873"/>
      <c r="I76" s="1169"/>
      <c r="J76" s="887"/>
    </row>
    <row r="77" spans="1:10" s="162" customFormat="1" ht="12.75" customHeight="1">
      <c r="A77" s="441"/>
      <c r="B77" s="454" t="s">
        <v>1747</v>
      </c>
      <c r="C77" s="438"/>
      <c r="D77" s="438"/>
      <c r="E77" s="1401"/>
      <c r="F77" s="440"/>
      <c r="G77" s="1116"/>
      <c r="H77" s="873"/>
      <c r="I77" s="1169"/>
      <c r="J77" s="887"/>
    </row>
    <row r="78" spans="1:10" s="162" customFormat="1" ht="12.75" customHeight="1">
      <c r="A78" s="441"/>
      <c r="B78" s="454" t="s">
        <v>1748</v>
      </c>
      <c r="C78" s="438"/>
      <c r="D78" s="438"/>
      <c r="E78" s="1401"/>
      <c r="F78" s="440"/>
      <c r="G78" s="1116"/>
      <c r="H78" s="873"/>
      <c r="I78" s="1169"/>
      <c r="J78" s="887"/>
    </row>
    <row r="79" spans="1:10" s="162" customFormat="1" ht="12.75" customHeight="1">
      <c r="A79" s="441"/>
      <c r="B79" s="454" t="s">
        <v>1749</v>
      </c>
      <c r="C79" s="438"/>
      <c r="D79" s="438"/>
      <c r="E79" s="1401"/>
      <c r="F79" s="440"/>
      <c r="G79" s="1116"/>
      <c r="H79" s="873"/>
      <c r="I79" s="1169"/>
      <c r="J79" s="887"/>
    </row>
    <row r="80" spans="1:10" s="162" customFormat="1" ht="9.75" customHeight="1">
      <c r="A80" s="441"/>
      <c r="B80" s="600"/>
      <c r="C80" s="438"/>
      <c r="D80" s="438"/>
      <c r="E80" s="1401"/>
      <c r="F80" s="440"/>
      <c r="G80" s="1116"/>
      <c r="H80" s="873"/>
      <c r="I80" s="1169"/>
      <c r="J80" s="887"/>
    </row>
    <row r="81" spans="1:17" s="162" customFormat="1" ht="12" customHeight="1">
      <c r="A81" s="441"/>
      <c r="B81" s="454" t="s">
        <v>1750</v>
      </c>
      <c r="C81" s="438"/>
      <c r="D81" s="438"/>
      <c r="E81" s="1401"/>
      <c r="F81" s="302"/>
      <c r="G81" s="1115"/>
      <c r="H81" s="1115"/>
      <c r="I81" s="1169"/>
      <c r="J81" s="1169"/>
    </row>
    <row r="82" spans="1:17" s="164" customFormat="1">
      <c r="A82" s="441"/>
      <c r="B82" s="600" t="s">
        <v>1751</v>
      </c>
      <c r="C82" s="438"/>
      <c r="D82" s="438"/>
      <c r="E82" s="1401"/>
      <c r="F82" s="302"/>
      <c r="G82" s="1117"/>
      <c r="H82" s="1117"/>
      <c r="I82" s="1170"/>
      <c r="J82" s="1170"/>
      <c r="K82" s="163"/>
      <c r="L82" s="163"/>
      <c r="M82" s="163"/>
      <c r="N82" s="163"/>
      <c r="O82" s="163"/>
      <c r="P82" s="163"/>
      <c r="Q82" s="163"/>
    </row>
    <row r="83" spans="1:17" s="165" customFormat="1">
      <c r="A83" s="441"/>
      <c r="B83" s="601" t="s">
        <v>1752</v>
      </c>
      <c r="C83" s="438"/>
      <c r="D83" s="438"/>
      <c r="E83" s="1401"/>
      <c r="F83" s="440"/>
      <c r="G83" s="1116"/>
      <c r="H83" s="873"/>
      <c r="I83" s="1171"/>
      <c r="J83" s="887"/>
    </row>
    <row r="84" spans="1:17" s="165" customFormat="1">
      <c r="A84" s="441"/>
      <c r="B84" s="601" t="s">
        <v>1753</v>
      </c>
      <c r="C84" s="438"/>
      <c r="D84" s="438"/>
      <c r="E84" s="1401"/>
      <c r="F84" s="440"/>
      <c r="G84" s="1116"/>
      <c r="H84" s="873"/>
      <c r="I84" s="1171"/>
      <c r="J84" s="887"/>
    </row>
    <row r="85" spans="1:17" s="165" customFormat="1">
      <c r="A85" s="441"/>
      <c r="B85" s="601" t="s">
        <v>1754</v>
      </c>
      <c r="C85" s="438"/>
      <c r="D85" s="438"/>
      <c r="E85" s="1401"/>
      <c r="F85" s="440"/>
      <c r="G85" s="1116"/>
      <c r="H85" s="873"/>
      <c r="I85" s="1171"/>
      <c r="J85" s="887"/>
    </row>
    <row r="86" spans="1:17" s="165" customFormat="1">
      <c r="A86" s="441"/>
      <c r="B86" s="601"/>
      <c r="C86" s="438"/>
      <c r="D86" s="438"/>
      <c r="E86" s="1401"/>
      <c r="F86" s="440"/>
      <c r="G86" s="1116"/>
      <c r="H86" s="873"/>
      <c r="I86" s="1171"/>
      <c r="J86" s="887"/>
    </row>
    <row r="87" spans="1:17" s="165" customFormat="1">
      <c r="A87" s="441"/>
      <c r="B87" s="602" t="s">
        <v>1755</v>
      </c>
      <c r="C87" s="438"/>
      <c r="D87" s="438"/>
      <c r="E87" s="1401"/>
      <c r="F87" s="440"/>
      <c r="G87" s="1116"/>
      <c r="H87" s="873"/>
      <c r="I87" s="1171"/>
      <c r="J87" s="887"/>
    </row>
    <row r="88" spans="1:17" s="165" customFormat="1" ht="25.5">
      <c r="A88" s="441"/>
      <c r="B88" s="603" t="s">
        <v>1756</v>
      </c>
      <c r="C88" s="438"/>
      <c r="D88" s="438"/>
      <c r="E88" s="1401"/>
      <c r="F88" s="440"/>
      <c r="G88" s="1116"/>
      <c r="H88" s="873"/>
      <c r="I88" s="1171"/>
      <c r="J88" s="887"/>
    </row>
    <row r="89" spans="1:17" s="165" customFormat="1">
      <c r="A89" s="441"/>
      <c r="B89" s="603"/>
      <c r="C89" s="438"/>
      <c r="D89" s="438"/>
      <c r="E89" s="1401"/>
      <c r="F89" s="440"/>
      <c r="G89" s="1116"/>
      <c r="H89" s="873"/>
      <c r="I89" s="1171"/>
      <c r="J89" s="887"/>
    </row>
    <row r="90" spans="1:17" s="165" customFormat="1">
      <c r="A90" s="441"/>
      <c r="B90" s="603" t="s">
        <v>1757</v>
      </c>
      <c r="C90" s="438"/>
      <c r="D90" s="438"/>
      <c r="E90" s="1401"/>
      <c r="F90" s="440"/>
      <c r="G90" s="1118"/>
      <c r="H90" s="1118"/>
      <c r="I90" s="1171"/>
      <c r="J90" s="1171"/>
    </row>
    <row r="91" spans="1:17" s="166" customFormat="1" ht="16.5">
      <c r="A91" s="441"/>
      <c r="B91" s="603" t="s">
        <v>1758</v>
      </c>
      <c r="C91" s="438"/>
      <c r="D91" s="438"/>
      <c r="E91" s="1401"/>
      <c r="F91" s="302"/>
      <c r="G91" s="1119"/>
      <c r="H91" s="1120"/>
      <c r="I91" s="1172"/>
      <c r="J91" s="1172"/>
    </row>
    <row r="92" spans="1:17" s="165" customFormat="1">
      <c r="A92" s="441"/>
      <c r="B92" s="600"/>
      <c r="C92" s="438"/>
      <c r="D92" s="438"/>
      <c r="E92" s="1401"/>
      <c r="F92" s="440"/>
      <c r="G92" s="1121"/>
      <c r="H92" s="873"/>
      <c r="I92" s="1171"/>
      <c r="J92" s="887"/>
    </row>
    <row r="93" spans="1:17" s="165" customFormat="1">
      <c r="A93" s="441"/>
      <c r="B93" s="600" t="s">
        <v>1759</v>
      </c>
      <c r="C93" s="438"/>
      <c r="D93" s="438"/>
      <c r="E93" s="1401"/>
      <c r="F93" s="440"/>
      <c r="G93" s="1121"/>
      <c r="H93" s="1118"/>
      <c r="I93" s="1171"/>
      <c r="J93" s="1171"/>
    </row>
    <row r="94" spans="1:17" s="152" customFormat="1">
      <c r="A94" s="441"/>
      <c r="B94" s="600" t="s">
        <v>1760</v>
      </c>
      <c r="C94" s="438"/>
      <c r="D94" s="438"/>
      <c r="E94" s="1401"/>
      <c r="F94" s="302"/>
      <c r="G94" s="1116"/>
      <c r="H94" s="1114"/>
      <c r="I94" s="1165"/>
      <c r="J94" s="1165"/>
    </row>
    <row r="95" spans="1:17" s="152" customFormat="1">
      <c r="A95" s="441"/>
      <c r="B95" s="600" t="s">
        <v>1761</v>
      </c>
      <c r="C95" s="438"/>
      <c r="D95" s="438"/>
      <c r="E95" s="1401"/>
      <c r="F95" s="302"/>
      <c r="G95" s="1116"/>
      <c r="H95" s="1114"/>
      <c r="I95" s="1165"/>
      <c r="J95" s="1165"/>
    </row>
    <row r="96" spans="1:17" s="152" customFormat="1">
      <c r="A96" s="441"/>
      <c r="B96" s="600"/>
      <c r="C96" s="438"/>
      <c r="D96" s="438"/>
      <c r="E96" s="1401"/>
      <c r="F96" s="440"/>
      <c r="G96" s="1116"/>
      <c r="H96" s="873"/>
      <c r="I96" s="1165"/>
      <c r="J96" s="887"/>
    </row>
    <row r="97" spans="1:10" s="152" customFormat="1">
      <c r="A97" s="441"/>
      <c r="B97" s="600" t="s">
        <v>1762</v>
      </c>
      <c r="C97" s="438"/>
      <c r="D97" s="438"/>
      <c r="E97" s="1401"/>
      <c r="F97" s="440"/>
      <c r="G97" s="1116"/>
      <c r="H97" s="873"/>
      <c r="I97" s="1165"/>
      <c r="J97" s="887"/>
    </row>
    <row r="98" spans="1:10" s="152" customFormat="1" ht="25.5">
      <c r="A98" s="441"/>
      <c r="B98" s="604" t="s">
        <v>1763</v>
      </c>
      <c r="C98" s="438"/>
      <c r="D98" s="438"/>
      <c r="E98" s="1401"/>
      <c r="F98" s="440"/>
      <c r="G98" s="1113"/>
      <c r="H98" s="873"/>
      <c r="I98" s="1165"/>
      <c r="J98" s="887"/>
    </row>
    <row r="99" spans="1:10" s="152" customFormat="1" ht="25.5">
      <c r="A99" s="441"/>
      <c r="B99" s="604" t="s">
        <v>1764</v>
      </c>
      <c r="C99" s="438"/>
      <c r="D99" s="438"/>
      <c r="E99" s="1401"/>
      <c r="F99" s="302"/>
      <c r="G99" s="1113"/>
      <c r="H99" s="1114"/>
      <c r="I99" s="1165"/>
      <c r="J99" s="1165"/>
    </row>
    <row r="100" spans="1:10" s="152" customFormat="1" ht="38.25">
      <c r="A100" s="441"/>
      <c r="B100" s="604" t="s">
        <v>1765</v>
      </c>
      <c r="C100" s="438"/>
      <c r="D100" s="438"/>
      <c r="E100" s="1401"/>
      <c r="F100" s="302"/>
      <c r="G100" s="1113"/>
      <c r="H100" s="1114"/>
      <c r="I100" s="1165"/>
      <c r="J100" s="1165"/>
    </row>
    <row r="101" spans="1:10" s="152" customFormat="1" ht="13.5" customHeight="1">
      <c r="A101" s="441"/>
      <c r="B101" s="605" t="s">
        <v>1766</v>
      </c>
      <c r="C101" s="438"/>
      <c r="D101" s="438"/>
      <c r="E101" s="1401"/>
      <c r="F101" s="302"/>
      <c r="G101" s="1113"/>
      <c r="H101" s="1114"/>
      <c r="I101" s="1165"/>
      <c r="J101" s="1165"/>
    </row>
    <row r="102" spans="1:10" s="152" customFormat="1">
      <c r="A102" s="441"/>
      <c r="B102" s="604" t="s">
        <v>1767</v>
      </c>
      <c r="C102" s="438"/>
      <c r="D102" s="438"/>
      <c r="E102" s="1401"/>
      <c r="F102" s="302"/>
      <c r="G102" s="1113"/>
      <c r="H102" s="1114"/>
      <c r="I102" s="1165"/>
      <c r="J102" s="1165"/>
    </row>
    <row r="103" spans="1:10" s="152" customFormat="1">
      <c r="A103" s="441"/>
      <c r="B103" s="604" t="s">
        <v>1768</v>
      </c>
      <c r="C103" s="438"/>
      <c r="D103" s="438"/>
      <c r="E103" s="1401"/>
      <c r="F103" s="440"/>
      <c r="G103" s="1116"/>
      <c r="H103" s="873"/>
      <c r="I103" s="1165"/>
      <c r="J103" s="887"/>
    </row>
    <row r="104" spans="1:10" s="152" customFormat="1" ht="30" customHeight="1">
      <c r="A104" s="441"/>
      <c r="B104" s="605" t="s">
        <v>1769</v>
      </c>
      <c r="C104" s="438"/>
      <c r="D104" s="438"/>
      <c r="E104" s="1401"/>
      <c r="F104" s="440"/>
      <c r="G104" s="1116"/>
      <c r="H104" s="873"/>
      <c r="I104" s="1165"/>
      <c r="J104" s="887"/>
    </row>
    <row r="105" spans="1:10" s="152" customFormat="1">
      <c r="A105" s="441"/>
      <c r="B105" s="604"/>
      <c r="C105" s="438"/>
      <c r="D105" s="438"/>
      <c r="E105" s="1401"/>
      <c r="F105" s="302"/>
      <c r="G105" s="1113"/>
      <c r="H105" s="1114"/>
      <c r="I105" s="1165"/>
      <c r="J105" s="1165"/>
    </row>
    <row r="106" spans="1:10" s="152" customFormat="1">
      <c r="A106" s="441"/>
      <c r="B106" s="604" t="s">
        <v>1770</v>
      </c>
      <c r="C106" s="438"/>
      <c r="D106" s="438"/>
      <c r="E106" s="1401"/>
      <c r="F106" s="302"/>
      <c r="G106" s="1113"/>
      <c r="H106" s="1114"/>
      <c r="I106" s="1165"/>
      <c r="J106" s="1165"/>
    </row>
    <row r="107" spans="1:10" s="152" customFormat="1">
      <c r="A107" s="437"/>
      <c r="B107" s="604" t="s">
        <v>1771</v>
      </c>
      <c r="C107" s="438"/>
      <c r="D107" s="438"/>
      <c r="E107" s="1401"/>
      <c r="F107" s="440"/>
      <c r="G107" s="1116"/>
      <c r="H107" s="873"/>
      <c r="I107" s="1165"/>
      <c r="J107" s="887"/>
    </row>
    <row r="108" spans="1:10" s="152" customFormat="1">
      <c r="A108" s="437"/>
      <c r="B108" s="604" t="s">
        <v>1772</v>
      </c>
      <c r="C108" s="438"/>
      <c r="D108" s="438"/>
      <c r="E108" s="1401"/>
      <c r="F108" s="440"/>
      <c r="G108" s="1116"/>
      <c r="H108" s="873"/>
      <c r="I108" s="1165"/>
      <c r="J108" s="887"/>
    </row>
    <row r="109" spans="1:10" s="152" customFormat="1">
      <c r="A109" s="437"/>
      <c r="B109" s="604" t="s">
        <v>1773</v>
      </c>
      <c r="C109" s="438"/>
      <c r="D109" s="438"/>
      <c r="E109" s="1401"/>
      <c r="F109" s="302"/>
      <c r="G109" s="1116"/>
      <c r="H109" s="1114"/>
      <c r="I109" s="1165"/>
      <c r="J109" s="1165"/>
    </row>
    <row r="110" spans="1:10" s="152" customFormat="1">
      <c r="A110" s="441"/>
      <c r="B110" s="604" t="s">
        <v>1774</v>
      </c>
      <c r="C110" s="438"/>
      <c r="D110" s="438"/>
      <c r="E110" s="1401"/>
      <c r="F110" s="302"/>
      <c r="G110" s="1116"/>
      <c r="H110" s="1114"/>
      <c r="I110" s="1165"/>
      <c r="J110" s="1165"/>
    </row>
    <row r="111" spans="1:10" s="152" customFormat="1">
      <c r="A111" s="437"/>
      <c r="B111" s="604" t="s">
        <v>1775</v>
      </c>
      <c r="C111" s="438"/>
      <c r="D111" s="438"/>
      <c r="E111" s="1401"/>
      <c r="F111" s="440"/>
      <c r="G111" s="1116"/>
      <c r="H111" s="873"/>
      <c r="I111" s="1165"/>
      <c r="J111" s="887"/>
    </row>
    <row r="112" spans="1:10" s="152" customFormat="1">
      <c r="A112" s="437"/>
      <c r="B112" s="604" t="s">
        <v>1776</v>
      </c>
      <c r="C112" s="438"/>
      <c r="D112" s="438"/>
      <c r="E112" s="1401"/>
      <c r="F112" s="302"/>
      <c r="G112" s="1116"/>
      <c r="H112" s="1114"/>
      <c r="I112" s="1165"/>
      <c r="J112" s="1165"/>
    </row>
    <row r="113" spans="1:10" s="152" customFormat="1">
      <c r="A113" s="441"/>
      <c r="B113" s="604" t="s">
        <v>1777</v>
      </c>
      <c r="C113" s="438"/>
      <c r="D113" s="447"/>
      <c r="E113" s="1401"/>
      <c r="F113" s="302"/>
      <c r="G113" s="1116"/>
      <c r="H113" s="1114"/>
      <c r="I113" s="1165"/>
      <c r="J113" s="1165"/>
    </row>
    <row r="114" spans="1:10" s="152" customFormat="1">
      <c r="A114" s="441"/>
      <c r="B114" s="604" t="s">
        <v>1778</v>
      </c>
      <c r="C114" s="438"/>
      <c r="D114" s="438"/>
      <c r="E114" s="1401"/>
      <c r="F114" s="440"/>
      <c r="G114" s="1116"/>
      <c r="H114" s="873"/>
      <c r="I114" s="1166"/>
      <c r="J114" s="887"/>
    </row>
    <row r="115" spans="1:10" s="152" customFormat="1">
      <c r="A115" s="441"/>
      <c r="B115" s="604" t="s">
        <v>1779</v>
      </c>
      <c r="C115" s="438"/>
      <c r="D115" s="438"/>
      <c r="E115" s="1401"/>
      <c r="F115" s="302"/>
      <c r="G115" s="1116"/>
      <c r="H115" s="1114"/>
      <c r="I115" s="1166"/>
      <c r="J115" s="1165"/>
    </row>
    <row r="116" spans="1:10" s="152" customFormat="1">
      <c r="A116" s="441"/>
      <c r="B116" s="600" t="s">
        <v>1780</v>
      </c>
      <c r="C116" s="438"/>
      <c r="D116" s="447"/>
      <c r="E116" s="1401"/>
      <c r="F116" s="302"/>
      <c r="G116" s="1116"/>
      <c r="H116" s="1114"/>
      <c r="I116" s="1166"/>
      <c r="J116" s="1165"/>
    </row>
    <row r="117" spans="1:10" s="152" customFormat="1">
      <c r="A117" s="441"/>
      <c r="B117" s="600"/>
      <c r="C117" s="438"/>
      <c r="D117" s="438"/>
      <c r="E117" s="1401"/>
      <c r="F117" s="440"/>
      <c r="G117" s="1116"/>
      <c r="H117" s="873"/>
      <c r="I117" s="1166"/>
      <c r="J117" s="887"/>
    </row>
    <row r="118" spans="1:10" s="152" customFormat="1">
      <c r="A118" s="441"/>
      <c r="B118" s="603" t="s">
        <v>1781</v>
      </c>
      <c r="C118" s="438"/>
      <c r="D118" s="438"/>
      <c r="E118" s="1401"/>
      <c r="F118" s="302"/>
      <c r="G118" s="1113"/>
      <c r="H118" s="1114"/>
      <c r="I118" s="1165"/>
      <c r="J118" s="1165"/>
    </row>
    <row r="119" spans="1:10" s="152" customFormat="1" ht="25.5">
      <c r="A119" s="441"/>
      <c r="B119" s="603" t="s">
        <v>1782</v>
      </c>
      <c r="C119" s="438"/>
      <c r="D119" s="438"/>
      <c r="E119" s="1401"/>
      <c r="F119" s="302"/>
      <c r="G119" s="1113"/>
      <c r="H119" s="1114"/>
      <c r="I119" s="1165"/>
      <c r="J119" s="1165"/>
    </row>
    <row r="120" spans="1:10" s="152" customFormat="1">
      <c r="A120" s="437"/>
      <c r="B120" s="603" t="s">
        <v>1783</v>
      </c>
      <c r="C120" s="438"/>
      <c r="D120" s="438"/>
      <c r="E120" s="1401"/>
      <c r="F120" s="440"/>
      <c r="G120" s="1116"/>
      <c r="H120" s="873"/>
      <c r="I120" s="1165"/>
      <c r="J120" s="887"/>
    </row>
    <row r="121" spans="1:10" s="152" customFormat="1">
      <c r="A121" s="437"/>
      <c r="B121" s="603"/>
      <c r="C121" s="438"/>
      <c r="D121" s="438"/>
      <c r="E121" s="1401"/>
      <c r="F121" s="440"/>
      <c r="G121" s="1116"/>
      <c r="H121" s="873"/>
      <c r="I121" s="1165"/>
      <c r="J121" s="887"/>
    </row>
    <row r="122" spans="1:10" s="152" customFormat="1">
      <c r="A122" s="437"/>
      <c r="B122" s="603" t="s">
        <v>1784</v>
      </c>
      <c r="C122" s="438"/>
      <c r="D122" s="438"/>
      <c r="E122" s="1401"/>
      <c r="F122" s="302"/>
      <c r="G122" s="1116"/>
      <c r="H122" s="1114"/>
      <c r="I122" s="1165"/>
      <c r="J122" s="1165"/>
    </row>
    <row r="123" spans="1:10" s="152" customFormat="1">
      <c r="A123" s="441"/>
      <c r="B123" s="603" t="s">
        <v>1785</v>
      </c>
      <c r="C123" s="438"/>
      <c r="D123" s="438"/>
      <c r="E123" s="1401"/>
      <c r="F123" s="302"/>
      <c r="G123" s="1116"/>
      <c r="H123" s="1114"/>
      <c r="I123" s="1165"/>
      <c r="J123" s="1165"/>
    </row>
    <row r="124" spans="1:10" s="152" customFormat="1" ht="25.5">
      <c r="A124" s="437"/>
      <c r="B124" s="603" t="s">
        <v>1786</v>
      </c>
      <c r="C124" s="438"/>
      <c r="D124" s="438"/>
      <c r="E124" s="1401"/>
      <c r="F124" s="440"/>
      <c r="G124" s="1116"/>
      <c r="H124" s="873"/>
      <c r="I124" s="1165"/>
      <c r="J124" s="887"/>
    </row>
    <row r="125" spans="1:10" s="152" customFormat="1">
      <c r="A125" s="437"/>
      <c r="B125" s="600"/>
      <c r="C125" s="438"/>
      <c r="D125" s="438"/>
      <c r="E125" s="1401"/>
      <c r="F125" s="302"/>
      <c r="G125" s="1116"/>
      <c r="H125" s="1114"/>
      <c r="I125" s="1165"/>
      <c r="J125" s="1165"/>
    </row>
    <row r="126" spans="1:10" s="152" customFormat="1">
      <c r="A126" s="441"/>
      <c r="B126" s="603" t="s">
        <v>1787</v>
      </c>
      <c r="C126" s="438"/>
      <c r="D126" s="447"/>
      <c r="E126" s="1401"/>
      <c r="F126" s="302"/>
      <c r="G126" s="1116"/>
      <c r="H126" s="1114"/>
      <c r="I126" s="1165"/>
      <c r="J126" s="1165"/>
    </row>
    <row r="127" spans="1:10" s="152" customFormat="1">
      <c r="A127" s="441"/>
      <c r="B127" s="600"/>
      <c r="C127" s="438"/>
      <c r="D127" s="438"/>
      <c r="E127" s="1401"/>
      <c r="F127" s="440"/>
      <c r="G127" s="1116"/>
      <c r="H127" s="873"/>
      <c r="I127" s="1166"/>
      <c r="J127" s="887"/>
    </row>
    <row r="128" spans="1:10" s="152" customFormat="1">
      <c r="A128" s="441"/>
      <c r="B128" s="603" t="s">
        <v>1788</v>
      </c>
      <c r="C128" s="438"/>
      <c r="D128" s="438"/>
      <c r="E128" s="1401"/>
      <c r="F128" s="302"/>
      <c r="G128" s="1116"/>
      <c r="H128" s="1114"/>
      <c r="I128" s="1166"/>
      <c r="J128" s="1165"/>
    </row>
    <row r="129" spans="1:10" s="152" customFormat="1" ht="25.5">
      <c r="A129" s="441"/>
      <c r="B129" s="606" t="s">
        <v>1789</v>
      </c>
      <c r="C129" s="438"/>
      <c r="D129" s="447"/>
      <c r="E129" s="1401"/>
      <c r="F129" s="302"/>
      <c r="G129" s="1116"/>
      <c r="H129" s="1114"/>
      <c r="I129" s="1166"/>
      <c r="J129" s="1165"/>
    </row>
    <row r="130" spans="1:10" s="152" customFormat="1">
      <c r="A130" s="437"/>
      <c r="B130" s="439"/>
      <c r="C130" s="438" t="s">
        <v>843</v>
      </c>
      <c r="D130" s="438">
        <v>1</v>
      </c>
      <c r="E130" s="1402"/>
      <c r="F130" s="440">
        <f>D130*E130</f>
        <v>0</v>
      </c>
      <c r="G130" s="1116">
        <v>1</v>
      </c>
      <c r="H130" s="873">
        <f>E130*G130</f>
        <v>0</v>
      </c>
      <c r="I130" s="1166"/>
      <c r="J130" s="887">
        <f>E130*I130</f>
        <v>0</v>
      </c>
    </row>
    <row r="131" spans="1:10" s="152" customFormat="1">
      <c r="A131" s="441"/>
      <c r="B131" s="438"/>
      <c r="C131" s="438"/>
      <c r="D131" s="438"/>
      <c r="E131" s="1401"/>
      <c r="F131" s="440"/>
      <c r="G131" s="1116"/>
      <c r="H131" s="873"/>
      <c r="I131" s="1166"/>
      <c r="J131" s="887"/>
    </row>
    <row r="132" spans="1:10" s="152" customFormat="1">
      <c r="A132" s="441"/>
      <c r="B132" s="438"/>
      <c r="C132" s="445"/>
      <c r="D132" s="448"/>
      <c r="E132" s="1401"/>
      <c r="F132" s="440"/>
      <c r="G132" s="1116"/>
      <c r="H132" s="873"/>
      <c r="I132" s="1166"/>
      <c r="J132" s="887"/>
    </row>
    <row r="133" spans="1:10" s="152" customFormat="1" ht="13.5" thickBot="1">
      <c r="A133" s="449"/>
      <c r="B133" s="449"/>
      <c r="C133" s="449"/>
      <c r="D133" s="449"/>
      <c r="E133" s="1403"/>
      <c r="F133" s="450"/>
      <c r="G133" s="1122"/>
      <c r="H133" s="1123"/>
      <c r="I133" s="1173"/>
      <c r="J133" s="1173"/>
    </row>
    <row r="134" spans="1:10" s="152" customFormat="1" ht="13.5" thickTop="1">
      <c r="A134" s="151"/>
      <c r="B134" s="151"/>
      <c r="C134" s="151"/>
      <c r="D134" s="151"/>
      <c r="E134" s="1404"/>
      <c r="F134" s="566" t="s">
        <v>1582</v>
      </c>
      <c r="G134" s="1102"/>
      <c r="H134" s="1124" t="s">
        <v>1584</v>
      </c>
      <c r="I134" s="1155"/>
      <c r="J134" s="1174" t="s">
        <v>1585</v>
      </c>
    </row>
    <row r="135" spans="1:10" s="152" customFormat="1">
      <c r="A135" s="151"/>
      <c r="B135" s="424" t="s">
        <v>1722</v>
      </c>
      <c r="C135" s="438"/>
      <c r="D135" s="438"/>
      <c r="E135" s="1401"/>
      <c r="F135" s="383">
        <f>SUM(F46:F133)</f>
        <v>0</v>
      </c>
      <c r="G135" s="1113"/>
      <c r="H135" s="942">
        <f>SUM(H46:H133)</f>
        <v>0</v>
      </c>
      <c r="I135" s="1165"/>
      <c r="J135" s="955">
        <f>SUM(J46:J133)</f>
        <v>0</v>
      </c>
    </row>
    <row r="136" spans="1:10" s="152" customFormat="1">
      <c r="E136" s="1404"/>
      <c r="F136" s="93"/>
      <c r="G136" s="1111"/>
      <c r="H136" s="1112"/>
      <c r="I136" s="1164"/>
      <c r="J136" s="1164"/>
    </row>
    <row r="137" spans="1:10" s="152" customFormat="1">
      <c r="E137" s="1404"/>
      <c r="F137" s="93"/>
      <c r="G137" s="1111"/>
      <c r="H137" s="1112"/>
      <c r="I137" s="1164"/>
      <c r="J137" s="1164"/>
    </row>
    <row r="138" spans="1:10" s="152" customFormat="1">
      <c r="A138" s="150"/>
      <c r="B138" s="150" t="s">
        <v>1927</v>
      </c>
      <c r="C138" s="150"/>
      <c r="D138" s="150"/>
      <c r="E138" s="1404"/>
      <c r="F138" s="93"/>
      <c r="G138" s="1111"/>
      <c r="H138" s="1112"/>
      <c r="I138" s="1164"/>
      <c r="J138" s="1164"/>
    </row>
    <row r="139" spans="1:10" s="152" customFormat="1" ht="25.5">
      <c r="A139" s="150"/>
      <c r="B139" s="150" t="s">
        <v>829</v>
      </c>
      <c r="C139" s="150"/>
      <c r="D139" s="150"/>
      <c r="E139" s="1404"/>
      <c r="F139" s="93"/>
      <c r="G139" s="1111"/>
      <c r="H139" s="1112"/>
      <c r="I139" s="1164"/>
      <c r="J139" s="1164"/>
    </row>
    <row r="140" spans="1:10" s="152" customFormat="1">
      <c r="A140" s="150"/>
      <c r="B140" s="150"/>
      <c r="C140" s="150"/>
      <c r="D140" s="150"/>
      <c r="E140" s="1404"/>
      <c r="F140" s="93"/>
      <c r="G140" s="1111"/>
      <c r="H140" s="1112"/>
      <c r="I140" s="1164"/>
      <c r="J140" s="1164"/>
    </row>
    <row r="141" spans="1:10" s="152" customFormat="1">
      <c r="A141" s="591" t="s">
        <v>1713</v>
      </c>
      <c r="B141" s="424" t="s">
        <v>1716</v>
      </c>
      <c r="E141" s="1404"/>
      <c r="F141" s="93"/>
      <c r="G141" s="1111"/>
      <c r="H141" s="1112"/>
      <c r="I141" s="1164"/>
      <c r="J141" s="1164"/>
    </row>
    <row r="142" spans="1:10" s="152" customFormat="1">
      <c r="B142" s="152" t="s">
        <v>1790</v>
      </c>
      <c r="E142" s="1404"/>
      <c r="F142" s="93"/>
      <c r="G142" s="1111"/>
      <c r="H142" s="1112"/>
      <c r="I142" s="1164"/>
      <c r="J142" s="1164"/>
    </row>
    <row r="143" spans="1:10" s="152" customFormat="1">
      <c r="A143" s="150" t="s">
        <v>832</v>
      </c>
      <c r="B143" s="150" t="s">
        <v>833</v>
      </c>
      <c r="C143" s="150" t="s">
        <v>834</v>
      </c>
      <c r="D143" s="150" t="s">
        <v>835</v>
      </c>
      <c r="E143" s="1367" t="s">
        <v>1386</v>
      </c>
      <c r="F143" s="150" t="s">
        <v>1599</v>
      </c>
      <c r="G143" s="1548" t="s">
        <v>1557</v>
      </c>
      <c r="H143" s="1549"/>
      <c r="I143" s="1550" t="s">
        <v>1558</v>
      </c>
      <c r="J143" s="1551"/>
    </row>
    <row r="144" spans="1:10" s="152" customFormat="1" ht="13.5" thickBot="1">
      <c r="A144" s="155"/>
      <c r="B144" s="156"/>
      <c r="C144" s="156"/>
      <c r="D144" s="155"/>
      <c r="E144" s="1405" t="s">
        <v>838</v>
      </c>
      <c r="F144" s="157" t="s">
        <v>838</v>
      </c>
      <c r="G144" s="898" t="s">
        <v>79</v>
      </c>
      <c r="H144" s="898" t="s">
        <v>1561</v>
      </c>
      <c r="I144" s="897" t="s">
        <v>79</v>
      </c>
      <c r="J144" s="897" t="s">
        <v>1561</v>
      </c>
    </row>
    <row r="145" spans="1:10" s="152" customFormat="1">
      <c r="A145" s="158"/>
      <c r="B145" s="151"/>
      <c r="C145" s="159"/>
      <c r="D145" s="158"/>
      <c r="E145" s="1404"/>
      <c r="F145" s="93"/>
      <c r="G145" s="1111"/>
      <c r="H145" s="1112"/>
      <c r="I145" s="1164"/>
      <c r="J145" s="1164"/>
    </row>
    <row r="146" spans="1:10" s="152" customFormat="1">
      <c r="E146" s="1404"/>
      <c r="F146" s="93"/>
      <c r="G146" s="1111"/>
      <c r="H146" s="1112"/>
      <c r="I146" s="1164"/>
      <c r="J146" s="1164"/>
    </row>
    <row r="147" spans="1:10" s="152" customFormat="1" ht="60" customHeight="1">
      <c r="A147" s="613">
        <v>2</v>
      </c>
      <c r="B147" s="454" t="s">
        <v>1721</v>
      </c>
      <c r="C147" s="438"/>
      <c r="D147" s="438"/>
      <c r="E147" s="1401"/>
      <c r="F147" s="302"/>
      <c r="G147" s="1113"/>
      <c r="H147" s="1114"/>
      <c r="I147" s="1165"/>
      <c r="J147" s="1165"/>
    </row>
    <row r="148" spans="1:10" s="152" customFormat="1">
      <c r="A148" s="437"/>
      <c r="B148" s="454"/>
      <c r="C148" s="438"/>
      <c r="D148" s="438"/>
      <c r="E148" s="1401"/>
      <c r="F148" s="302"/>
      <c r="G148" s="1113"/>
      <c r="H148" s="1114"/>
      <c r="I148" s="1165"/>
      <c r="J148" s="1165"/>
    </row>
    <row r="149" spans="1:10" s="152" customFormat="1">
      <c r="A149" s="437"/>
      <c r="B149" s="454" t="s">
        <v>1727</v>
      </c>
      <c r="C149" s="438"/>
      <c r="D149" s="438"/>
      <c r="E149" s="1401"/>
      <c r="F149" s="440"/>
      <c r="G149" s="1113"/>
      <c r="H149" s="873"/>
      <c r="I149" s="1166"/>
      <c r="J149" s="887"/>
    </row>
    <row r="150" spans="1:10" s="152" customFormat="1">
      <c r="A150" s="437"/>
      <c r="B150" s="487" t="s">
        <v>1791</v>
      </c>
      <c r="C150" s="438"/>
      <c r="D150" s="438"/>
      <c r="E150" s="1401"/>
      <c r="F150" s="440"/>
      <c r="G150" s="1113"/>
      <c r="H150" s="873"/>
      <c r="I150" s="1166"/>
      <c r="J150" s="887"/>
    </row>
    <row r="151" spans="1:10" s="152" customFormat="1">
      <c r="A151" s="437"/>
      <c r="B151" s="487" t="s">
        <v>1792</v>
      </c>
      <c r="C151" s="438"/>
      <c r="D151" s="438"/>
      <c r="E151" s="1401"/>
      <c r="F151" s="440"/>
      <c r="G151" s="1113"/>
      <c r="H151" s="873"/>
      <c r="I151" s="1166"/>
      <c r="J151" s="887"/>
    </row>
    <row r="152" spans="1:10" s="152" customFormat="1">
      <c r="A152" s="437"/>
      <c r="B152" s="454" t="s">
        <v>1793</v>
      </c>
      <c r="C152" s="438"/>
      <c r="D152" s="438"/>
      <c r="E152" s="1401"/>
      <c r="F152" s="302"/>
      <c r="G152" s="1113"/>
      <c r="H152" s="1114"/>
      <c r="I152" s="1165"/>
      <c r="J152" s="1165"/>
    </row>
    <row r="153" spans="1:10" s="152" customFormat="1">
      <c r="A153" s="441"/>
      <c r="B153" s="454" t="s">
        <v>1794</v>
      </c>
      <c r="C153" s="438"/>
      <c r="D153" s="438"/>
      <c r="E153" s="1401"/>
      <c r="F153" s="302"/>
      <c r="G153" s="1113"/>
      <c r="H153" s="1114"/>
      <c r="I153" s="1165"/>
      <c r="J153" s="1165"/>
    </row>
    <row r="154" spans="1:10" s="152" customFormat="1">
      <c r="A154" s="441"/>
      <c r="B154" s="454"/>
      <c r="C154" s="438"/>
      <c r="D154" s="438"/>
      <c r="E154" s="1401"/>
      <c r="F154" s="302"/>
      <c r="G154" s="1113"/>
      <c r="H154" s="1114"/>
      <c r="I154" s="1165"/>
      <c r="J154" s="1165"/>
    </row>
    <row r="155" spans="1:10" s="152" customFormat="1">
      <c r="A155" s="441"/>
      <c r="B155" s="454" t="s">
        <v>1732</v>
      </c>
      <c r="C155" s="438"/>
      <c r="D155" s="438"/>
      <c r="E155" s="1401"/>
      <c r="F155" s="440"/>
      <c r="G155" s="1113"/>
      <c r="H155" s="873"/>
      <c r="I155" s="1166"/>
      <c r="J155" s="887"/>
    </row>
    <row r="156" spans="1:10" s="152" customFormat="1">
      <c r="A156" s="441"/>
      <c r="B156" s="454" t="s">
        <v>1733</v>
      </c>
      <c r="C156" s="438"/>
      <c r="D156" s="438"/>
      <c r="E156" s="1401"/>
      <c r="F156" s="302"/>
      <c r="G156" s="1113"/>
      <c r="H156" s="1114"/>
      <c r="I156" s="1165"/>
      <c r="J156" s="1165"/>
    </row>
    <row r="157" spans="1:10" s="152" customFormat="1">
      <c r="A157" s="441"/>
      <c r="B157" s="454" t="s">
        <v>1734</v>
      </c>
      <c r="C157" s="438"/>
      <c r="D157" s="438"/>
      <c r="E157" s="1401"/>
      <c r="F157" s="302"/>
      <c r="G157" s="1113"/>
      <c r="H157" s="1114"/>
      <c r="I157" s="1165"/>
      <c r="J157" s="1165"/>
    </row>
    <row r="158" spans="1:10" s="152" customFormat="1">
      <c r="A158" s="441"/>
      <c r="B158" s="454" t="s">
        <v>1735</v>
      </c>
      <c r="C158" s="438"/>
      <c r="D158" s="438"/>
      <c r="E158" s="1401"/>
      <c r="F158" s="302"/>
      <c r="G158" s="1113"/>
      <c r="H158" s="1114"/>
      <c r="I158" s="1165"/>
      <c r="J158" s="1165"/>
    </row>
    <row r="159" spans="1:10" s="152" customFormat="1">
      <c r="A159" s="441"/>
      <c r="B159" s="454" t="s">
        <v>1736</v>
      </c>
      <c r="C159" s="438"/>
      <c r="D159" s="438"/>
      <c r="E159" s="1401"/>
      <c r="F159" s="440"/>
      <c r="G159" s="1113"/>
      <c r="H159" s="873"/>
      <c r="I159" s="1166"/>
      <c r="J159" s="1165"/>
    </row>
    <row r="160" spans="1:10" s="152" customFormat="1">
      <c r="A160" s="441"/>
      <c r="B160" s="454" t="s">
        <v>1795</v>
      </c>
      <c r="C160" s="438"/>
      <c r="D160" s="438"/>
      <c r="E160" s="1401"/>
      <c r="F160" s="302"/>
      <c r="G160" s="1113"/>
      <c r="H160" s="1114"/>
      <c r="I160" s="1165"/>
      <c r="J160" s="1165"/>
    </row>
    <row r="161" spans="1:10" customFormat="1" ht="12.75" customHeight="1">
      <c r="A161" s="441"/>
      <c r="B161" s="454"/>
      <c r="C161" s="438"/>
      <c r="D161" s="438"/>
      <c r="E161" s="1401"/>
      <c r="F161" s="302"/>
      <c r="G161" s="937"/>
      <c r="H161" s="937"/>
      <c r="I161" s="954"/>
      <c r="J161" s="954"/>
    </row>
    <row r="162" spans="1:10" s="152" customFormat="1">
      <c r="A162" s="441"/>
      <c r="B162" s="454" t="s">
        <v>1796</v>
      </c>
      <c r="C162" s="438"/>
      <c r="D162" s="438"/>
      <c r="E162" s="1401"/>
      <c r="F162" s="302"/>
      <c r="G162" s="1113"/>
      <c r="H162" s="1114"/>
      <c r="I162" s="1165"/>
      <c r="J162" s="1165"/>
    </row>
    <row r="163" spans="1:10" customFormat="1" ht="12.75" customHeight="1">
      <c r="A163" s="441"/>
      <c r="B163" s="454"/>
      <c r="C163" s="438"/>
      <c r="D163" s="438"/>
      <c r="E163" s="1401"/>
      <c r="F163" s="440"/>
      <c r="G163" s="937"/>
      <c r="H163" s="873"/>
      <c r="I163" s="954"/>
      <c r="J163" s="887"/>
    </row>
    <row r="164" spans="1:10" customFormat="1" ht="12.75" customHeight="1">
      <c r="A164" s="441"/>
      <c r="B164" s="496" t="s">
        <v>1762</v>
      </c>
      <c r="C164" s="438"/>
      <c r="D164" s="438"/>
      <c r="E164" s="1401"/>
      <c r="F164" s="302"/>
      <c r="G164" s="937"/>
      <c r="H164" s="937"/>
      <c r="I164" s="954"/>
      <c r="J164" s="954"/>
    </row>
    <row r="165" spans="1:10" customFormat="1">
      <c r="A165" s="441"/>
      <c r="B165" s="496" t="s">
        <v>1797</v>
      </c>
      <c r="C165" s="438"/>
      <c r="D165" s="438"/>
      <c r="E165" s="1401"/>
      <c r="F165" s="302"/>
      <c r="G165" s="937"/>
      <c r="H165" s="937"/>
      <c r="I165" s="954"/>
      <c r="J165" s="954"/>
    </row>
    <row r="166" spans="1:10" s="152" customFormat="1" ht="25.5">
      <c r="A166" s="441"/>
      <c r="B166" s="496" t="s">
        <v>1763</v>
      </c>
      <c r="C166" s="438"/>
      <c r="D166" s="438"/>
      <c r="E166" s="1401"/>
      <c r="F166" s="302"/>
      <c r="G166" s="1113"/>
      <c r="H166" s="1114"/>
      <c r="I166" s="1165"/>
      <c r="J166" s="1165"/>
    </row>
    <row r="167" spans="1:10" customFormat="1" ht="12.75" customHeight="1">
      <c r="A167" s="441"/>
      <c r="B167" s="496" t="s">
        <v>1767</v>
      </c>
      <c r="C167" s="438"/>
      <c r="D167" s="438"/>
      <c r="E167" s="1401"/>
      <c r="F167" s="440"/>
      <c r="G167" s="937"/>
      <c r="H167" s="873"/>
      <c r="I167" s="954"/>
      <c r="J167" s="887"/>
    </row>
    <row r="168" spans="1:10" customFormat="1" ht="12.75" customHeight="1">
      <c r="A168" s="441"/>
      <c r="B168" s="496" t="s">
        <v>1768</v>
      </c>
      <c r="C168" s="438"/>
      <c r="D168" s="438"/>
      <c r="E168" s="1401"/>
      <c r="F168" s="302"/>
      <c r="G168" s="937"/>
      <c r="H168" s="937"/>
      <c r="I168" s="954"/>
      <c r="J168" s="954"/>
    </row>
    <row r="169" spans="1:10" customFormat="1" ht="25.5">
      <c r="A169" s="441"/>
      <c r="B169" s="496" t="s">
        <v>1769</v>
      </c>
      <c r="C169" s="438"/>
      <c r="D169" s="438"/>
      <c r="E169" s="1401"/>
      <c r="F169" s="302"/>
      <c r="G169" s="937"/>
      <c r="H169" s="937"/>
      <c r="I169" s="954"/>
      <c r="J169" s="954"/>
    </row>
    <row r="170" spans="1:10" s="152" customFormat="1">
      <c r="A170" s="441"/>
      <c r="B170" s="454"/>
      <c r="C170" s="438"/>
      <c r="D170" s="438"/>
      <c r="E170" s="1401"/>
      <c r="F170" s="302"/>
      <c r="G170" s="1113"/>
      <c r="H170" s="1114"/>
      <c r="I170" s="1165"/>
      <c r="J170" s="1165"/>
    </row>
    <row r="171" spans="1:10" customFormat="1" ht="12.75" customHeight="1">
      <c r="A171" s="441"/>
      <c r="B171" s="496" t="s">
        <v>1770</v>
      </c>
      <c r="C171" s="438"/>
      <c r="D171" s="438"/>
      <c r="E171" s="1401"/>
      <c r="F171" s="440"/>
      <c r="G171" s="937"/>
      <c r="H171" s="873"/>
      <c r="I171" s="954"/>
      <c r="J171" s="887"/>
    </row>
    <row r="172" spans="1:10" customFormat="1" ht="12.75" customHeight="1">
      <c r="A172" s="441"/>
      <c r="B172" s="496" t="s">
        <v>1772</v>
      </c>
      <c r="C172" s="438"/>
      <c r="D172" s="438"/>
      <c r="E172" s="1401"/>
      <c r="F172" s="302"/>
      <c r="G172" s="937"/>
      <c r="H172" s="937"/>
      <c r="I172" s="954"/>
      <c r="J172" s="954"/>
    </row>
    <row r="173" spans="1:10" s="162" customFormat="1" ht="16.5">
      <c r="A173" s="441"/>
      <c r="B173" s="496" t="s">
        <v>1774</v>
      </c>
      <c r="C173" s="438"/>
      <c r="D173" s="438"/>
      <c r="E173" s="1401"/>
      <c r="F173" s="302"/>
      <c r="G173" s="1115"/>
      <c r="H173" s="1115"/>
      <c r="I173" s="1169"/>
      <c r="J173" s="1169"/>
    </row>
    <row r="174" spans="1:10" s="162" customFormat="1" ht="12" customHeight="1">
      <c r="A174" s="441"/>
      <c r="B174" s="496"/>
      <c r="C174" s="438"/>
      <c r="D174" s="438"/>
      <c r="E174" s="1401"/>
      <c r="F174" s="440"/>
      <c r="G174" s="1116"/>
      <c r="H174" s="873"/>
      <c r="I174" s="1169"/>
      <c r="J174" s="887"/>
    </row>
    <row r="175" spans="1:10" s="162" customFormat="1" ht="12.75" customHeight="1">
      <c r="A175" s="441"/>
      <c r="B175" s="496" t="s">
        <v>1781</v>
      </c>
      <c r="C175" s="438"/>
      <c r="D175" s="438"/>
      <c r="E175" s="1401"/>
      <c r="F175" s="440"/>
      <c r="G175" s="1116"/>
      <c r="H175" s="873"/>
      <c r="I175" s="1169"/>
      <c r="J175" s="887"/>
    </row>
    <row r="176" spans="1:10" s="162" customFormat="1" ht="25.5">
      <c r="A176" s="441"/>
      <c r="B176" s="496" t="s">
        <v>1782</v>
      </c>
      <c r="C176" s="438"/>
      <c r="D176" s="438"/>
      <c r="E176" s="1401"/>
      <c r="F176" s="440"/>
      <c r="G176" s="1116"/>
      <c r="H176" s="873"/>
      <c r="I176" s="1169"/>
      <c r="J176" s="887"/>
    </row>
    <row r="177" spans="1:17" s="162" customFormat="1" ht="16.5">
      <c r="A177" s="441"/>
      <c r="B177" s="496" t="s">
        <v>1783</v>
      </c>
      <c r="C177" s="438"/>
      <c r="D177" s="438"/>
      <c r="E177" s="1401"/>
      <c r="F177" s="440"/>
      <c r="G177" s="1116"/>
      <c r="H177" s="873"/>
      <c r="I177" s="1169"/>
      <c r="J177" s="887"/>
    </row>
    <row r="178" spans="1:17" s="162" customFormat="1" ht="13.5" customHeight="1">
      <c r="A178" s="441"/>
      <c r="B178" s="496"/>
      <c r="C178" s="438"/>
      <c r="D178" s="438"/>
      <c r="E178" s="1401"/>
      <c r="F178" s="440"/>
      <c r="G178" s="1116"/>
      <c r="H178" s="873"/>
      <c r="I178" s="1169"/>
      <c r="J178" s="887"/>
    </row>
    <row r="179" spans="1:17" s="162" customFormat="1" ht="16.5">
      <c r="A179" s="441"/>
      <c r="B179" s="496" t="s">
        <v>1784</v>
      </c>
      <c r="C179" s="438"/>
      <c r="D179" s="438"/>
      <c r="E179" s="1401"/>
      <c r="F179" s="302"/>
      <c r="G179" s="1115"/>
      <c r="H179" s="1115"/>
      <c r="I179" s="1169"/>
      <c r="J179" s="1169"/>
    </row>
    <row r="180" spans="1:17" s="164" customFormat="1">
      <c r="A180" s="441"/>
      <c r="B180" s="496" t="s">
        <v>1785</v>
      </c>
      <c r="C180" s="438"/>
      <c r="D180" s="438"/>
      <c r="E180" s="1401"/>
      <c r="F180" s="302"/>
      <c r="G180" s="1117"/>
      <c r="H180" s="1117"/>
      <c r="I180" s="1170"/>
      <c r="J180" s="1170"/>
      <c r="K180" s="163"/>
      <c r="L180" s="163"/>
      <c r="M180" s="163"/>
      <c r="N180" s="163"/>
      <c r="O180" s="163"/>
      <c r="P180" s="163"/>
      <c r="Q180" s="163"/>
    </row>
    <row r="181" spans="1:17" s="165" customFormat="1" ht="25.5">
      <c r="A181" s="441"/>
      <c r="B181" s="496" t="s">
        <v>1786</v>
      </c>
      <c r="C181" s="438"/>
      <c r="D181" s="438"/>
      <c r="E181" s="1401"/>
      <c r="F181" s="440"/>
      <c r="G181" s="1116"/>
      <c r="H181" s="873"/>
      <c r="I181" s="1171"/>
      <c r="J181" s="887"/>
    </row>
    <row r="182" spans="1:17" s="165" customFormat="1">
      <c r="A182" s="441"/>
      <c r="B182" s="496"/>
      <c r="C182" s="438"/>
      <c r="D182" s="438"/>
      <c r="E182" s="1401"/>
      <c r="F182" s="440"/>
      <c r="G182" s="1116"/>
      <c r="H182" s="873"/>
      <c r="I182" s="1171"/>
      <c r="J182" s="887"/>
    </row>
    <row r="183" spans="1:17" s="165" customFormat="1">
      <c r="A183" s="441"/>
      <c r="B183" s="496" t="s">
        <v>1787</v>
      </c>
      <c r="C183" s="438"/>
      <c r="D183" s="438"/>
      <c r="E183" s="1401"/>
      <c r="F183" s="440"/>
      <c r="G183" s="1116"/>
      <c r="H183" s="873"/>
      <c r="I183" s="1171"/>
      <c r="J183" s="887"/>
    </row>
    <row r="184" spans="1:17" s="165" customFormat="1">
      <c r="A184" s="441"/>
      <c r="B184" s="496"/>
      <c r="C184" s="438"/>
      <c r="D184" s="438"/>
      <c r="E184" s="1401"/>
      <c r="F184" s="440"/>
      <c r="G184" s="1116"/>
      <c r="H184" s="873"/>
      <c r="I184" s="1171"/>
      <c r="J184" s="887"/>
    </row>
    <row r="185" spans="1:17" s="165" customFormat="1">
      <c r="A185" s="441"/>
      <c r="B185" s="496" t="s">
        <v>1798</v>
      </c>
      <c r="C185" s="438"/>
      <c r="D185" s="438"/>
      <c r="E185" s="1401"/>
      <c r="F185" s="440"/>
      <c r="G185" s="1116"/>
      <c r="H185" s="873"/>
      <c r="I185" s="1171"/>
      <c r="J185" s="887"/>
    </row>
    <row r="186" spans="1:17" s="165" customFormat="1" ht="14.25" customHeight="1">
      <c r="A186" s="441"/>
      <c r="B186" s="607" t="s">
        <v>1789</v>
      </c>
      <c r="C186" s="438"/>
      <c r="D186" s="438"/>
      <c r="E186" s="1401"/>
      <c r="F186" s="440"/>
      <c r="G186" s="1118"/>
      <c r="H186" s="1118"/>
      <c r="I186" s="1171"/>
      <c r="J186" s="1171"/>
    </row>
    <row r="187" spans="1:17" s="152" customFormat="1">
      <c r="A187" s="437"/>
      <c r="B187" s="439"/>
      <c r="C187" s="438" t="s">
        <v>843</v>
      </c>
      <c r="D187" s="438">
        <v>1</v>
      </c>
      <c r="E187" s="1402"/>
      <c r="F187" s="440">
        <f>D187*E187</f>
        <v>0</v>
      </c>
      <c r="G187" s="1116">
        <v>1</v>
      </c>
      <c r="H187" s="873">
        <f>E187*G187</f>
        <v>0</v>
      </c>
      <c r="I187" s="1166"/>
      <c r="J187" s="887">
        <f>E187*I187</f>
        <v>0</v>
      </c>
    </row>
    <row r="188" spans="1:17" s="152" customFormat="1">
      <c r="A188" s="441"/>
      <c r="B188" s="445"/>
      <c r="C188" s="438"/>
      <c r="D188" s="438"/>
      <c r="E188" s="1401"/>
      <c r="F188" s="302"/>
      <c r="G188" s="1113"/>
      <c r="H188" s="1114"/>
      <c r="I188" s="1165"/>
      <c r="J188" s="1165"/>
    </row>
    <row r="189" spans="1:17" s="152" customFormat="1">
      <c r="A189" s="441"/>
      <c r="B189" s="438"/>
      <c r="C189" s="445"/>
      <c r="D189" s="448"/>
      <c r="E189" s="1401"/>
      <c r="F189" s="440"/>
      <c r="G189" s="1113"/>
      <c r="H189" s="873"/>
      <c r="I189" s="1166"/>
      <c r="J189" s="887"/>
    </row>
    <row r="190" spans="1:17" s="152" customFormat="1" ht="13.5" thickBot="1">
      <c r="A190" s="449"/>
      <c r="B190" s="449"/>
      <c r="C190" s="449"/>
      <c r="D190" s="449"/>
      <c r="E190" s="1403"/>
      <c r="F190" s="450"/>
      <c r="G190" s="1122"/>
      <c r="H190" s="1123"/>
      <c r="I190" s="1173"/>
      <c r="J190" s="1173"/>
    </row>
    <row r="191" spans="1:17" s="152" customFormat="1" ht="13.5" thickTop="1">
      <c r="A191" s="151"/>
      <c r="B191" s="151"/>
      <c r="C191" s="151"/>
      <c r="D191" s="151"/>
      <c r="E191" s="1404"/>
      <c r="F191" s="246" t="s">
        <v>1586</v>
      </c>
      <c r="G191" s="1125"/>
      <c r="H191" s="1126" t="s">
        <v>1587</v>
      </c>
      <c r="I191" s="1175"/>
      <c r="J191" s="1175" t="s">
        <v>1588</v>
      </c>
    </row>
    <row r="192" spans="1:17" s="152" customFormat="1" ht="15.75" thickBot="1">
      <c r="A192" s="151"/>
      <c r="B192" s="593" t="s">
        <v>1799</v>
      </c>
      <c r="C192" s="453"/>
      <c r="D192" s="453"/>
      <c r="E192" s="1406"/>
      <c r="F192" s="272">
        <f>SUM(F148:F190)</f>
        <v>0</v>
      </c>
      <c r="G192" s="1127"/>
      <c r="H192" s="972">
        <f>SUM(H147:H191)</f>
        <v>0</v>
      </c>
      <c r="I192" s="1176"/>
      <c r="J192" s="974">
        <f>SUM(J147:J191)</f>
        <v>0</v>
      </c>
    </row>
    <row r="193" spans="1:10" ht="13.5" thickTop="1">
      <c r="B193" s="28"/>
      <c r="E193" s="1352"/>
      <c r="G193" s="882"/>
      <c r="H193" s="882"/>
      <c r="I193" s="1030"/>
      <c r="J193" s="1030"/>
    </row>
    <row r="194" spans="1:10" s="152" customFormat="1">
      <c r="A194" s="150"/>
      <c r="B194" s="150" t="s">
        <v>1927</v>
      </c>
      <c r="C194" s="150"/>
      <c r="D194" s="150"/>
      <c r="E194" s="1404"/>
      <c r="F194" s="93"/>
      <c r="G194" s="1111"/>
      <c r="H194" s="1112"/>
      <c r="I194" s="1164"/>
      <c r="J194" s="1164"/>
    </row>
    <row r="195" spans="1:10" s="152" customFormat="1" ht="25.5">
      <c r="A195" s="150"/>
      <c r="B195" s="150" t="s">
        <v>829</v>
      </c>
      <c r="C195" s="150"/>
      <c r="D195" s="150"/>
      <c r="E195" s="1404"/>
      <c r="F195" s="93"/>
      <c r="G195" s="1111"/>
      <c r="H195" s="1112"/>
      <c r="I195" s="1164"/>
      <c r="J195" s="1164"/>
    </row>
    <row r="196" spans="1:10" s="152" customFormat="1">
      <c r="E196" s="1404"/>
      <c r="F196" s="93"/>
      <c r="G196" s="1111"/>
      <c r="H196" s="1112"/>
      <c r="I196" s="1164"/>
      <c r="J196" s="1164"/>
    </row>
    <row r="197" spans="1:10" s="152" customFormat="1">
      <c r="A197" s="591" t="s">
        <v>1712</v>
      </c>
      <c r="B197" s="424" t="s">
        <v>1717</v>
      </c>
      <c r="E197" s="1404"/>
      <c r="F197" s="93"/>
      <c r="G197" s="1111"/>
      <c r="H197" s="1112"/>
      <c r="I197" s="1164"/>
      <c r="J197" s="1164"/>
    </row>
    <row r="198" spans="1:10" s="152" customFormat="1">
      <c r="B198" s="152" t="s">
        <v>1790</v>
      </c>
      <c r="E198" s="1404"/>
      <c r="F198" s="93"/>
      <c r="G198" s="1111"/>
      <c r="H198" s="1112"/>
      <c r="I198" s="1164"/>
      <c r="J198" s="1164"/>
    </row>
    <row r="199" spans="1:10" s="152" customFormat="1" ht="13.5" customHeight="1">
      <c r="A199" s="150" t="s">
        <v>832</v>
      </c>
      <c r="B199" s="150" t="s">
        <v>833</v>
      </c>
      <c r="C199" s="150" t="s">
        <v>834</v>
      </c>
      <c r="D199" s="150" t="s">
        <v>835</v>
      </c>
      <c r="E199" s="1367" t="s">
        <v>1382</v>
      </c>
      <c r="F199" s="150" t="s">
        <v>837</v>
      </c>
      <c r="G199" s="1548" t="s">
        <v>1557</v>
      </c>
      <c r="H199" s="1549"/>
      <c r="I199" s="1550" t="s">
        <v>1558</v>
      </c>
      <c r="J199" s="1551"/>
    </row>
    <row r="200" spans="1:10" s="152" customFormat="1" ht="13.5" thickBot="1">
      <c r="A200" s="155"/>
      <c r="B200" s="156"/>
      <c r="C200" s="156"/>
      <c r="D200" s="155"/>
      <c r="E200" s="1405" t="s">
        <v>838</v>
      </c>
      <c r="F200" s="157" t="s">
        <v>838</v>
      </c>
      <c r="G200" s="898" t="s">
        <v>79</v>
      </c>
      <c r="H200" s="898" t="s">
        <v>1561</v>
      </c>
      <c r="I200" s="897" t="s">
        <v>79</v>
      </c>
      <c r="J200" s="897" t="s">
        <v>1561</v>
      </c>
    </row>
    <row r="201" spans="1:10" s="152" customFormat="1">
      <c r="A201" s="158"/>
      <c r="B201" s="151"/>
      <c r="C201" s="159"/>
      <c r="D201" s="158"/>
      <c r="E201" s="1404"/>
      <c r="F201" s="93"/>
      <c r="G201" s="1111"/>
      <c r="H201" s="1112"/>
      <c r="I201" s="1164"/>
      <c r="J201" s="1164"/>
    </row>
    <row r="202" spans="1:10" s="152" customFormat="1">
      <c r="E202" s="1404"/>
      <c r="F202" s="93"/>
      <c r="G202" s="1111"/>
      <c r="H202" s="1112"/>
      <c r="I202" s="1164"/>
      <c r="J202" s="1164"/>
    </row>
    <row r="203" spans="1:10" s="152" customFormat="1" ht="25.5">
      <c r="A203" s="613" t="s">
        <v>87</v>
      </c>
      <c r="B203" s="454" t="s">
        <v>1800</v>
      </c>
      <c r="C203" s="438"/>
      <c r="D203" s="438"/>
      <c r="E203" s="1401"/>
      <c r="F203" s="302"/>
      <c r="G203" s="1113"/>
      <c r="H203" s="1114"/>
      <c r="I203" s="1165"/>
      <c r="J203" s="1165"/>
    </row>
    <row r="204" spans="1:10" s="152" customFormat="1">
      <c r="A204" s="437"/>
      <c r="B204" s="454" t="s">
        <v>1801</v>
      </c>
      <c r="C204" s="438"/>
      <c r="D204" s="438"/>
      <c r="E204" s="1401"/>
      <c r="F204" s="302"/>
      <c r="G204" s="1113"/>
      <c r="H204" s="1114"/>
      <c r="I204" s="1165"/>
      <c r="J204" s="1165"/>
    </row>
    <row r="205" spans="1:10" s="152" customFormat="1" ht="57.75" customHeight="1">
      <c r="A205" s="437"/>
      <c r="B205" s="454" t="s">
        <v>1802</v>
      </c>
      <c r="C205" s="438"/>
      <c r="D205" s="438"/>
      <c r="E205" s="1401"/>
      <c r="F205" s="440"/>
      <c r="G205" s="1113"/>
      <c r="H205" s="873"/>
      <c r="I205" s="1166"/>
      <c r="J205" s="887"/>
    </row>
    <row r="206" spans="1:10" s="152" customFormat="1">
      <c r="A206" s="437"/>
      <c r="B206" s="454"/>
      <c r="C206" s="438"/>
      <c r="D206" s="438"/>
      <c r="E206" s="1401"/>
      <c r="F206" s="440"/>
      <c r="G206" s="1113"/>
      <c r="H206" s="873"/>
      <c r="I206" s="1166"/>
      <c r="J206" s="887"/>
    </row>
    <row r="207" spans="1:10" s="152" customFormat="1">
      <c r="A207" s="437"/>
      <c r="B207" s="454" t="s">
        <v>1803</v>
      </c>
      <c r="C207" s="438"/>
      <c r="D207" s="438"/>
      <c r="E207" s="1401"/>
      <c r="F207" s="440"/>
      <c r="G207" s="1113"/>
      <c r="H207" s="873"/>
      <c r="I207" s="1166"/>
      <c r="J207" s="887"/>
    </row>
    <row r="208" spans="1:10" s="152" customFormat="1" ht="63.75">
      <c r="A208" s="437"/>
      <c r="B208" s="454" t="s">
        <v>1804</v>
      </c>
      <c r="C208" s="438"/>
      <c r="D208" s="438"/>
      <c r="E208" s="1401"/>
      <c r="F208" s="440"/>
      <c r="G208" s="1113"/>
      <c r="H208" s="873"/>
      <c r="I208" s="1166"/>
      <c r="J208" s="887"/>
    </row>
    <row r="209" spans="1:10" s="152" customFormat="1">
      <c r="A209" s="437"/>
      <c r="B209" s="454"/>
      <c r="C209" s="438"/>
      <c r="D209" s="438"/>
      <c r="E209" s="1401"/>
      <c r="F209" s="440"/>
      <c r="G209" s="1113"/>
      <c r="H209" s="873"/>
      <c r="I209" s="1166"/>
      <c r="J209" s="887"/>
    </row>
    <row r="210" spans="1:10" s="152" customFormat="1">
      <c r="A210" s="437"/>
      <c r="B210" s="454" t="s">
        <v>1805</v>
      </c>
      <c r="C210" s="438"/>
      <c r="D210" s="438"/>
      <c r="E210" s="1401"/>
      <c r="F210" s="440"/>
      <c r="G210" s="1113"/>
      <c r="H210" s="873"/>
      <c r="I210" s="1166"/>
      <c r="J210" s="887"/>
    </row>
    <row r="211" spans="1:10" s="152" customFormat="1" ht="76.5">
      <c r="A211" s="437"/>
      <c r="B211" s="454" t="s">
        <v>1806</v>
      </c>
      <c r="C211" s="438"/>
      <c r="D211" s="438"/>
      <c r="E211" s="1401"/>
      <c r="F211" s="440"/>
      <c r="G211" s="1113"/>
      <c r="H211" s="873"/>
      <c r="I211" s="1166"/>
      <c r="J211" s="887"/>
    </row>
    <row r="212" spans="1:10" s="152" customFormat="1">
      <c r="A212" s="437"/>
      <c r="B212" s="454"/>
      <c r="C212" s="438"/>
      <c r="D212" s="438"/>
      <c r="E212" s="1401"/>
      <c r="F212" s="302"/>
      <c r="G212" s="1113"/>
      <c r="H212" s="1114"/>
      <c r="I212" s="1165"/>
      <c r="J212" s="1165"/>
    </row>
    <row r="213" spans="1:10" s="152" customFormat="1">
      <c r="A213" s="441"/>
      <c r="B213" s="454" t="s">
        <v>1807</v>
      </c>
      <c r="C213" s="438"/>
      <c r="D213" s="438"/>
      <c r="E213" s="1401"/>
      <c r="F213" s="302"/>
      <c r="G213" s="1113"/>
      <c r="H213" s="1114"/>
      <c r="I213" s="1165"/>
      <c r="J213" s="1165"/>
    </row>
    <row r="214" spans="1:10" s="152" customFormat="1" ht="76.5">
      <c r="A214" s="441"/>
      <c r="B214" s="454" t="s">
        <v>1808</v>
      </c>
      <c r="C214" s="438"/>
      <c r="D214" s="438"/>
      <c r="E214" s="1401"/>
      <c r="F214" s="302"/>
      <c r="G214" s="1113"/>
      <c r="H214" s="1114"/>
      <c r="I214" s="1165"/>
      <c r="J214" s="1165"/>
    </row>
    <row r="215" spans="1:10" s="152" customFormat="1">
      <c r="A215" s="441"/>
      <c r="B215" s="454"/>
      <c r="C215" s="438"/>
      <c r="D215" s="438"/>
      <c r="E215" s="1401"/>
      <c r="F215" s="440"/>
      <c r="G215" s="1113"/>
      <c r="H215" s="873"/>
      <c r="I215" s="1166"/>
      <c r="J215" s="887"/>
    </row>
    <row r="216" spans="1:10" s="152" customFormat="1">
      <c r="A216" s="441"/>
      <c r="B216" s="454" t="s">
        <v>1809</v>
      </c>
      <c r="C216" s="438"/>
      <c r="D216" s="438"/>
      <c r="E216" s="1401"/>
      <c r="F216" s="302"/>
      <c r="G216" s="1113"/>
      <c r="H216" s="1114"/>
      <c r="I216" s="1166"/>
      <c r="J216" s="1165"/>
    </row>
    <row r="217" spans="1:10" s="152" customFormat="1" ht="51">
      <c r="A217" s="441"/>
      <c r="B217" s="454" t="s">
        <v>1810</v>
      </c>
      <c r="C217" s="438"/>
      <c r="D217" s="438"/>
      <c r="E217" s="1401"/>
      <c r="F217" s="302"/>
      <c r="G217" s="1113"/>
      <c r="H217" s="1114"/>
      <c r="I217" s="1166"/>
      <c r="J217" s="1165"/>
    </row>
    <row r="218" spans="1:10" s="152" customFormat="1">
      <c r="A218" s="441"/>
      <c r="B218" s="454"/>
      <c r="C218" s="438"/>
      <c r="D218" s="438"/>
      <c r="E218" s="1401"/>
      <c r="F218" s="302"/>
      <c r="G218" s="1113"/>
      <c r="H218" s="1114"/>
      <c r="I218" s="1166"/>
      <c r="J218" s="1165"/>
    </row>
    <row r="219" spans="1:10" s="152" customFormat="1">
      <c r="A219" s="441"/>
      <c r="B219" s="454" t="s">
        <v>1811</v>
      </c>
      <c r="C219" s="438"/>
      <c r="D219" s="438"/>
      <c r="E219" s="1401"/>
      <c r="F219" s="440"/>
      <c r="G219" s="1113"/>
      <c r="H219" s="873"/>
      <c r="I219" s="1166"/>
      <c r="J219" s="887"/>
    </row>
    <row r="220" spans="1:10" s="152" customFormat="1" ht="140.25">
      <c r="A220" s="441"/>
      <c r="B220" s="454" t="s">
        <v>1812</v>
      </c>
      <c r="C220" s="438"/>
      <c r="D220" s="438"/>
      <c r="E220" s="1401"/>
      <c r="F220" s="302"/>
      <c r="G220" s="1113"/>
      <c r="H220" s="1114"/>
      <c r="I220" s="1166"/>
      <c r="J220" s="1165"/>
    </row>
    <row r="221" spans="1:10" customFormat="1" ht="27.75" customHeight="1">
      <c r="A221" s="441"/>
      <c r="B221" s="454" t="s">
        <v>1813</v>
      </c>
      <c r="C221" s="438"/>
      <c r="D221" s="438"/>
      <c r="E221" s="1401"/>
      <c r="F221" s="302"/>
      <c r="G221" s="937"/>
      <c r="H221" s="937"/>
      <c r="I221" s="1167"/>
      <c r="J221" s="954"/>
    </row>
    <row r="222" spans="1:10" s="152" customFormat="1" ht="38.25">
      <c r="A222" s="441"/>
      <c r="B222" s="454" t="s">
        <v>1814</v>
      </c>
      <c r="C222" s="438"/>
      <c r="D222" s="438"/>
      <c r="E222" s="1401"/>
      <c r="F222" s="302"/>
      <c r="G222" s="1113"/>
      <c r="H222" s="1114"/>
      <c r="I222" s="1166"/>
      <c r="J222" s="1165"/>
    </row>
    <row r="223" spans="1:10" customFormat="1" ht="12.75" customHeight="1">
      <c r="A223" s="441"/>
      <c r="B223" s="454" t="s">
        <v>1815</v>
      </c>
      <c r="C223" s="438"/>
      <c r="D223" s="438"/>
      <c r="E223" s="1401"/>
      <c r="F223" s="440"/>
      <c r="G223" s="937"/>
      <c r="H223" s="873"/>
      <c r="I223" s="1167"/>
      <c r="J223" s="887"/>
    </row>
    <row r="224" spans="1:10" customFormat="1" ht="12.75" customHeight="1">
      <c r="A224" s="441"/>
      <c r="B224" s="454" t="s">
        <v>1816</v>
      </c>
      <c r="C224" s="438"/>
      <c r="D224" s="438"/>
      <c r="E224" s="1401"/>
      <c r="F224" s="302"/>
      <c r="G224" s="937"/>
      <c r="H224" s="937"/>
      <c r="I224" s="1167"/>
      <c r="J224" s="954"/>
    </row>
    <row r="225" spans="1:10" customFormat="1">
      <c r="A225" s="441"/>
      <c r="B225" s="454"/>
      <c r="C225" s="438"/>
      <c r="D225" s="438"/>
      <c r="E225" s="1401"/>
      <c r="F225" s="302"/>
      <c r="G225" s="937"/>
      <c r="H225" s="937"/>
      <c r="I225" s="1167"/>
      <c r="J225" s="954"/>
    </row>
    <row r="226" spans="1:10" s="152" customFormat="1">
      <c r="A226" s="441"/>
      <c r="B226" s="454" t="s">
        <v>1817</v>
      </c>
      <c r="C226" s="438"/>
      <c r="D226" s="438"/>
      <c r="E226" s="1401"/>
      <c r="F226" s="302"/>
      <c r="G226" s="1113"/>
      <c r="H226" s="1114"/>
      <c r="I226" s="1166"/>
      <c r="J226" s="1165"/>
    </row>
    <row r="227" spans="1:10" customFormat="1" ht="12.75" customHeight="1">
      <c r="A227" s="441"/>
      <c r="B227" s="454"/>
      <c r="C227" s="438"/>
      <c r="D227" s="438"/>
      <c r="E227" s="1401"/>
      <c r="F227" s="440"/>
      <c r="G227" s="937"/>
      <c r="H227" s="873"/>
      <c r="I227" s="1167"/>
      <c r="J227" s="887"/>
    </row>
    <row r="228" spans="1:10" customFormat="1" ht="12.75" customHeight="1">
      <c r="A228" s="441"/>
      <c r="B228" s="454" t="s">
        <v>1818</v>
      </c>
      <c r="C228" s="438"/>
      <c r="D228" s="438"/>
      <c r="E228" s="1401"/>
      <c r="F228" s="302"/>
      <c r="G228" s="937"/>
      <c r="H228" s="937"/>
      <c r="I228" s="1167"/>
      <c r="J228" s="954"/>
    </row>
    <row r="229" spans="1:10" customFormat="1">
      <c r="A229" s="441"/>
      <c r="B229" s="454" t="s">
        <v>1819</v>
      </c>
      <c r="C229" s="438"/>
      <c r="D229" s="438"/>
      <c r="E229" s="1401"/>
      <c r="F229" s="302"/>
      <c r="G229" s="937"/>
      <c r="H229" s="937"/>
      <c r="I229" s="1167"/>
      <c r="J229" s="954"/>
    </row>
    <row r="230" spans="1:10" s="152" customFormat="1">
      <c r="A230" s="441"/>
      <c r="B230" s="454" t="s">
        <v>1820</v>
      </c>
      <c r="C230" s="438"/>
      <c r="D230" s="438"/>
      <c r="E230" s="1401"/>
      <c r="F230" s="302"/>
      <c r="G230" s="1113"/>
      <c r="H230" s="1114"/>
      <c r="I230" s="1166"/>
      <c r="J230" s="1165"/>
    </row>
    <row r="231" spans="1:10" customFormat="1" ht="12.75" customHeight="1">
      <c r="A231" s="441"/>
      <c r="B231" s="454" t="s">
        <v>1821</v>
      </c>
      <c r="C231" s="438"/>
      <c r="D231" s="438"/>
      <c r="E231" s="1401"/>
      <c r="F231" s="440"/>
      <c r="G231" s="937"/>
      <c r="H231" s="873"/>
      <c r="I231" s="1167"/>
      <c r="J231" s="887"/>
    </row>
    <row r="232" spans="1:10" customFormat="1" ht="12.75" customHeight="1">
      <c r="A232" s="441"/>
      <c r="B232" s="454" t="s">
        <v>1822</v>
      </c>
      <c r="C232" s="438"/>
      <c r="D232" s="438"/>
      <c r="E232" s="1401"/>
      <c r="F232" s="302"/>
      <c r="G232" s="937"/>
      <c r="H232" s="937"/>
      <c r="I232" s="954"/>
      <c r="J232" s="954"/>
    </row>
    <row r="233" spans="1:10" s="162" customFormat="1" ht="16.5">
      <c r="A233" s="441"/>
      <c r="B233" s="454" t="s">
        <v>1823</v>
      </c>
      <c r="C233" s="438"/>
      <c r="D233" s="438"/>
      <c r="E233" s="1401"/>
      <c r="F233" s="302"/>
      <c r="G233" s="1115"/>
      <c r="H233" s="1115"/>
      <c r="I233" s="1169"/>
      <c r="J233" s="1169"/>
    </row>
    <row r="234" spans="1:10" s="162" customFormat="1" ht="12.75" customHeight="1">
      <c r="A234" s="441"/>
      <c r="B234" s="454" t="s">
        <v>1824</v>
      </c>
      <c r="C234" s="438"/>
      <c r="D234" s="438"/>
      <c r="E234" s="1401"/>
      <c r="F234" s="440"/>
      <c r="G234" s="1113"/>
      <c r="H234" s="873"/>
      <c r="I234" s="1169"/>
      <c r="J234" s="887"/>
    </row>
    <row r="235" spans="1:10" s="162" customFormat="1" ht="12.75" customHeight="1">
      <c r="A235" s="441"/>
      <c r="B235" s="454" t="s">
        <v>1825</v>
      </c>
      <c r="C235" s="438"/>
      <c r="D235" s="438"/>
      <c r="E235" s="1401"/>
      <c r="F235" s="440"/>
      <c r="G235" s="1113"/>
      <c r="H235" s="873"/>
      <c r="I235" s="1169"/>
      <c r="J235" s="887"/>
    </row>
    <row r="236" spans="1:10" s="162" customFormat="1" ht="12.75" customHeight="1">
      <c r="A236" s="441"/>
      <c r="B236" s="454" t="s">
        <v>1826</v>
      </c>
      <c r="C236" s="438"/>
      <c r="D236" s="438"/>
      <c r="E236" s="1401"/>
      <c r="F236" s="440"/>
      <c r="G236" s="1113"/>
      <c r="H236" s="873"/>
      <c r="I236" s="1169"/>
      <c r="J236" s="887"/>
    </row>
    <row r="237" spans="1:10" s="162" customFormat="1" ht="12.75" customHeight="1">
      <c r="A237" s="441"/>
      <c r="B237" s="454" t="s">
        <v>1827</v>
      </c>
      <c r="C237" s="438"/>
      <c r="D237" s="438"/>
      <c r="E237" s="1401"/>
      <c r="F237" s="440"/>
      <c r="G237" s="1113"/>
      <c r="H237" s="873"/>
      <c r="I237" s="1169"/>
      <c r="J237" s="887"/>
    </row>
    <row r="238" spans="1:10" s="162" customFormat="1" ht="12.75" customHeight="1">
      <c r="A238" s="441"/>
      <c r="B238" s="454" t="s">
        <v>1828</v>
      </c>
      <c r="C238" s="438"/>
      <c r="D238" s="438"/>
      <c r="E238" s="1401"/>
      <c r="F238" s="440"/>
      <c r="G238" s="1113"/>
      <c r="H238" s="873"/>
      <c r="I238" s="1169"/>
      <c r="J238" s="887"/>
    </row>
    <row r="239" spans="1:10" s="162" customFormat="1" ht="12.75" customHeight="1">
      <c r="A239" s="441"/>
      <c r="B239" s="454" t="s">
        <v>1829</v>
      </c>
      <c r="C239" s="438"/>
      <c r="D239" s="438"/>
      <c r="E239" s="1401"/>
      <c r="F239" s="440"/>
      <c r="G239" s="1113"/>
      <c r="H239" s="873"/>
      <c r="I239" s="1169"/>
      <c r="J239" s="887"/>
    </row>
    <row r="240" spans="1:10" s="162" customFormat="1" ht="12.75" customHeight="1">
      <c r="A240" s="441"/>
      <c r="B240" s="454" t="s">
        <v>1830</v>
      </c>
      <c r="C240" s="438"/>
      <c r="D240" s="438"/>
      <c r="E240" s="1401"/>
      <c r="F240" s="440"/>
      <c r="G240" s="1115"/>
      <c r="H240" s="1115"/>
      <c r="I240" s="1169"/>
      <c r="J240" s="1169"/>
    </row>
    <row r="241" spans="1:10" s="162" customFormat="1" ht="12.75" customHeight="1">
      <c r="A241" s="441"/>
      <c r="B241" s="487" t="s">
        <v>1831</v>
      </c>
      <c r="C241" s="438"/>
      <c r="D241" s="438"/>
      <c r="E241" s="1401"/>
      <c r="F241" s="440"/>
      <c r="G241" s="1115"/>
      <c r="H241" s="1115"/>
      <c r="I241" s="1169"/>
      <c r="J241" s="1169"/>
    </row>
    <row r="242" spans="1:10" s="165" customFormat="1">
      <c r="A242" s="441"/>
      <c r="B242" s="487" t="s">
        <v>1832</v>
      </c>
      <c r="C242" s="438"/>
      <c r="D242" s="438"/>
      <c r="E242" s="1401"/>
      <c r="F242" s="440"/>
      <c r="G242" s="1116"/>
      <c r="H242" s="873"/>
      <c r="I242" s="1171"/>
      <c r="J242" s="887"/>
    </row>
    <row r="243" spans="1:10" s="162" customFormat="1" ht="12.75" customHeight="1">
      <c r="A243" s="441"/>
      <c r="B243" s="487" t="s">
        <v>1833</v>
      </c>
      <c r="C243" s="438"/>
      <c r="D243" s="438"/>
      <c r="E243" s="1401"/>
      <c r="F243" s="440"/>
      <c r="G243" s="1116"/>
      <c r="H243" s="873"/>
      <c r="I243" s="1169"/>
      <c r="J243" s="887"/>
    </row>
    <row r="244" spans="1:10" s="162" customFormat="1" ht="12.75" customHeight="1">
      <c r="A244" s="441"/>
      <c r="B244" s="487" t="s">
        <v>1834</v>
      </c>
      <c r="C244" s="438"/>
      <c r="D244" s="438"/>
      <c r="E244" s="1401"/>
      <c r="F244" s="440"/>
      <c r="G244" s="1116"/>
      <c r="H244" s="873"/>
      <c r="I244" s="1169"/>
      <c r="J244" s="887"/>
    </row>
    <row r="245" spans="1:10" s="162" customFormat="1" ht="12.75" customHeight="1">
      <c r="A245" s="441"/>
      <c r="B245" s="487" t="s">
        <v>1835</v>
      </c>
      <c r="C245" s="438"/>
      <c r="D245" s="438"/>
      <c r="E245" s="1401"/>
      <c r="F245" s="440"/>
      <c r="G245" s="1116"/>
      <c r="H245" s="873"/>
      <c r="I245" s="1169"/>
      <c r="J245" s="887"/>
    </row>
    <row r="246" spans="1:10" s="162" customFormat="1" ht="12.75" customHeight="1">
      <c r="A246" s="441"/>
      <c r="B246" s="454" t="s">
        <v>1836</v>
      </c>
      <c r="C246" s="438"/>
      <c r="D246" s="438"/>
      <c r="E246" s="1401"/>
      <c r="F246" s="440"/>
      <c r="G246" s="1116"/>
      <c r="H246" s="873"/>
      <c r="I246" s="1169"/>
      <c r="J246" s="887"/>
    </row>
    <row r="247" spans="1:10" s="162" customFormat="1" ht="12.75" customHeight="1">
      <c r="A247" s="441"/>
      <c r="B247" s="454" t="s">
        <v>1837</v>
      </c>
      <c r="C247" s="438"/>
      <c r="D247" s="438"/>
      <c r="E247" s="1401"/>
      <c r="F247" s="440"/>
      <c r="G247" s="1116"/>
      <c r="H247" s="873"/>
      <c r="I247" s="1169"/>
      <c r="J247" s="887"/>
    </row>
    <row r="248" spans="1:10" s="162" customFormat="1" ht="12.75" customHeight="1">
      <c r="A248" s="441"/>
      <c r="B248" s="454" t="s">
        <v>1838</v>
      </c>
      <c r="C248" s="438"/>
      <c r="D248" s="438"/>
      <c r="E248" s="1401"/>
      <c r="F248" s="440"/>
      <c r="G248" s="1115"/>
      <c r="H248" s="1115"/>
      <c r="I248" s="1169"/>
      <c r="J248" s="1169"/>
    </row>
    <row r="249" spans="1:10" s="152" customFormat="1">
      <c r="A249" s="441"/>
      <c r="B249" s="454"/>
      <c r="C249" s="438"/>
      <c r="D249" s="438"/>
      <c r="E249" s="1401"/>
      <c r="F249" s="302"/>
      <c r="G249" s="1113"/>
      <c r="H249" s="1114"/>
      <c r="I249" s="1165"/>
      <c r="J249" s="1165"/>
    </row>
    <row r="250" spans="1:10" s="152" customFormat="1">
      <c r="A250" s="441"/>
      <c r="B250" s="454" t="s">
        <v>1839</v>
      </c>
      <c r="C250" s="438"/>
      <c r="D250" s="438"/>
      <c r="E250" s="1401"/>
      <c r="F250" s="302"/>
      <c r="G250" s="1113"/>
      <c r="H250" s="1114"/>
      <c r="I250" s="1165"/>
      <c r="J250" s="1165"/>
    </row>
    <row r="251" spans="1:10" s="152" customFormat="1" ht="25.5">
      <c r="A251" s="441"/>
      <c r="B251" s="496" t="s">
        <v>1840</v>
      </c>
      <c r="C251" s="438"/>
      <c r="D251" s="438"/>
      <c r="E251" s="1401"/>
      <c r="F251" s="440"/>
      <c r="G251" s="1116"/>
      <c r="H251" s="873"/>
      <c r="I251" s="1165"/>
      <c r="J251" s="887"/>
    </row>
    <row r="252" spans="1:10" s="152" customFormat="1">
      <c r="A252" s="441"/>
      <c r="B252" s="454" t="s">
        <v>1841</v>
      </c>
      <c r="C252" s="438"/>
      <c r="D252" s="438"/>
      <c r="E252" s="1401"/>
      <c r="F252" s="440"/>
      <c r="G252" s="1116"/>
      <c r="H252" s="873"/>
      <c r="I252" s="1165"/>
      <c r="J252" s="887"/>
    </row>
    <row r="253" spans="1:10" s="152" customFormat="1">
      <c r="A253" s="441"/>
      <c r="B253" s="454" t="s">
        <v>1842</v>
      </c>
      <c r="C253" s="438"/>
      <c r="D253" s="438"/>
      <c r="E253" s="1401"/>
      <c r="F253" s="440"/>
      <c r="G253" s="1116"/>
      <c r="H253" s="873"/>
      <c r="I253" s="1165"/>
      <c r="J253" s="887"/>
    </row>
    <row r="254" spans="1:10" s="152" customFormat="1">
      <c r="A254" s="441"/>
      <c r="B254" s="454" t="s">
        <v>1843</v>
      </c>
      <c r="C254" s="438"/>
      <c r="D254" s="438"/>
      <c r="E254" s="1401"/>
      <c r="F254" s="302"/>
      <c r="G254" s="1113"/>
      <c r="H254" s="1114"/>
      <c r="I254" s="1165"/>
      <c r="J254" s="1165"/>
    </row>
    <row r="255" spans="1:10" s="152" customFormat="1">
      <c r="A255" s="441"/>
      <c r="B255" s="454" t="s">
        <v>1844</v>
      </c>
      <c r="C255" s="438"/>
      <c r="D255" s="438"/>
      <c r="E255" s="1401"/>
      <c r="F255" s="302"/>
      <c r="G255" s="1113"/>
      <c r="H255" s="1114"/>
      <c r="I255" s="1165"/>
      <c r="J255" s="1165"/>
    </row>
    <row r="256" spans="1:10" s="152" customFormat="1">
      <c r="A256" s="441"/>
      <c r="B256" s="454" t="s">
        <v>1845</v>
      </c>
      <c r="C256" s="438"/>
      <c r="D256" s="438"/>
      <c r="E256" s="1401"/>
      <c r="F256" s="302"/>
      <c r="G256" s="1113"/>
      <c r="H256" s="1114"/>
      <c r="I256" s="1165"/>
      <c r="J256" s="1165"/>
    </row>
    <row r="257" spans="1:10" s="152" customFormat="1">
      <c r="A257" s="441"/>
      <c r="B257" s="454" t="s">
        <v>1846</v>
      </c>
      <c r="C257" s="438"/>
      <c r="D257" s="438"/>
      <c r="E257" s="1401"/>
      <c r="F257" s="302"/>
      <c r="G257" s="1113"/>
      <c r="H257" s="1114"/>
      <c r="I257" s="1165"/>
      <c r="J257" s="1165"/>
    </row>
    <row r="258" spans="1:10" s="152" customFormat="1">
      <c r="A258" s="441"/>
      <c r="B258" s="454" t="s">
        <v>1847</v>
      </c>
      <c r="C258" s="438"/>
      <c r="D258" s="438"/>
      <c r="E258" s="1401"/>
      <c r="F258" s="440"/>
      <c r="G258" s="1116"/>
      <c r="H258" s="873"/>
      <c r="I258" s="1165"/>
      <c r="J258" s="887"/>
    </row>
    <row r="259" spans="1:10" s="152" customFormat="1">
      <c r="A259" s="441"/>
      <c r="B259" s="454" t="s">
        <v>1848</v>
      </c>
      <c r="C259" s="438"/>
      <c r="D259" s="438"/>
      <c r="E259" s="1401"/>
      <c r="F259" s="440"/>
      <c r="G259" s="1116"/>
      <c r="H259" s="873"/>
      <c r="I259" s="1165"/>
      <c r="J259" s="887"/>
    </row>
    <row r="260" spans="1:10" s="152" customFormat="1">
      <c r="A260" s="441"/>
      <c r="B260" s="454" t="s">
        <v>1849</v>
      </c>
      <c r="C260" s="438"/>
      <c r="D260" s="438"/>
      <c r="E260" s="1401"/>
      <c r="F260" s="440"/>
      <c r="G260" s="1116"/>
      <c r="H260" s="873"/>
      <c r="I260" s="1165"/>
      <c r="J260" s="887"/>
    </row>
    <row r="261" spans="1:10" s="152" customFormat="1">
      <c r="A261" s="441"/>
      <c r="B261" s="454" t="s">
        <v>1850</v>
      </c>
      <c r="C261" s="438"/>
      <c r="D261" s="438"/>
      <c r="E261" s="1401"/>
      <c r="F261" s="302"/>
      <c r="G261" s="1113"/>
      <c r="H261" s="1114"/>
      <c r="I261" s="1165"/>
      <c r="J261" s="1165"/>
    </row>
    <row r="262" spans="1:10" s="152" customFormat="1">
      <c r="A262" s="437"/>
      <c r="B262" s="454"/>
      <c r="C262" s="438"/>
      <c r="D262" s="438"/>
      <c r="E262" s="1401"/>
      <c r="F262" s="440"/>
      <c r="G262" s="1116"/>
      <c r="H262" s="873"/>
      <c r="I262" s="1165"/>
      <c r="J262" s="887"/>
    </row>
    <row r="263" spans="1:10" s="152" customFormat="1">
      <c r="A263" s="437"/>
      <c r="B263" s="454" t="s">
        <v>3682</v>
      </c>
      <c r="C263" s="438"/>
      <c r="D263" s="438"/>
      <c r="E263" s="1401"/>
      <c r="F263" s="440"/>
      <c r="G263" s="1116"/>
      <c r="H263" s="873"/>
      <c r="I263" s="1165"/>
      <c r="J263" s="887"/>
    </row>
    <row r="264" spans="1:10" s="152" customFormat="1">
      <c r="A264" s="437"/>
      <c r="B264" s="454"/>
      <c r="C264" s="438"/>
      <c r="D264" s="438"/>
      <c r="E264" s="1401"/>
      <c r="F264" s="440"/>
      <c r="G264" s="1116"/>
      <c r="H264" s="873"/>
      <c r="I264" s="1165"/>
      <c r="J264" s="887"/>
    </row>
    <row r="265" spans="1:10" s="152" customFormat="1" ht="13.5" customHeight="1">
      <c r="A265" s="437"/>
      <c r="B265" s="608" t="s">
        <v>1789</v>
      </c>
      <c r="C265" s="438"/>
      <c r="D265" s="438"/>
      <c r="E265" s="1401"/>
      <c r="F265" s="302"/>
      <c r="G265" s="1113"/>
      <c r="H265" s="1114"/>
      <c r="I265" s="1165"/>
      <c r="J265" s="1165"/>
    </row>
    <row r="266" spans="1:10" s="152" customFormat="1">
      <c r="A266" s="437"/>
      <c r="B266" s="439"/>
      <c r="C266" s="438" t="s">
        <v>843</v>
      </c>
      <c r="D266" s="563">
        <v>1</v>
      </c>
      <c r="E266" s="1402"/>
      <c r="F266" s="440">
        <f>D266*E266</f>
        <v>0</v>
      </c>
      <c r="G266" s="1116">
        <v>1</v>
      </c>
      <c r="H266" s="873">
        <f>E266*G266</f>
        <v>0</v>
      </c>
      <c r="I266" s="1166"/>
      <c r="J266" s="887">
        <f>E266*I266</f>
        <v>0</v>
      </c>
    </row>
    <row r="267" spans="1:10" s="152" customFormat="1">
      <c r="A267" s="441"/>
      <c r="B267" s="445"/>
      <c r="C267" s="438"/>
      <c r="D267" s="438"/>
      <c r="E267" s="1401"/>
      <c r="F267" s="302"/>
      <c r="G267" s="1113"/>
      <c r="H267" s="1114"/>
      <c r="I267" s="1165"/>
      <c r="J267" s="1165"/>
    </row>
    <row r="268" spans="1:10" s="2" customFormat="1" ht="51">
      <c r="A268" s="456">
        <f>COUNT($A$1:A266)+1</f>
        <v>3</v>
      </c>
      <c r="B268" s="454" t="s">
        <v>1851</v>
      </c>
      <c r="C268" s="457"/>
      <c r="D268" s="564"/>
      <c r="E268" s="1321"/>
      <c r="F268" s="339"/>
      <c r="G268" s="879"/>
      <c r="H268" s="879"/>
      <c r="I268" s="952"/>
      <c r="J268" s="952"/>
    </row>
    <row r="269" spans="1:10" s="2" customFormat="1">
      <c r="A269" s="456"/>
      <c r="B269" s="466"/>
      <c r="C269" s="457" t="s">
        <v>1605</v>
      </c>
      <c r="D269" s="564">
        <v>1</v>
      </c>
      <c r="E269" s="1326"/>
      <c r="F269" s="440">
        <f>D269*E269</f>
        <v>0</v>
      </c>
      <c r="G269" s="1116">
        <v>1</v>
      </c>
      <c r="H269" s="873">
        <f>E269*G269</f>
        <v>0</v>
      </c>
      <c r="I269" s="1166"/>
      <c r="J269" s="887">
        <f>E269*I269</f>
        <v>0</v>
      </c>
    </row>
    <row r="270" spans="1:10" s="2" customFormat="1">
      <c r="A270" s="456"/>
      <c r="B270" s="466"/>
      <c r="C270" s="457"/>
      <c r="D270" s="564"/>
      <c r="E270" s="1321"/>
      <c r="F270" s="339"/>
      <c r="G270" s="879"/>
      <c r="H270" s="879"/>
      <c r="I270" s="952"/>
      <c r="J270" s="952"/>
    </row>
    <row r="271" spans="1:10" s="2" customFormat="1" ht="63.75">
      <c r="A271" s="456">
        <f>COUNT($A$1:A269)+1</f>
        <v>4</v>
      </c>
      <c r="B271" s="454" t="s">
        <v>1852</v>
      </c>
      <c r="C271" s="457"/>
      <c r="D271" s="564"/>
      <c r="E271" s="1321"/>
      <c r="F271" s="339"/>
      <c r="G271" s="879"/>
      <c r="H271" s="879"/>
      <c r="I271" s="952"/>
      <c r="J271" s="952"/>
    </row>
    <row r="272" spans="1:10" s="2" customFormat="1">
      <c r="A272" s="456"/>
      <c r="B272" s="454" t="s">
        <v>1853</v>
      </c>
      <c r="C272" s="457"/>
      <c r="D272" s="564"/>
      <c r="E272" s="1321"/>
      <c r="F272" s="339"/>
      <c r="G272" s="879"/>
      <c r="H272" s="879"/>
      <c r="I272" s="952"/>
      <c r="J272" s="952"/>
    </row>
    <row r="273" spans="1:10" s="2" customFormat="1">
      <c r="A273" s="456"/>
      <c r="B273" s="454" t="s">
        <v>1919</v>
      </c>
      <c r="C273" s="457" t="s">
        <v>827</v>
      </c>
      <c r="D273" s="564">
        <v>1</v>
      </c>
      <c r="E273" s="1326"/>
      <c r="F273" s="440">
        <f>D273*E273</f>
        <v>0</v>
      </c>
      <c r="G273" s="1116">
        <v>1</v>
      </c>
      <c r="H273" s="873">
        <f>E273*G273</f>
        <v>0</v>
      </c>
      <c r="I273" s="1166"/>
      <c r="J273" s="887">
        <f>E273*I273</f>
        <v>0</v>
      </c>
    </row>
    <row r="274" spans="1:10" s="2" customFormat="1">
      <c r="A274" s="456"/>
      <c r="B274" s="466"/>
      <c r="C274" s="457"/>
      <c r="D274" s="564"/>
      <c r="E274" s="1321"/>
      <c r="F274" s="339"/>
      <c r="G274" s="879"/>
      <c r="H274" s="879"/>
      <c r="I274" s="952"/>
      <c r="J274" s="952"/>
    </row>
    <row r="275" spans="1:10" s="2" customFormat="1" ht="25.5">
      <c r="A275" s="456">
        <f>COUNT($A$1:A273)+1</f>
        <v>5</v>
      </c>
      <c r="B275" s="454" t="s">
        <v>1854</v>
      </c>
      <c r="C275" s="457"/>
      <c r="D275" s="564"/>
      <c r="E275" s="1321"/>
      <c r="F275" s="339"/>
      <c r="G275" s="879"/>
      <c r="H275" s="879"/>
      <c r="I275" s="952"/>
      <c r="J275" s="952"/>
    </row>
    <row r="276" spans="1:10" s="2" customFormat="1">
      <c r="A276" s="456"/>
      <c r="B276" s="454" t="s">
        <v>1855</v>
      </c>
      <c r="C276" s="457" t="s">
        <v>827</v>
      </c>
      <c r="D276" s="564">
        <v>1</v>
      </c>
      <c r="E276" s="1326"/>
      <c r="F276" s="440">
        <f>D276*E276</f>
        <v>0</v>
      </c>
      <c r="G276" s="1116">
        <v>1</v>
      </c>
      <c r="H276" s="873">
        <f>E276*G276</f>
        <v>0</v>
      </c>
      <c r="I276" s="1166"/>
      <c r="J276" s="887">
        <f>E276*I276</f>
        <v>0</v>
      </c>
    </row>
    <row r="277" spans="1:10" s="2" customFormat="1">
      <c r="A277" s="456"/>
      <c r="B277" s="454"/>
      <c r="C277" s="457"/>
      <c r="D277" s="564"/>
      <c r="E277" s="1321"/>
      <c r="F277" s="339"/>
      <c r="G277" s="879"/>
      <c r="H277" s="879"/>
      <c r="I277" s="952"/>
      <c r="J277" s="952"/>
    </row>
    <row r="278" spans="1:10" s="2" customFormat="1" ht="25.5">
      <c r="A278" s="456">
        <f>COUNT($A$1:A276)+1</f>
        <v>6</v>
      </c>
      <c r="B278" s="454" t="s">
        <v>1856</v>
      </c>
      <c r="C278" s="457"/>
      <c r="D278" s="564"/>
      <c r="E278" s="1321"/>
      <c r="F278" s="339"/>
      <c r="G278" s="879"/>
      <c r="H278" s="879"/>
      <c r="I278" s="952"/>
      <c r="J278" s="952"/>
    </row>
    <row r="279" spans="1:10" s="2" customFormat="1">
      <c r="A279" s="456"/>
      <c r="B279" s="466"/>
      <c r="C279" s="457" t="s">
        <v>827</v>
      </c>
      <c r="D279" s="564">
        <v>1</v>
      </c>
      <c r="E279" s="1326"/>
      <c r="F279" s="440">
        <f>D279*E279</f>
        <v>0</v>
      </c>
      <c r="G279" s="1116">
        <v>1</v>
      </c>
      <c r="H279" s="873">
        <f>E279*G279</f>
        <v>0</v>
      </c>
      <c r="I279" s="1166"/>
      <c r="J279" s="887">
        <f>E279*I279</f>
        <v>0</v>
      </c>
    </row>
    <row r="280" spans="1:10" s="2" customFormat="1">
      <c r="A280" s="456"/>
      <c r="B280" s="466"/>
      <c r="C280" s="457"/>
      <c r="D280" s="564"/>
      <c r="E280" s="1321"/>
      <c r="F280" s="339"/>
      <c r="G280" s="879"/>
      <c r="H280" s="879"/>
      <c r="I280" s="952"/>
      <c r="J280" s="952"/>
    </row>
    <row r="281" spans="1:10" s="2" customFormat="1">
      <c r="A281" s="456">
        <f>COUNT($A$1:A279)+1</f>
        <v>7</v>
      </c>
      <c r="B281" s="454" t="s">
        <v>1857</v>
      </c>
      <c r="C281" s="457"/>
      <c r="D281" s="564"/>
      <c r="E281" s="1321"/>
      <c r="F281" s="339"/>
      <c r="G281" s="879"/>
      <c r="H281" s="879"/>
      <c r="I281" s="952"/>
      <c r="J281" s="952"/>
    </row>
    <row r="282" spans="1:10" s="2" customFormat="1">
      <c r="A282" s="456"/>
      <c r="B282" s="454" t="s">
        <v>872</v>
      </c>
      <c r="C282" s="457" t="s">
        <v>827</v>
      </c>
      <c r="D282" s="564">
        <v>1</v>
      </c>
      <c r="E282" s="1326"/>
      <c r="F282" s="440">
        <f>D282*E282</f>
        <v>0</v>
      </c>
      <c r="G282" s="1116">
        <v>1</v>
      </c>
      <c r="H282" s="873">
        <f>E282*G282</f>
        <v>0</v>
      </c>
      <c r="I282" s="1166"/>
      <c r="J282" s="887">
        <f>E282*I282</f>
        <v>0</v>
      </c>
    </row>
    <row r="283" spans="1:10" s="2" customFormat="1">
      <c r="A283" s="456"/>
      <c r="B283" s="454"/>
      <c r="C283" s="457"/>
      <c r="D283" s="564"/>
      <c r="E283" s="1321"/>
      <c r="F283" s="339"/>
      <c r="G283" s="879"/>
      <c r="H283" s="879"/>
      <c r="I283" s="952"/>
      <c r="J283" s="952"/>
    </row>
    <row r="284" spans="1:10" s="2" customFormat="1">
      <c r="A284" s="456">
        <f>COUNT($A$1:A282)+1</f>
        <v>8</v>
      </c>
      <c r="B284" s="454" t="s">
        <v>1858</v>
      </c>
      <c r="C284" s="457"/>
      <c r="D284" s="564"/>
      <c r="E284" s="1321"/>
      <c r="F284" s="339"/>
      <c r="G284" s="879"/>
      <c r="H284" s="879"/>
      <c r="I284" s="952"/>
      <c r="J284" s="952"/>
    </row>
    <row r="285" spans="1:10" s="2" customFormat="1">
      <c r="A285" s="456"/>
      <c r="B285" s="454" t="s">
        <v>872</v>
      </c>
      <c r="C285" s="457" t="s">
        <v>827</v>
      </c>
      <c r="D285" s="564">
        <v>2</v>
      </c>
      <c r="E285" s="1326"/>
      <c r="F285" s="440">
        <f>D285*E285</f>
        <v>0</v>
      </c>
      <c r="G285" s="1116">
        <v>2</v>
      </c>
      <c r="H285" s="873">
        <f>E285*G285</f>
        <v>0</v>
      </c>
      <c r="I285" s="1166"/>
      <c r="J285" s="887">
        <f>E285*I285</f>
        <v>0</v>
      </c>
    </row>
    <row r="286" spans="1:10" s="2" customFormat="1">
      <c r="A286" s="460"/>
      <c r="B286" s="487"/>
      <c r="C286" s="488"/>
      <c r="D286" s="610"/>
      <c r="E286" s="1321"/>
      <c r="F286" s="339"/>
      <c r="G286" s="879"/>
      <c r="H286" s="879"/>
      <c r="I286" s="952"/>
      <c r="J286" s="952"/>
    </row>
    <row r="287" spans="1:10" s="2" customFormat="1" ht="38.25">
      <c r="A287" s="456">
        <f>COUNT($A$1:A285)+1</f>
        <v>9</v>
      </c>
      <c r="B287" s="487" t="s">
        <v>1859</v>
      </c>
      <c r="C287" s="488"/>
      <c r="D287" s="610"/>
      <c r="E287" s="1321"/>
      <c r="F287" s="339"/>
      <c r="G287" s="879"/>
      <c r="H287" s="879"/>
      <c r="I287" s="952"/>
      <c r="J287" s="952"/>
    </row>
    <row r="288" spans="1:10" s="2" customFormat="1">
      <c r="A288" s="460"/>
      <c r="B288" s="500" t="s">
        <v>1860</v>
      </c>
      <c r="C288" s="488"/>
      <c r="D288" s="610"/>
      <c r="E288" s="1321"/>
      <c r="F288" s="339"/>
      <c r="G288" s="879"/>
      <c r="H288" s="879"/>
      <c r="I288" s="952"/>
      <c r="J288" s="952"/>
    </row>
    <row r="289" spans="1:10" s="2" customFormat="1">
      <c r="A289" s="460"/>
      <c r="B289" s="487" t="s">
        <v>1861</v>
      </c>
      <c r="C289" s="488"/>
      <c r="D289" s="610"/>
      <c r="E289" s="1321"/>
      <c r="F289" s="339"/>
      <c r="G289" s="879"/>
      <c r="H289" s="879"/>
      <c r="I289" s="952"/>
      <c r="J289" s="952"/>
    </row>
    <row r="290" spans="1:10" s="2" customFormat="1">
      <c r="A290" s="460"/>
      <c r="B290" s="487" t="s">
        <v>1862</v>
      </c>
      <c r="C290" s="488"/>
      <c r="D290" s="610"/>
      <c r="E290" s="1321"/>
      <c r="F290" s="339"/>
      <c r="G290" s="879"/>
      <c r="H290" s="879"/>
      <c r="I290" s="952"/>
      <c r="J290" s="952"/>
    </row>
    <row r="291" spans="1:10" s="2" customFormat="1">
      <c r="A291" s="460"/>
      <c r="B291" s="487" t="s">
        <v>1863</v>
      </c>
      <c r="C291" s="488"/>
      <c r="D291" s="610"/>
      <c r="E291" s="1321"/>
      <c r="F291" s="339"/>
      <c r="G291" s="879"/>
      <c r="H291" s="879"/>
      <c r="I291" s="952"/>
      <c r="J291" s="952"/>
    </row>
    <row r="292" spans="1:10" s="2" customFormat="1">
      <c r="A292" s="460"/>
      <c r="B292" s="487" t="s">
        <v>1864</v>
      </c>
      <c r="C292" s="488"/>
      <c r="D292" s="610"/>
      <c r="E292" s="1321"/>
      <c r="F292" s="339"/>
      <c r="G292" s="879"/>
      <c r="H292" s="879"/>
      <c r="I292" s="952"/>
      <c r="J292" s="952"/>
    </row>
    <row r="293" spans="1:10" s="2" customFormat="1">
      <c r="A293" s="460"/>
      <c r="B293" s="487" t="s">
        <v>956</v>
      </c>
      <c r="C293" s="488" t="s">
        <v>827</v>
      </c>
      <c r="D293" s="610">
        <v>1</v>
      </c>
      <c r="E293" s="1326"/>
      <c r="F293" s="440">
        <f>D293*E293</f>
        <v>0</v>
      </c>
      <c r="G293" s="1116">
        <v>1</v>
      </c>
      <c r="H293" s="873">
        <f>E293*G293</f>
        <v>0</v>
      </c>
      <c r="I293" s="1166"/>
      <c r="J293" s="887">
        <f>E293*I293</f>
        <v>0</v>
      </c>
    </row>
    <row r="294" spans="1:10" s="2" customFormat="1">
      <c r="A294" s="460"/>
      <c r="B294" s="609"/>
      <c r="C294" s="488"/>
      <c r="D294" s="610"/>
      <c r="E294" s="1321"/>
      <c r="F294" s="339"/>
      <c r="G294" s="879"/>
      <c r="H294" s="879"/>
      <c r="I294" s="952"/>
      <c r="J294" s="952"/>
    </row>
    <row r="295" spans="1:10" s="2" customFormat="1" ht="38.25">
      <c r="A295" s="456">
        <f>COUNT($A$1:A293)+1</f>
        <v>10</v>
      </c>
      <c r="B295" s="487" t="s">
        <v>1865</v>
      </c>
      <c r="C295" s="488"/>
      <c r="D295" s="610"/>
      <c r="E295" s="1321"/>
      <c r="F295" s="339"/>
      <c r="G295" s="879"/>
      <c r="H295" s="879"/>
      <c r="I295" s="952"/>
      <c r="J295" s="952"/>
    </row>
    <row r="296" spans="1:10" s="2" customFormat="1">
      <c r="A296" s="460"/>
      <c r="B296" s="500" t="s">
        <v>1866</v>
      </c>
      <c r="C296" s="488"/>
      <c r="D296" s="610"/>
      <c r="E296" s="1321"/>
      <c r="F296" s="339"/>
      <c r="G296" s="879"/>
      <c r="H296" s="879"/>
      <c r="I296" s="952"/>
      <c r="J296" s="952"/>
    </row>
    <row r="297" spans="1:10" s="2" customFormat="1">
      <c r="A297" s="460"/>
      <c r="B297" s="487" t="s">
        <v>1861</v>
      </c>
      <c r="C297" s="488"/>
      <c r="D297" s="610"/>
      <c r="E297" s="1321"/>
      <c r="F297" s="339"/>
      <c r="G297" s="879"/>
      <c r="H297" s="879"/>
      <c r="I297" s="952"/>
      <c r="J297" s="952"/>
    </row>
    <row r="298" spans="1:10" s="2" customFormat="1">
      <c r="A298" s="460"/>
      <c r="B298" s="487" t="s">
        <v>1867</v>
      </c>
      <c r="C298" s="488"/>
      <c r="D298" s="610"/>
      <c r="E298" s="1321"/>
      <c r="F298" s="339"/>
      <c r="G298" s="879"/>
      <c r="H298" s="879"/>
      <c r="I298" s="952"/>
      <c r="J298" s="952"/>
    </row>
    <row r="299" spans="1:10" s="2" customFormat="1">
      <c r="A299" s="460"/>
      <c r="B299" s="487" t="s">
        <v>1868</v>
      </c>
      <c r="C299" s="488"/>
      <c r="D299" s="610"/>
      <c r="E299" s="1321"/>
      <c r="F299" s="339"/>
      <c r="G299" s="879"/>
      <c r="H299" s="879"/>
      <c r="I299" s="952"/>
      <c r="J299" s="952"/>
    </row>
    <row r="300" spans="1:10" s="2" customFormat="1">
      <c r="A300" s="460"/>
      <c r="B300" s="487" t="s">
        <v>1864</v>
      </c>
      <c r="C300" s="488"/>
      <c r="D300" s="610"/>
      <c r="E300" s="1321"/>
      <c r="F300" s="339"/>
      <c r="G300" s="879"/>
      <c r="H300" s="879"/>
      <c r="I300" s="952"/>
      <c r="J300" s="952"/>
    </row>
    <row r="301" spans="1:10" s="2" customFormat="1">
      <c r="A301" s="460"/>
      <c r="B301" s="487" t="s">
        <v>956</v>
      </c>
      <c r="C301" s="488" t="s">
        <v>827</v>
      </c>
      <c r="D301" s="610">
        <v>1</v>
      </c>
      <c r="E301" s="1326"/>
      <c r="F301" s="440">
        <f>D301*E301</f>
        <v>0</v>
      </c>
      <c r="G301" s="1116">
        <v>1</v>
      </c>
      <c r="H301" s="873">
        <f>E301*G301</f>
        <v>0</v>
      </c>
      <c r="I301" s="1166"/>
      <c r="J301" s="887">
        <f>E301*I301</f>
        <v>0</v>
      </c>
    </row>
    <row r="302" spans="1:10" s="2" customFormat="1">
      <c r="A302" s="460"/>
      <c r="B302" s="609"/>
      <c r="C302" s="488"/>
      <c r="D302" s="610"/>
      <c r="E302" s="1321"/>
      <c r="F302" s="339"/>
      <c r="G302" s="879"/>
      <c r="H302" s="879"/>
      <c r="I302" s="952"/>
      <c r="J302" s="952"/>
    </row>
    <row r="303" spans="1:10" s="2" customFormat="1" ht="38.25">
      <c r="A303" s="456">
        <f>COUNT($A$1:A301)+1</f>
        <v>11</v>
      </c>
      <c r="B303" s="487" t="s">
        <v>1869</v>
      </c>
      <c r="C303" s="488"/>
      <c r="D303" s="610"/>
      <c r="E303" s="1321"/>
      <c r="F303" s="339"/>
      <c r="G303" s="879"/>
      <c r="H303" s="879"/>
      <c r="I303" s="952"/>
      <c r="J303" s="952"/>
    </row>
    <row r="304" spans="1:10" s="2" customFormat="1">
      <c r="A304" s="460"/>
      <c r="B304" s="609"/>
      <c r="C304" s="488" t="s">
        <v>827</v>
      </c>
      <c r="D304" s="610">
        <v>4</v>
      </c>
      <c r="E304" s="1326"/>
      <c r="F304" s="440">
        <f>D304*E304</f>
        <v>0</v>
      </c>
      <c r="G304" s="1116">
        <v>4</v>
      </c>
      <c r="H304" s="873">
        <f>E304*G304</f>
        <v>0</v>
      </c>
      <c r="I304" s="1166"/>
      <c r="J304" s="887">
        <f>E304*I304</f>
        <v>0</v>
      </c>
    </row>
    <row r="305" spans="1:10" s="2" customFormat="1">
      <c r="A305" s="460"/>
      <c r="B305" s="487"/>
      <c r="C305" s="488"/>
      <c r="D305" s="610"/>
      <c r="E305" s="1397"/>
      <c r="F305" s="339"/>
      <c r="G305" s="879"/>
      <c r="H305" s="879"/>
      <c r="I305" s="952"/>
      <c r="J305" s="952"/>
    </row>
    <row r="306" spans="1:10" s="2" customFormat="1" ht="38.25">
      <c r="A306" s="456">
        <f>COUNT($A$1:A304)+1</f>
        <v>12</v>
      </c>
      <c r="B306" s="487" t="s">
        <v>1870</v>
      </c>
      <c r="C306" s="488"/>
      <c r="D306" s="610"/>
      <c r="E306" s="1321"/>
      <c r="F306" s="339"/>
      <c r="G306" s="879"/>
      <c r="H306" s="879"/>
      <c r="I306" s="952"/>
      <c r="J306" s="952"/>
    </row>
    <row r="307" spans="1:10" s="2" customFormat="1">
      <c r="A307" s="460"/>
      <c r="B307" s="487"/>
      <c r="C307" s="488" t="s">
        <v>827</v>
      </c>
      <c r="D307" s="610">
        <v>2</v>
      </c>
      <c r="E307" s="1326"/>
      <c r="F307" s="440">
        <f>D307*E307</f>
        <v>0</v>
      </c>
      <c r="G307" s="1116">
        <v>2</v>
      </c>
      <c r="H307" s="873">
        <f>E307*G307</f>
        <v>0</v>
      </c>
      <c r="I307" s="1166"/>
      <c r="J307" s="887">
        <f>E307*I307</f>
        <v>0</v>
      </c>
    </row>
    <row r="308" spans="1:10" s="2" customFormat="1">
      <c r="A308" s="611"/>
      <c r="B308" s="466"/>
      <c r="C308" s="611"/>
      <c r="D308" s="567"/>
      <c r="E308" s="1321"/>
      <c r="F308" s="339"/>
      <c r="G308" s="879"/>
      <c r="H308" s="879"/>
      <c r="I308" s="952"/>
      <c r="J308" s="952"/>
    </row>
    <row r="309" spans="1:10" s="2" customFormat="1" ht="38.25">
      <c r="A309" s="456">
        <f>COUNT($A$1:A308)+1</f>
        <v>13</v>
      </c>
      <c r="B309" s="487" t="s">
        <v>1871</v>
      </c>
      <c r="C309" s="488"/>
      <c r="D309" s="610"/>
      <c r="E309" s="1321"/>
      <c r="F309" s="339"/>
      <c r="G309" s="879"/>
      <c r="H309" s="879"/>
      <c r="I309" s="952"/>
      <c r="J309" s="952"/>
    </row>
    <row r="310" spans="1:10" s="2" customFormat="1">
      <c r="A310" s="460"/>
      <c r="B310" s="487" t="s">
        <v>1872</v>
      </c>
      <c r="C310" s="488" t="s">
        <v>826</v>
      </c>
      <c r="D310" s="610">
        <v>40</v>
      </c>
      <c r="E310" s="1326"/>
      <c r="F310" s="440">
        <f>D310*E310</f>
        <v>0</v>
      </c>
      <c r="G310" s="1142">
        <v>40</v>
      </c>
      <c r="H310" s="873">
        <f>E310*G310</f>
        <v>0</v>
      </c>
      <c r="I310" s="1166"/>
      <c r="J310" s="887">
        <f>E310*I310</f>
        <v>0</v>
      </c>
    </row>
    <row r="311" spans="1:10" s="2" customFormat="1">
      <c r="A311" s="460"/>
      <c r="B311" s="487" t="s">
        <v>1873</v>
      </c>
      <c r="C311" s="488" t="s">
        <v>826</v>
      </c>
      <c r="D311" s="610">
        <v>100</v>
      </c>
      <c r="E311" s="1326"/>
      <c r="F311" s="440">
        <f>D311*E311</f>
        <v>0</v>
      </c>
      <c r="G311" s="1142">
        <v>100</v>
      </c>
      <c r="H311" s="873">
        <f>E311*G311</f>
        <v>0</v>
      </c>
      <c r="I311" s="1166"/>
      <c r="J311" s="887">
        <f>E311*I311</f>
        <v>0</v>
      </c>
    </row>
    <row r="312" spans="1:10" s="2" customFormat="1">
      <c r="A312" s="460"/>
      <c r="B312" s="487" t="s">
        <v>1874</v>
      </c>
      <c r="C312" s="488" t="s">
        <v>826</v>
      </c>
      <c r="D312" s="610">
        <v>40</v>
      </c>
      <c r="E312" s="1326"/>
      <c r="F312" s="440">
        <f>D312*E312</f>
        <v>0</v>
      </c>
      <c r="G312" s="1142">
        <v>40</v>
      </c>
      <c r="H312" s="873">
        <f>E312*G312</f>
        <v>0</v>
      </c>
      <c r="I312" s="1166"/>
      <c r="J312" s="887">
        <f>E312*I312</f>
        <v>0</v>
      </c>
    </row>
    <row r="313" spans="1:10" s="2" customFormat="1">
      <c r="A313" s="460"/>
      <c r="B313" s="487"/>
      <c r="C313" s="488"/>
      <c r="D313" s="612"/>
      <c r="E313" s="1321"/>
      <c r="F313" s="339"/>
      <c r="G313" s="879"/>
      <c r="H313" s="879"/>
      <c r="I313" s="952"/>
      <c r="J313" s="952"/>
    </row>
    <row r="314" spans="1:10" s="2" customFormat="1" ht="89.25">
      <c r="A314" s="456">
        <f>COUNT($A$1:A312)+1</f>
        <v>14</v>
      </c>
      <c r="B314" s="487" t="s">
        <v>1875</v>
      </c>
      <c r="C314" s="488"/>
      <c r="D314" s="612"/>
      <c r="E314" s="1321"/>
      <c r="F314" s="339"/>
      <c r="G314" s="879"/>
      <c r="H314" s="879"/>
      <c r="I314" s="952"/>
      <c r="J314" s="952"/>
    </row>
    <row r="315" spans="1:10" s="2" customFormat="1">
      <c r="A315" s="460"/>
      <c r="B315" s="487" t="s">
        <v>956</v>
      </c>
      <c r="C315" s="488"/>
      <c r="D315" s="612"/>
      <c r="E315" s="1321"/>
      <c r="F315" s="339"/>
      <c r="G315" s="879"/>
      <c r="H315" s="879"/>
      <c r="I315" s="952"/>
      <c r="J315" s="952"/>
    </row>
    <row r="316" spans="1:10" s="2" customFormat="1">
      <c r="A316" s="460"/>
      <c r="B316" s="487" t="s">
        <v>1874</v>
      </c>
      <c r="C316" s="488" t="s">
        <v>826</v>
      </c>
      <c r="D316" s="610">
        <f>D312</f>
        <v>40</v>
      </c>
      <c r="E316" s="1326"/>
      <c r="F316" s="440">
        <f>D316*E316</f>
        <v>0</v>
      </c>
      <c r="G316" s="1116">
        <v>40</v>
      </c>
      <c r="H316" s="873">
        <f>E316*G316</f>
        <v>0</v>
      </c>
      <c r="I316" s="1166"/>
      <c r="J316" s="887">
        <f>E316*I316</f>
        <v>0</v>
      </c>
    </row>
    <row r="317" spans="1:10" s="2" customFormat="1">
      <c r="A317" s="460"/>
      <c r="B317" s="487"/>
      <c r="C317" s="488"/>
      <c r="D317" s="612"/>
      <c r="E317" s="1321"/>
      <c r="F317" s="339"/>
      <c r="G317" s="879"/>
      <c r="H317" s="879"/>
      <c r="I317" s="952"/>
      <c r="J317" s="952"/>
    </row>
    <row r="318" spans="1:10" s="2" customFormat="1" ht="63.75">
      <c r="A318" s="456">
        <f>COUNT($A$1:A316)+1</f>
        <v>15</v>
      </c>
      <c r="B318" s="487" t="s">
        <v>1876</v>
      </c>
      <c r="C318" s="488"/>
      <c r="D318" s="612"/>
      <c r="E318" s="1321"/>
      <c r="F318" s="339"/>
      <c r="G318" s="879"/>
      <c r="H318" s="879"/>
      <c r="I318" s="952"/>
      <c r="J318" s="952"/>
    </row>
    <row r="319" spans="1:10" s="2" customFormat="1">
      <c r="A319" s="460"/>
      <c r="B319" s="487" t="s">
        <v>956</v>
      </c>
      <c r="C319" s="488"/>
      <c r="D319" s="612"/>
      <c r="E319" s="1321"/>
      <c r="F319" s="339"/>
      <c r="G319" s="879"/>
      <c r="H319" s="879"/>
      <c r="I319" s="952"/>
      <c r="J319" s="952"/>
    </row>
    <row r="320" spans="1:10" s="2" customFormat="1">
      <c r="A320" s="460"/>
      <c r="B320" s="487" t="s">
        <v>1872</v>
      </c>
      <c r="C320" s="488" t="s">
        <v>826</v>
      </c>
      <c r="D320" s="610">
        <f>D310</f>
        <v>40</v>
      </c>
      <c r="E320" s="1326"/>
      <c r="F320" s="440">
        <f>D320*E320</f>
        <v>0</v>
      </c>
      <c r="G320" s="1116">
        <v>40</v>
      </c>
      <c r="H320" s="873">
        <f>E320*G320</f>
        <v>0</v>
      </c>
      <c r="I320" s="1166"/>
      <c r="J320" s="887">
        <f>E320*I320</f>
        <v>0</v>
      </c>
    </row>
    <row r="321" spans="1:10" s="2" customFormat="1">
      <c r="A321" s="460"/>
      <c r="B321" s="487" t="s">
        <v>1873</v>
      </c>
      <c r="C321" s="488" t="s">
        <v>826</v>
      </c>
      <c r="D321" s="610">
        <f>D311</f>
        <v>100</v>
      </c>
      <c r="E321" s="1326"/>
      <c r="F321" s="440">
        <f>D321*E321</f>
        <v>0</v>
      </c>
      <c r="G321" s="1116">
        <v>100</v>
      </c>
      <c r="H321" s="873">
        <f>E321*G321</f>
        <v>0</v>
      </c>
      <c r="I321" s="1166"/>
      <c r="J321" s="887">
        <f>E321*I321</f>
        <v>0</v>
      </c>
    </row>
    <row r="322" spans="1:10" s="2" customFormat="1">
      <c r="A322" s="460"/>
      <c r="B322" s="487"/>
      <c r="C322" s="488"/>
      <c r="D322" s="612"/>
      <c r="E322" s="1321"/>
      <c r="F322" s="339"/>
      <c r="G322" s="879"/>
      <c r="H322" s="879"/>
      <c r="I322" s="952"/>
      <c r="J322" s="952"/>
    </row>
    <row r="323" spans="1:10" s="2" customFormat="1" ht="25.5">
      <c r="A323" s="456">
        <f>COUNT($A$1:A321)+1</f>
        <v>16</v>
      </c>
      <c r="B323" s="487" t="s">
        <v>1877</v>
      </c>
      <c r="C323" s="488"/>
      <c r="D323" s="610"/>
      <c r="E323" s="1321"/>
      <c r="F323" s="339"/>
      <c r="G323" s="879"/>
      <c r="H323" s="879"/>
      <c r="I323" s="952"/>
      <c r="J323" s="952"/>
    </row>
    <row r="324" spans="1:10" s="2" customFormat="1">
      <c r="A324" s="460"/>
      <c r="B324" s="487" t="s">
        <v>1878</v>
      </c>
      <c r="C324" s="488" t="s">
        <v>827</v>
      </c>
      <c r="D324" s="610">
        <v>2</v>
      </c>
      <c r="E324" s="1326"/>
      <c r="F324" s="440">
        <f>D324*E324</f>
        <v>0</v>
      </c>
      <c r="G324" s="1116">
        <v>2</v>
      </c>
      <c r="H324" s="873">
        <f>E324*G324</f>
        <v>0</v>
      </c>
      <c r="I324" s="1166"/>
      <c r="J324" s="887">
        <f>E324*I324</f>
        <v>0</v>
      </c>
    </row>
    <row r="325" spans="1:10" s="2" customFormat="1">
      <c r="A325" s="460"/>
      <c r="B325" s="487" t="s">
        <v>1879</v>
      </c>
      <c r="C325" s="488" t="s">
        <v>827</v>
      </c>
      <c r="D325" s="610">
        <v>2</v>
      </c>
      <c r="E325" s="1326"/>
      <c r="F325" s="440">
        <f>D325*E325</f>
        <v>0</v>
      </c>
      <c r="G325" s="1116">
        <v>2</v>
      </c>
      <c r="H325" s="873">
        <f>E325*G325</f>
        <v>0</v>
      </c>
      <c r="I325" s="1166"/>
      <c r="J325" s="887">
        <f>E325*I325</f>
        <v>0</v>
      </c>
    </row>
    <row r="326" spans="1:10" s="2" customFormat="1">
      <c r="A326" s="460"/>
      <c r="B326" s="609"/>
      <c r="C326" s="488"/>
      <c r="D326" s="610"/>
      <c r="E326" s="1321"/>
      <c r="F326" s="339"/>
      <c r="G326" s="879"/>
      <c r="H326" s="879"/>
      <c r="I326" s="952"/>
      <c r="J326" s="952"/>
    </row>
    <row r="327" spans="1:10" s="2" customFormat="1" ht="38.25">
      <c r="A327" s="456">
        <f>COUNT($A$1:A324)+1</f>
        <v>17</v>
      </c>
      <c r="B327" s="454" t="s">
        <v>1880</v>
      </c>
      <c r="C327" s="488"/>
      <c r="D327" s="610"/>
      <c r="E327" s="1321"/>
      <c r="F327" s="339"/>
      <c r="G327" s="879"/>
      <c r="H327" s="879"/>
      <c r="I327" s="952"/>
      <c r="J327" s="952"/>
    </row>
    <row r="328" spans="1:10" s="2" customFormat="1">
      <c r="A328" s="460"/>
      <c r="B328" s="487" t="s">
        <v>1878</v>
      </c>
      <c r="C328" s="488" t="s">
        <v>827</v>
      </c>
      <c r="D328" s="610">
        <v>2</v>
      </c>
      <c r="E328" s="1326"/>
      <c r="F328" s="440">
        <f>D328*E328</f>
        <v>0</v>
      </c>
      <c r="G328" s="1116">
        <v>2</v>
      </c>
      <c r="H328" s="873">
        <f>E328*G328</f>
        <v>0</v>
      </c>
      <c r="I328" s="1166"/>
      <c r="J328" s="887">
        <f>E328*I328</f>
        <v>0</v>
      </c>
    </row>
    <row r="329" spans="1:10" s="2" customFormat="1">
      <c r="A329" s="460"/>
      <c r="B329" s="487" t="s">
        <v>1879</v>
      </c>
      <c r="C329" s="488" t="s">
        <v>827</v>
      </c>
      <c r="D329" s="610">
        <v>2</v>
      </c>
      <c r="E329" s="1326"/>
      <c r="F329" s="440">
        <f>D329*E329</f>
        <v>0</v>
      </c>
      <c r="G329" s="1116">
        <v>2</v>
      </c>
      <c r="H329" s="873">
        <f>E329*G329</f>
        <v>0</v>
      </c>
      <c r="I329" s="1166"/>
      <c r="J329" s="887">
        <f>E329*I329</f>
        <v>0</v>
      </c>
    </row>
    <row r="330" spans="1:10" s="2" customFormat="1">
      <c r="A330" s="460"/>
      <c r="B330" s="487"/>
      <c r="C330" s="488"/>
      <c r="D330" s="610"/>
      <c r="E330" s="1321"/>
      <c r="F330" s="339"/>
      <c r="G330" s="879"/>
      <c r="H330" s="879"/>
      <c r="I330" s="952"/>
      <c r="J330" s="952"/>
    </row>
    <row r="331" spans="1:10" s="2" customFormat="1" ht="25.5">
      <c r="A331" s="456">
        <f>COUNT($A$1:A329)+1</f>
        <v>18</v>
      </c>
      <c r="B331" s="487" t="s">
        <v>1881</v>
      </c>
      <c r="C331" s="488"/>
      <c r="D331" s="610"/>
      <c r="E331" s="1321"/>
      <c r="F331" s="339"/>
      <c r="G331" s="879"/>
      <c r="H331" s="879"/>
      <c r="I331" s="952"/>
      <c r="J331" s="952"/>
    </row>
    <row r="332" spans="1:10" s="2" customFormat="1">
      <c r="A332" s="460"/>
      <c r="B332" s="487" t="s">
        <v>1878</v>
      </c>
      <c r="C332" s="488" t="s">
        <v>827</v>
      </c>
      <c r="D332" s="610">
        <v>14</v>
      </c>
      <c r="E332" s="1326"/>
      <c r="F332" s="440">
        <f>D332*E332</f>
        <v>0</v>
      </c>
      <c r="G332" s="1116">
        <v>14</v>
      </c>
      <c r="H332" s="873">
        <f>E332*G332</f>
        <v>0</v>
      </c>
      <c r="I332" s="1166"/>
      <c r="J332" s="887">
        <f>E332*I332</f>
        <v>0</v>
      </c>
    </row>
    <row r="333" spans="1:10" s="2" customFormat="1">
      <c r="A333" s="460"/>
      <c r="B333" s="487" t="s">
        <v>1879</v>
      </c>
      <c r="C333" s="488" t="s">
        <v>827</v>
      </c>
      <c r="D333" s="610">
        <v>4</v>
      </c>
      <c r="E333" s="1326"/>
      <c r="F333" s="440">
        <f>D333*E333</f>
        <v>0</v>
      </c>
      <c r="G333" s="1116">
        <v>4</v>
      </c>
      <c r="H333" s="873">
        <f>E333*G333</f>
        <v>0</v>
      </c>
      <c r="I333" s="1166"/>
      <c r="J333" s="887">
        <f>E333*I333</f>
        <v>0</v>
      </c>
    </row>
    <row r="334" spans="1:10" s="2" customFormat="1">
      <c r="A334" s="460"/>
      <c r="B334" s="609"/>
      <c r="C334" s="488"/>
      <c r="D334" s="610"/>
      <c r="E334" s="1321"/>
      <c r="F334" s="339"/>
      <c r="G334" s="879"/>
      <c r="H334" s="879"/>
      <c r="I334" s="952"/>
      <c r="J334" s="952"/>
    </row>
    <row r="335" spans="1:10" s="2" customFormat="1" ht="51">
      <c r="A335" s="456">
        <f>COUNT($A$1:A333)+1</f>
        <v>19</v>
      </c>
      <c r="B335" s="487" t="s">
        <v>1882</v>
      </c>
      <c r="C335" s="488"/>
      <c r="D335" s="610"/>
      <c r="E335" s="1321"/>
      <c r="F335" s="339"/>
      <c r="G335" s="879"/>
      <c r="H335" s="879"/>
      <c r="I335" s="952"/>
      <c r="J335" s="952"/>
    </row>
    <row r="336" spans="1:10" s="2" customFormat="1">
      <c r="A336" s="460"/>
      <c r="B336" s="487" t="s">
        <v>3683</v>
      </c>
      <c r="C336" s="488" t="s">
        <v>827</v>
      </c>
      <c r="D336" s="610">
        <v>1</v>
      </c>
      <c r="E336" s="1326"/>
      <c r="F336" s="440">
        <f>D336*E336</f>
        <v>0</v>
      </c>
      <c r="G336" s="1116">
        <v>1</v>
      </c>
      <c r="H336" s="873">
        <f>E336*G336</f>
        <v>0</v>
      </c>
      <c r="I336" s="1166"/>
      <c r="J336" s="887">
        <f>E336*I336</f>
        <v>0</v>
      </c>
    </row>
    <row r="337" spans="1:10" s="2" customFormat="1">
      <c r="A337" s="460"/>
      <c r="B337" s="487" t="s">
        <v>1883</v>
      </c>
      <c r="C337" s="488" t="s">
        <v>827</v>
      </c>
      <c r="D337" s="610">
        <v>1</v>
      </c>
      <c r="E337" s="1326"/>
      <c r="F337" s="440">
        <f>D337*E337</f>
        <v>0</v>
      </c>
      <c r="G337" s="1116">
        <v>1</v>
      </c>
      <c r="H337" s="873">
        <f>E337*G337</f>
        <v>0</v>
      </c>
      <c r="I337" s="1166"/>
      <c r="J337" s="887">
        <f>E337*I337</f>
        <v>0</v>
      </c>
    </row>
    <row r="338" spans="1:10" s="2" customFormat="1">
      <c r="A338" s="460"/>
      <c r="B338" s="487"/>
      <c r="C338" s="488"/>
      <c r="D338" s="610"/>
      <c r="E338" s="1321"/>
      <c r="F338" s="339"/>
      <c r="G338" s="879"/>
      <c r="H338" s="879"/>
      <c r="I338" s="952"/>
      <c r="J338" s="952"/>
    </row>
    <row r="339" spans="1:10" s="2" customFormat="1" ht="38.25">
      <c r="A339" s="456">
        <f>COUNT($A$1:A337)+1</f>
        <v>20</v>
      </c>
      <c r="B339" s="487" t="s">
        <v>1884</v>
      </c>
      <c r="C339" s="488"/>
      <c r="D339" s="610"/>
      <c r="E339" s="1321"/>
      <c r="F339" s="339"/>
      <c r="G339" s="879"/>
      <c r="H339" s="879"/>
      <c r="I339" s="952"/>
      <c r="J339" s="952"/>
    </row>
    <row r="340" spans="1:10" s="2" customFormat="1">
      <c r="A340" s="460"/>
      <c r="B340" s="487" t="s">
        <v>1885</v>
      </c>
      <c r="C340" s="488" t="s">
        <v>827</v>
      </c>
      <c r="D340" s="610">
        <v>5</v>
      </c>
      <c r="E340" s="1326"/>
      <c r="F340" s="440">
        <f>D340*E340</f>
        <v>0</v>
      </c>
      <c r="G340" s="1116">
        <v>5</v>
      </c>
      <c r="H340" s="873">
        <f>E340*G340</f>
        <v>0</v>
      </c>
      <c r="I340" s="1166"/>
      <c r="J340" s="887">
        <f>E340*I340</f>
        <v>0</v>
      </c>
    </row>
    <row r="341" spans="1:10" s="2" customFormat="1">
      <c r="A341" s="454"/>
      <c r="B341" s="466"/>
      <c r="C341" s="457"/>
      <c r="D341" s="457"/>
      <c r="E341" s="1321"/>
      <c r="F341" s="339"/>
      <c r="G341" s="879"/>
      <c r="H341" s="879"/>
      <c r="I341" s="952"/>
      <c r="J341" s="952"/>
    </row>
    <row r="342" spans="1:10" s="2" customFormat="1" ht="38.25">
      <c r="A342" s="456">
        <f>COUNT($A$1:A340)+1</f>
        <v>21</v>
      </c>
      <c r="B342" s="454" t="s">
        <v>1886</v>
      </c>
      <c r="C342" s="457"/>
      <c r="D342" s="457"/>
      <c r="E342" s="1321"/>
      <c r="F342" s="339"/>
      <c r="G342" s="879"/>
      <c r="H342" s="879"/>
      <c r="I342" s="952"/>
      <c r="J342" s="952"/>
    </row>
    <row r="343" spans="1:10" s="2" customFormat="1">
      <c r="A343" s="454"/>
      <c r="B343" s="454" t="s">
        <v>1887</v>
      </c>
      <c r="C343" s="457"/>
      <c r="D343" s="457"/>
      <c r="E343" s="1321"/>
      <c r="F343" s="339"/>
      <c r="G343" s="879"/>
      <c r="H343" s="879"/>
      <c r="I343" s="952"/>
      <c r="J343" s="952"/>
    </row>
    <row r="344" spans="1:10" s="2" customFormat="1">
      <c r="A344" s="454"/>
      <c r="B344" s="454" t="s">
        <v>1888</v>
      </c>
      <c r="C344" s="457"/>
      <c r="D344" s="457"/>
      <c r="E344" s="1321"/>
      <c r="F344" s="339"/>
      <c r="G344" s="879"/>
      <c r="H344" s="879"/>
      <c r="I344" s="952"/>
      <c r="J344" s="952"/>
    </row>
    <row r="345" spans="1:10" s="2" customFormat="1">
      <c r="A345" s="454"/>
      <c r="B345" s="454" t="s">
        <v>1889</v>
      </c>
      <c r="C345" s="457"/>
      <c r="D345" s="457"/>
      <c r="E345" s="1321"/>
      <c r="F345" s="339"/>
      <c r="G345" s="879"/>
      <c r="H345" s="879"/>
      <c r="I345" s="952"/>
      <c r="J345" s="952"/>
    </row>
    <row r="346" spans="1:10" s="2" customFormat="1" ht="25.5">
      <c r="A346" s="454"/>
      <c r="B346" s="454" t="s">
        <v>1890</v>
      </c>
      <c r="C346" s="457"/>
      <c r="D346" s="457"/>
      <c r="E346" s="1321"/>
      <c r="F346" s="339"/>
      <c r="G346" s="879"/>
      <c r="H346" s="879"/>
      <c r="I346" s="952"/>
      <c r="J346" s="952"/>
    </row>
    <row r="347" spans="1:10" s="2" customFormat="1">
      <c r="A347" s="454"/>
      <c r="B347" s="454" t="s">
        <v>3684</v>
      </c>
      <c r="C347" s="457"/>
      <c r="D347" s="457"/>
      <c r="E347" s="1321"/>
      <c r="F347" s="339"/>
      <c r="G347" s="879"/>
      <c r="H347" s="879"/>
      <c r="I347" s="952"/>
      <c r="J347" s="952"/>
    </row>
    <row r="348" spans="1:10" s="2" customFormat="1">
      <c r="A348" s="454"/>
      <c r="B348" s="454" t="s">
        <v>1891</v>
      </c>
      <c r="C348" s="488" t="s">
        <v>827</v>
      </c>
      <c r="D348" s="610">
        <v>1</v>
      </c>
      <c r="E348" s="1326"/>
      <c r="F348" s="440">
        <f>D348*E348</f>
        <v>0</v>
      </c>
      <c r="G348" s="1116">
        <v>1</v>
      </c>
      <c r="H348" s="873">
        <f>E348*G348</f>
        <v>0</v>
      </c>
      <c r="I348" s="1166"/>
      <c r="J348" s="887">
        <f>E348*I348</f>
        <v>0</v>
      </c>
    </row>
    <row r="349" spans="1:10" s="2" customFormat="1">
      <c r="A349" s="611"/>
      <c r="B349" s="466"/>
      <c r="C349" s="611"/>
      <c r="D349" s="567"/>
      <c r="E349" s="1321"/>
      <c r="F349" s="339"/>
      <c r="G349" s="879"/>
      <c r="H349" s="879"/>
      <c r="I349" s="952"/>
      <c r="J349" s="952"/>
    </row>
    <row r="350" spans="1:10" s="2" customFormat="1">
      <c r="A350" s="460"/>
      <c r="B350" s="487"/>
      <c r="C350" s="488"/>
      <c r="D350" s="610"/>
      <c r="E350" s="1321"/>
      <c r="F350" s="339"/>
      <c r="G350" s="879"/>
      <c r="H350" s="879"/>
      <c r="I350" s="952"/>
      <c r="J350" s="952"/>
    </row>
    <row r="351" spans="1:10" s="2" customFormat="1">
      <c r="A351" s="456">
        <f>COUNT($A$1:A349)+1</f>
        <v>22</v>
      </c>
      <c r="B351" s="487" t="s">
        <v>1892</v>
      </c>
      <c r="C351" s="488"/>
      <c r="D351" s="610"/>
      <c r="E351" s="1321"/>
      <c r="F351" s="339"/>
      <c r="G351" s="879"/>
      <c r="H351" s="879"/>
      <c r="I351" s="952"/>
      <c r="J351" s="952"/>
    </row>
    <row r="352" spans="1:10" s="2" customFormat="1">
      <c r="A352" s="460"/>
      <c r="B352" s="487"/>
      <c r="C352" s="488" t="s">
        <v>1605</v>
      </c>
      <c r="D352" s="610">
        <v>1</v>
      </c>
      <c r="E352" s="1326"/>
      <c r="F352" s="440">
        <f>D352*E352</f>
        <v>0</v>
      </c>
      <c r="G352" s="1116">
        <v>1</v>
      </c>
      <c r="H352" s="873">
        <f>E352*G352</f>
        <v>0</v>
      </c>
      <c r="I352" s="1166"/>
      <c r="J352" s="887">
        <f>E352*I352</f>
        <v>0</v>
      </c>
    </row>
    <row r="353" spans="1:10" s="2" customFormat="1">
      <c r="A353" s="460"/>
      <c r="B353" s="487"/>
      <c r="C353" s="488"/>
      <c r="D353" s="610"/>
      <c r="E353" s="1321"/>
      <c r="F353" s="339"/>
      <c r="G353" s="879"/>
      <c r="H353" s="879"/>
      <c r="I353" s="952"/>
      <c r="J353" s="952"/>
    </row>
    <row r="354" spans="1:10" s="2" customFormat="1" ht="38.25">
      <c r="A354" s="456">
        <f>COUNT($A$1:A352)+1</f>
        <v>23</v>
      </c>
      <c r="B354" s="487" t="s">
        <v>1893</v>
      </c>
      <c r="C354" s="488"/>
      <c r="D354" s="610"/>
      <c r="E354" s="1321"/>
      <c r="F354" s="339"/>
      <c r="G354" s="879"/>
      <c r="H354" s="879"/>
      <c r="I354" s="952"/>
      <c r="J354" s="952"/>
    </row>
    <row r="355" spans="1:10" s="2" customFormat="1">
      <c r="A355" s="460"/>
      <c r="B355" s="487" t="s">
        <v>893</v>
      </c>
      <c r="C355" s="488" t="s">
        <v>1605</v>
      </c>
      <c r="D355" s="610">
        <v>1</v>
      </c>
      <c r="E355" s="1326"/>
      <c r="F355" s="440">
        <f>D355*E355</f>
        <v>0</v>
      </c>
      <c r="G355" s="1116"/>
      <c r="H355" s="873">
        <f>E355*G355</f>
        <v>0</v>
      </c>
      <c r="I355" s="1166">
        <v>1</v>
      </c>
      <c r="J355" s="887">
        <f>E355*I355</f>
        <v>0</v>
      </c>
    </row>
    <row r="356" spans="1:10" s="2" customFormat="1">
      <c r="A356" s="460"/>
      <c r="B356" s="487"/>
      <c r="C356" s="488"/>
      <c r="D356" s="610"/>
      <c r="E356" s="1321"/>
      <c r="F356" s="339"/>
      <c r="G356" s="879"/>
      <c r="H356" s="879"/>
      <c r="I356" s="952"/>
      <c r="J356" s="952"/>
    </row>
    <row r="357" spans="1:10" s="2" customFormat="1" ht="51">
      <c r="A357" s="456">
        <f>COUNT($A$1:A355)+1</f>
        <v>24</v>
      </c>
      <c r="B357" s="487" t="s">
        <v>1894</v>
      </c>
      <c r="C357" s="488"/>
      <c r="D357" s="610"/>
      <c r="E357" s="1321"/>
      <c r="F357" s="339"/>
      <c r="G357" s="879"/>
      <c r="H357" s="879"/>
      <c r="I357" s="952"/>
      <c r="J357" s="952"/>
    </row>
    <row r="358" spans="1:10" s="2" customFormat="1">
      <c r="A358" s="460"/>
      <c r="B358" s="487" t="s">
        <v>893</v>
      </c>
      <c r="C358" s="488" t="s">
        <v>1605</v>
      </c>
      <c r="D358" s="610">
        <v>1</v>
      </c>
      <c r="E358" s="1326"/>
      <c r="F358" s="440">
        <f>D358*E358</f>
        <v>0</v>
      </c>
      <c r="G358" s="1116"/>
      <c r="H358" s="873">
        <f>E358*G358</f>
        <v>0</v>
      </c>
      <c r="I358" s="1166">
        <v>1</v>
      </c>
      <c r="J358" s="887">
        <f>E358*I358</f>
        <v>0</v>
      </c>
    </row>
    <row r="359" spans="1:10" s="2" customFormat="1">
      <c r="A359" s="460"/>
      <c r="B359" s="487"/>
      <c r="C359" s="488"/>
      <c r="D359" s="610"/>
      <c r="E359" s="1321"/>
      <c r="F359" s="339"/>
      <c r="G359" s="879"/>
      <c r="H359" s="879"/>
      <c r="I359" s="952"/>
      <c r="J359" s="952"/>
    </row>
    <row r="360" spans="1:10" s="2" customFormat="1" ht="38.25">
      <c r="A360" s="456">
        <f>COUNT($A$1:A358)+1</f>
        <v>25</v>
      </c>
      <c r="B360" s="487" t="s">
        <v>1895</v>
      </c>
      <c r="C360" s="488"/>
      <c r="D360" s="610"/>
      <c r="E360" s="1321"/>
      <c r="F360" s="339"/>
      <c r="G360" s="879"/>
      <c r="H360" s="879"/>
      <c r="I360" s="952"/>
      <c r="J360" s="952"/>
    </row>
    <row r="361" spans="1:10" s="2" customFormat="1">
      <c r="A361" s="460"/>
      <c r="B361" s="487" t="s">
        <v>893</v>
      </c>
      <c r="C361" s="488" t="s">
        <v>1605</v>
      </c>
      <c r="D361" s="610">
        <v>1</v>
      </c>
      <c r="E361" s="1326"/>
      <c r="F361" s="440">
        <f>D361*E361</f>
        <v>0</v>
      </c>
      <c r="G361" s="1116"/>
      <c r="H361" s="873">
        <f>E361*G361</f>
        <v>0</v>
      </c>
      <c r="I361" s="1166">
        <v>1</v>
      </c>
      <c r="J361" s="887">
        <f>E361*I361</f>
        <v>0</v>
      </c>
    </row>
    <row r="362" spans="1:10" s="2" customFormat="1">
      <c r="A362" s="611"/>
      <c r="B362" s="454"/>
      <c r="C362" s="611"/>
      <c r="D362" s="567"/>
      <c r="E362" s="1321"/>
      <c r="F362" s="339"/>
      <c r="G362" s="879"/>
      <c r="H362" s="879"/>
      <c r="I362" s="952"/>
      <c r="J362" s="952"/>
    </row>
    <row r="363" spans="1:10" s="2" customFormat="1" ht="38.25">
      <c r="A363" s="456">
        <f>COUNT($A$1:A362)+1</f>
        <v>26</v>
      </c>
      <c r="B363" s="487" t="s">
        <v>1896</v>
      </c>
      <c r="C363" s="488"/>
      <c r="D363" s="610"/>
      <c r="E363" s="1321"/>
      <c r="F363" s="339"/>
      <c r="G363" s="879"/>
      <c r="H363" s="879"/>
      <c r="I363" s="952"/>
      <c r="J363" s="952"/>
    </row>
    <row r="364" spans="1:10" s="2" customFormat="1">
      <c r="A364" s="460"/>
      <c r="B364" s="487"/>
      <c r="C364" s="488" t="s">
        <v>1605</v>
      </c>
      <c r="D364" s="610">
        <v>1</v>
      </c>
      <c r="E364" s="1326"/>
      <c r="F364" s="440">
        <f>D364*E364</f>
        <v>0</v>
      </c>
      <c r="G364" s="1116">
        <v>1</v>
      </c>
      <c r="H364" s="873">
        <f>E364*G364</f>
        <v>0</v>
      </c>
      <c r="I364" s="1166"/>
      <c r="J364" s="887">
        <f>E364*I364</f>
        <v>0</v>
      </c>
    </row>
    <row r="365" spans="1:10" s="2" customFormat="1">
      <c r="A365" s="460"/>
      <c r="B365" s="487"/>
      <c r="C365" s="488"/>
      <c r="D365" s="610"/>
      <c r="E365" s="1321"/>
      <c r="F365" s="339"/>
      <c r="G365" s="879"/>
      <c r="H365" s="879"/>
      <c r="I365" s="952"/>
      <c r="J365" s="952"/>
    </row>
    <row r="366" spans="1:10" s="2" customFormat="1" ht="38.25">
      <c r="A366" s="456">
        <f>COUNT($A$1:A364)+1</f>
        <v>27</v>
      </c>
      <c r="B366" s="487" t="s">
        <v>1897</v>
      </c>
      <c r="C366" s="488"/>
      <c r="D366" s="610"/>
      <c r="E366" s="1321"/>
      <c r="F366" s="339"/>
      <c r="G366" s="879"/>
      <c r="H366" s="879"/>
      <c r="I366" s="952"/>
      <c r="J366" s="952"/>
    </row>
    <row r="367" spans="1:10" s="2" customFormat="1">
      <c r="A367" s="460"/>
      <c r="B367" s="487"/>
      <c r="C367" s="488" t="s">
        <v>1605</v>
      </c>
      <c r="D367" s="610">
        <v>1</v>
      </c>
      <c r="E367" s="1326"/>
      <c r="F367" s="440">
        <f>D367*E367</f>
        <v>0</v>
      </c>
      <c r="G367" s="1116">
        <v>1</v>
      </c>
      <c r="H367" s="873">
        <f>E367*G367</f>
        <v>0</v>
      </c>
      <c r="I367" s="1166"/>
      <c r="J367" s="887">
        <f>E367*I367</f>
        <v>0</v>
      </c>
    </row>
    <row r="368" spans="1:10" s="2" customFormat="1">
      <c r="A368" s="456"/>
      <c r="B368" s="454"/>
      <c r="C368" s="457"/>
      <c r="D368" s="567"/>
      <c r="E368" s="1321"/>
      <c r="F368" s="339"/>
      <c r="G368" s="879"/>
      <c r="H368" s="879"/>
      <c r="I368" s="952"/>
      <c r="J368" s="952"/>
    </row>
    <row r="369" spans="1:10" s="2" customFormat="1" ht="63.75">
      <c r="A369" s="456">
        <f>1+A357</f>
        <v>25</v>
      </c>
      <c r="B369" s="454" t="s">
        <v>952</v>
      </c>
      <c r="C369" s="457"/>
      <c r="D369" s="567"/>
      <c r="E369" s="1321"/>
      <c r="F369" s="339"/>
      <c r="G369" s="879"/>
      <c r="H369" s="879"/>
      <c r="I369" s="952"/>
      <c r="J369" s="952"/>
    </row>
    <row r="370" spans="1:10" s="2" customFormat="1">
      <c r="A370" s="456"/>
      <c r="B370" s="454" t="s">
        <v>1898</v>
      </c>
      <c r="C370" s="457" t="s">
        <v>934</v>
      </c>
      <c r="D370" s="567">
        <v>6</v>
      </c>
      <c r="E370" s="1326"/>
      <c r="F370" s="440">
        <f>D370*E370</f>
        <v>0</v>
      </c>
      <c r="G370" s="1142">
        <v>6</v>
      </c>
      <c r="H370" s="873">
        <f>E370*G370</f>
        <v>0</v>
      </c>
      <c r="I370" s="1166"/>
      <c r="J370" s="887">
        <f>E370*I370</f>
        <v>0</v>
      </c>
    </row>
    <row r="371" spans="1:10" s="2" customFormat="1">
      <c r="A371" s="456"/>
      <c r="B371" s="454" t="s">
        <v>1899</v>
      </c>
      <c r="C371" s="457" t="s">
        <v>934</v>
      </c>
      <c r="D371" s="567">
        <v>2</v>
      </c>
      <c r="E371" s="1326"/>
      <c r="F371" s="440">
        <f>D371*E371</f>
        <v>0</v>
      </c>
      <c r="G371" s="1142">
        <v>2</v>
      </c>
      <c r="H371" s="873">
        <f>E371*G371</f>
        <v>0</v>
      </c>
      <c r="I371" s="1166"/>
      <c r="J371" s="887">
        <f>E371*I371</f>
        <v>0</v>
      </c>
    </row>
    <row r="372" spans="1:10" s="2" customFormat="1">
      <c r="A372" s="456"/>
      <c r="B372" s="454" t="s">
        <v>1900</v>
      </c>
      <c r="C372" s="457" t="s">
        <v>934</v>
      </c>
      <c r="D372" s="567">
        <v>1</v>
      </c>
      <c r="E372" s="1326"/>
      <c r="F372" s="440">
        <f>D372*E372</f>
        <v>0</v>
      </c>
      <c r="G372" s="1142">
        <v>1</v>
      </c>
      <c r="H372" s="873">
        <f>E372*G372</f>
        <v>0</v>
      </c>
      <c r="I372" s="1166"/>
      <c r="J372" s="887">
        <f>E372*I372</f>
        <v>0</v>
      </c>
    </row>
    <row r="373" spans="1:10" s="2" customFormat="1">
      <c r="A373" s="456"/>
      <c r="B373" s="454"/>
      <c r="C373" s="457"/>
      <c r="D373" s="567"/>
      <c r="E373" s="1321"/>
      <c r="F373" s="339"/>
      <c r="G373" s="879"/>
      <c r="H373" s="879"/>
      <c r="I373" s="952"/>
      <c r="J373" s="952"/>
    </row>
    <row r="374" spans="1:10" s="2" customFormat="1" ht="89.25">
      <c r="A374" s="456">
        <f>COUNT($A$1:A367)+1</f>
        <v>28</v>
      </c>
      <c r="B374" s="454" t="s">
        <v>3685</v>
      </c>
      <c r="C374" s="457"/>
      <c r="D374" s="567"/>
      <c r="E374" s="1321"/>
      <c r="F374" s="339"/>
      <c r="G374" s="879"/>
      <c r="H374" s="879"/>
      <c r="I374" s="952"/>
      <c r="J374" s="952"/>
    </row>
    <row r="375" spans="1:10" s="2" customFormat="1">
      <c r="A375" s="456"/>
      <c r="B375" s="454" t="s">
        <v>1901</v>
      </c>
      <c r="C375" s="467"/>
      <c r="D375" s="567"/>
      <c r="E375" s="1321"/>
      <c r="F375" s="339"/>
      <c r="G375" s="879"/>
      <c r="H375" s="879"/>
      <c r="I375" s="952"/>
      <c r="J375" s="952"/>
    </row>
    <row r="376" spans="1:10" s="2" customFormat="1">
      <c r="A376" s="460"/>
      <c r="B376" s="454" t="s">
        <v>1902</v>
      </c>
      <c r="C376" s="457" t="s">
        <v>934</v>
      </c>
      <c r="D376" s="567">
        <v>8</v>
      </c>
      <c r="E376" s="1326"/>
      <c r="F376" s="440">
        <f>D376*E376</f>
        <v>0</v>
      </c>
      <c r="G376" s="1116">
        <v>8</v>
      </c>
      <c r="H376" s="873">
        <f>E376*G376</f>
        <v>0</v>
      </c>
      <c r="I376" s="1166"/>
      <c r="J376" s="887">
        <f>E376*I376</f>
        <v>0</v>
      </c>
    </row>
    <row r="377" spans="1:10" s="2" customFormat="1">
      <c r="A377" s="460"/>
      <c r="B377" s="487"/>
      <c r="C377" s="488"/>
      <c r="D377" s="610"/>
      <c r="E377" s="1321"/>
      <c r="F377" s="339"/>
      <c r="G377" s="879"/>
      <c r="H377" s="879"/>
      <c r="I377" s="952"/>
      <c r="J377" s="952"/>
    </row>
    <row r="378" spans="1:10" s="2" customFormat="1" ht="114.75">
      <c r="A378" s="456">
        <f>COUNT($A$1:A376)+1</f>
        <v>30</v>
      </c>
      <c r="B378" s="487" t="s">
        <v>1903</v>
      </c>
      <c r="C378" s="488"/>
      <c r="D378" s="610"/>
      <c r="E378" s="1321"/>
      <c r="F378" s="339"/>
      <c r="G378" s="879"/>
      <c r="H378" s="879"/>
      <c r="I378" s="952"/>
      <c r="J378" s="952"/>
    </row>
    <row r="379" spans="1:10" s="2" customFormat="1">
      <c r="A379" s="460"/>
      <c r="B379" s="487"/>
      <c r="C379" s="488" t="s">
        <v>48</v>
      </c>
      <c r="D379" s="610">
        <v>2400</v>
      </c>
      <c r="E379" s="1326"/>
      <c r="F379" s="440">
        <f>D379*E379</f>
        <v>0</v>
      </c>
      <c r="G379" s="1116">
        <v>2400</v>
      </c>
      <c r="H379" s="873">
        <f>E379*G379</f>
        <v>0</v>
      </c>
      <c r="I379" s="1166"/>
      <c r="J379" s="887">
        <f>E379*I379</f>
        <v>0</v>
      </c>
    </row>
    <row r="380" spans="1:10" s="2" customFormat="1">
      <c r="A380" s="460"/>
      <c r="B380" s="487"/>
      <c r="C380" s="488"/>
      <c r="D380" s="610"/>
      <c r="E380" s="1321"/>
      <c r="F380" s="339"/>
      <c r="G380" s="879"/>
      <c r="H380" s="879"/>
      <c r="I380" s="952"/>
      <c r="J380" s="952"/>
    </row>
    <row r="381" spans="1:10" s="2" customFormat="1" ht="38.25">
      <c r="A381" s="456">
        <f>COUNT($A$1:A379)+1</f>
        <v>31</v>
      </c>
      <c r="B381" s="487" t="s">
        <v>1904</v>
      </c>
      <c r="C381" s="488"/>
      <c r="D381" s="610"/>
      <c r="E381" s="1321"/>
      <c r="F381" s="339"/>
      <c r="G381" s="879"/>
      <c r="H381" s="879"/>
      <c r="I381" s="952"/>
      <c r="J381" s="952"/>
    </row>
    <row r="382" spans="1:10" s="2" customFormat="1" ht="14.25">
      <c r="A382" s="460"/>
      <c r="B382" s="487"/>
      <c r="C382" s="488" t="s">
        <v>960</v>
      </c>
      <c r="D382" s="610">
        <v>200</v>
      </c>
      <c r="E382" s="1326"/>
      <c r="F382" s="440">
        <f>D382*E382</f>
        <v>0</v>
      </c>
      <c r="G382" s="1116">
        <v>200</v>
      </c>
      <c r="H382" s="873">
        <f>E382*G382</f>
        <v>0</v>
      </c>
      <c r="I382" s="1166"/>
      <c r="J382" s="887">
        <f>E382*I382</f>
        <v>0</v>
      </c>
    </row>
    <row r="383" spans="1:10" s="2" customFormat="1">
      <c r="A383" s="460"/>
      <c r="B383" s="487"/>
      <c r="C383" s="488"/>
      <c r="D383" s="610"/>
      <c r="E383" s="1321"/>
      <c r="F383" s="339"/>
      <c r="G383" s="879"/>
      <c r="H383" s="879"/>
      <c r="I383" s="952"/>
      <c r="J383" s="952"/>
    </row>
    <row r="384" spans="1:10" s="2" customFormat="1" ht="51">
      <c r="A384" s="456">
        <f>COUNT($A$1:A382)+1</f>
        <v>32</v>
      </c>
      <c r="B384" s="487" t="s">
        <v>1905</v>
      </c>
      <c r="C384" s="488"/>
      <c r="D384" s="610"/>
      <c r="E384" s="1321"/>
      <c r="F384" s="339"/>
      <c r="G384" s="879"/>
      <c r="H384" s="879"/>
      <c r="I384" s="952"/>
      <c r="J384" s="952"/>
    </row>
    <row r="385" spans="1:10" s="2" customFormat="1" ht="14.25">
      <c r="A385" s="460"/>
      <c r="B385" s="487" t="s">
        <v>1906</v>
      </c>
      <c r="C385" s="488" t="s">
        <v>960</v>
      </c>
      <c r="D385" s="610">
        <v>50</v>
      </c>
      <c r="E385" s="1326"/>
      <c r="F385" s="440">
        <f>D385*E385</f>
        <v>0</v>
      </c>
      <c r="G385" s="1116">
        <v>50</v>
      </c>
      <c r="H385" s="873">
        <f>E385*G385</f>
        <v>0</v>
      </c>
      <c r="I385" s="1166"/>
      <c r="J385" s="887">
        <f>E385*I385</f>
        <v>0</v>
      </c>
    </row>
    <row r="386" spans="1:10" s="2" customFormat="1">
      <c r="A386" s="460"/>
      <c r="B386" s="487"/>
      <c r="C386" s="488"/>
      <c r="D386" s="610"/>
      <c r="E386" s="1321"/>
      <c r="F386" s="339"/>
      <c r="G386" s="879"/>
      <c r="H386" s="879"/>
      <c r="I386" s="952"/>
      <c r="J386" s="952"/>
    </row>
    <row r="387" spans="1:10" s="2" customFormat="1" ht="38.25">
      <c r="A387" s="456">
        <f>COUNT($A$1:A385)+1</f>
        <v>33</v>
      </c>
      <c r="B387" s="487" t="s">
        <v>1907</v>
      </c>
      <c r="C387" s="488"/>
      <c r="D387" s="610"/>
      <c r="E387" s="1321"/>
      <c r="F387" s="339"/>
      <c r="G387" s="879"/>
      <c r="H387" s="879"/>
      <c r="I387" s="952"/>
      <c r="J387" s="952"/>
    </row>
    <row r="388" spans="1:10" s="2" customFormat="1" ht="14.25">
      <c r="A388" s="460"/>
      <c r="B388" s="487"/>
      <c r="C388" s="488" t="s">
        <v>960</v>
      </c>
      <c r="D388" s="610">
        <f>D385</f>
        <v>50</v>
      </c>
      <c r="E388" s="1326"/>
      <c r="F388" s="440">
        <f>D388*E388</f>
        <v>0</v>
      </c>
      <c r="G388" s="1116">
        <v>50</v>
      </c>
      <c r="H388" s="873">
        <f>E388*G388</f>
        <v>0</v>
      </c>
      <c r="I388" s="1166"/>
      <c r="J388" s="887">
        <f>E388*I388</f>
        <v>0</v>
      </c>
    </row>
    <row r="389" spans="1:10" s="2" customFormat="1">
      <c r="A389" s="460"/>
      <c r="B389" s="487"/>
      <c r="C389" s="488"/>
      <c r="D389" s="610"/>
      <c r="E389" s="1321"/>
      <c r="F389" s="339"/>
      <c r="G389" s="879"/>
      <c r="H389" s="879"/>
      <c r="I389" s="952"/>
      <c r="J389" s="952"/>
    </row>
    <row r="390" spans="1:10" s="2" customFormat="1" ht="51">
      <c r="A390" s="456">
        <f>COUNT($A$1:A388)+1</f>
        <v>34</v>
      </c>
      <c r="B390" s="487" t="s">
        <v>3686</v>
      </c>
      <c r="C390" s="488"/>
      <c r="D390" s="610"/>
      <c r="E390" s="1321"/>
      <c r="F390" s="339"/>
      <c r="G390" s="879"/>
      <c r="H390" s="879"/>
      <c r="I390" s="952"/>
      <c r="J390" s="952"/>
    </row>
    <row r="391" spans="1:10" s="2" customFormat="1">
      <c r="A391" s="460"/>
      <c r="B391" s="487" t="s">
        <v>1908</v>
      </c>
      <c r="C391" s="488" t="s">
        <v>934</v>
      </c>
      <c r="D391" s="610">
        <v>16</v>
      </c>
      <c r="E391" s="1326"/>
      <c r="F391" s="440">
        <f>D391*E391</f>
        <v>0</v>
      </c>
      <c r="G391" s="1116">
        <v>16</v>
      </c>
      <c r="H391" s="873">
        <f>E391*G391</f>
        <v>0</v>
      </c>
      <c r="I391" s="1166"/>
      <c r="J391" s="887">
        <f>E391*I391</f>
        <v>0</v>
      </c>
    </row>
    <row r="392" spans="1:10" s="2" customFormat="1">
      <c r="A392" s="460"/>
      <c r="B392" s="487"/>
      <c r="C392" s="488"/>
      <c r="D392" s="610"/>
      <c r="E392" s="1321"/>
      <c r="F392" s="339"/>
      <c r="G392" s="879"/>
      <c r="H392" s="879"/>
      <c r="I392" s="952"/>
      <c r="J392" s="952"/>
    </row>
    <row r="393" spans="1:10" s="2" customFormat="1" ht="25.5">
      <c r="A393" s="456">
        <f>COUNT($A$1:A391)+1</f>
        <v>35</v>
      </c>
      <c r="B393" s="490" t="s">
        <v>962</v>
      </c>
      <c r="C393" s="488"/>
      <c r="D393" s="610"/>
      <c r="E393" s="1321"/>
      <c r="F393" s="339"/>
      <c r="G393" s="879"/>
      <c r="H393" s="879"/>
      <c r="I393" s="952"/>
      <c r="J393" s="952"/>
    </row>
    <row r="394" spans="1:10" s="2" customFormat="1">
      <c r="A394" s="460"/>
      <c r="B394" s="487"/>
      <c r="C394" s="488" t="s">
        <v>1613</v>
      </c>
      <c r="D394" s="610">
        <v>1</v>
      </c>
      <c r="E394" s="1326"/>
      <c r="F394" s="440">
        <f>D394*E394</f>
        <v>0</v>
      </c>
      <c r="G394" s="1116">
        <v>1</v>
      </c>
      <c r="H394" s="873">
        <f>E394*G394</f>
        <v>0</v>
      </c>
      <c r="I394" s="1166"/>
      <c r="J394" s="887">
        <f>E394*I394</f>
        <v>0</v>
      </c>
    </row>
    <row r="395" spans="1:10" s="2" customFormat="1">
      <c r="A395" s="460"/>
      <c r="B395" s="487"/>
      <c r="C395" s="488"/>
      <c r="D395" s="610"/>
      <c r="E395" s="1321"/>
      <c r="F395" s="339"/>
      <c r="G395" s="879"/>
      <c r="H395" s="879"/>
      <c r="I395" s="952"/>
      <c r="J395" s="952"/>
    </row>
    <row r="396" spans="1:10" s="2" customFormat="1" ht="76.5">
      <c r="A396" s="456">
        <f>COUNT($A$1:A394)+1</f>
        <v>36</v>
      </c>
      <c r="B396" s="487" t="s">
        <v>3687</v>
      </c>
      <c r="C396" s="488"/>
      <c r="D396" s="610"/>
      <c r="E396" s="1321"/>
      <c r="F396" s="339"/>
      <c r="G396" s="879"/>
      <c r="H396" s="879"/>
      <c r="I396" s="952"/>
      <c r="J396" s="952"/>
    </row>
    <row r="397" spans="1:10" s="2" customFormat="1">
      <c r="A397" s="460"/>
      <c r="B397" s="487" t="s">
        <v>956</v>
      </c>
      <c r="C397" s="488"/>
      <c r="D397" s="610"/>
      <c r="E397" s="1321"/>
      <c r="F397" s="339"/>
      <c r="G397" s="879"/>
      <c r="H397" s="879"/>
      <c r="I397" s="952"/>
      <c r="J397" s="952"/>
    </row>
    <row r="398" spans="1:10" s="2" customFormat="1">
      <c r="A398" s="460"/>
      <c r="B398" s="487" t="s">
        <v>1909</v>
      </c>
      <c r="C398" s="488" t="s">
        <v>934</v>
      </c>
      <c r="D398" s="610">
        <v>1</v>
      </c>
      <c r="E398" s="1326"/>
      <c r="F398" s="440">
        <f>D398*E398</f>
        <v>0</v>
      </c>
      <c r="G398" s="1116">
        <v>1</v>
      </c>
      <c r="H398" s="873">
        <f>E398*G398</f>
        <v>0</v>
      </c>
      <c r="I398" s="1166"/>
      <c r="J398" s="887">
        <f>E398*I398</f>
        <v>0</v>
      </c>
    </row>
    <row r="399" spans="1:10" s="2" customFormat="1">
      <c r="A399" s="460"/>
      <c r="B399" s="487" t="s">
        <v>1910</v>
      </c>
      <c r="C399" s="488" t="s">
        <v>934</v>
      </c>
      <c r="D399" s="610">
        <v>1</v>
      </c>
      <c r="E399" s="1326"/>
      <c r="F399" s="440">
        <f>D399*E399</f>
        <v>0</v>
      </c>
      <c r="G399" s="1116">
        <v>1</v>
      </c>
      <c r="H399" s="873">
        <f>E399*G399</f>
        <v>0</v>
      </c>
      <c r="I399" s="1166"/>
      <c r="J399" s="887">
        <f>E399*I399</f>
        <v>0</v>
      </c>
    </row>
    <row r="400" spans="1:10" s="2" customFormat="1">
      <c r="A400" s="460"/>
      <c r="B400" s="487" t="s">
        <v>1911</v>
      </c>
      <c r="C400" s="488" t="s">
        <v>934</v>
      </c>
      <c r="D400" s="610">
        <v>1</v>
      </c>
      <c r="E400" s="1326"/>
      <c r="F400" s="440">
        <f>D400*E400</f>
        <v>0</v>
      </c>
      <c r="G400" s="1116">
        <v>1</v>
      </c>
      <c r="H400" s="873">
        <f>E400*G400</f>
        <v>0</v>
      </c>
      <c r="I400" s="1166"/>
      <c r="J400" s="887">
        <f>E400*I400</f>
        <v>0</v>
      </c>
    </row>
    <row r="401" spans="1:10" s="2" customFormat="1">
      <c r="A401" s="456"/>
      <c r="B401" s="454"/>
      <c r="C401" s="457"/>
      <c r="D401" s="567"/>
      <c r="E401" s="1321"/>
      <c r="F401" s="339"/>
      <c r="G401" s="879"/>
      <c r="H401" s="879"/>
      <c r="I401" s="952"/>
      <c r="J401" s="952"/>
    </row>
    <row r="402" spans="1:10" s="2" customFormat="1" ht="51">
      <c r="A402" s="456">
        <f>COUNT($A$1:A400)+1</f>
        <v>37</v>
      </c>
      <c r="B402" s="454" t="s">
        <v>3688</v>
      </c>
      <c r="C402" s="457"/>
      <c r="D402" s="567"/>
      <c r="E402" s="1321"/>
      <c r="F402" s="339"/>
      <c r="G402" s="879"/>
      <c r="H402" s="879"/>
      <c r="I402" s="952"/>
      <c r="J402" s="952"/>
    </row>
    <row r="403" spans="1:10" s="2" customFormat="1">
      <c r="A403" s="456"/>
      <c r="B403" s="454" t="s">
        <v>1912</v>
      </c>
      <c r="C403" s="457" t="s">
        <v>934</v>
      </c>
      <c r="D403" s="567">
        <v>7</v>
      </c>
      <c r="E403" s="1326"/>
      <c r="F403" s="440">
        <f>D403*E403</f>
        <v>0</v>
      </c>
      <c r="G403" s="1116">
        <v>7</v>
      </c>
      <c r="H403" s="873">
        <f>E403*G403</f>
        <v>0</v>
      </c>
      <c r="I403" s="1166"/>
      <c r="J403" s="887">
        <f>E403*I403</f>
        <v>0</v>
      </c>
    </row>
    <row r="404" spans="1:10" s="2" customFormat="1">
      <c r="A404" s="456"/>
      <c r="B404" s="454" t="s">
        <v>1913</v>
      </c>
      <c r="C404" s="457" t="s">
        <v>934</v>
      </c>
      <c r="D404" s="567">
        <v>2</v>
      </c>
      <c r="E404" s="1326"/>
      <c r="F404" s="440">
        <f>D404*E404</f>
        <v>0</v>
      </c>
      <c r="G404" s="1116">
        <v>2</v>
      </c>
      <c r="H404" s="873">
        <f>E404*G404</f>
        <v>0</v>
      </c>
      <c r="I404" s="1166"/>
      <c r="J404" s="887">
        <f>E404*I404</f>
        <v>0</v>
      </c>
    </row>
    <row r="405" spans="1:10" s="2" customFormat="1">
      <c r="A405" s="460"/>
      <c r="B405" s="487"/>
      <c r="C405" s="488"/>
      <c r="D405" s="610"/>
      <c r="E405" s="1321"/>
      <c r="F405" s="339"/>
      <c r="G405" s="879"/>
      <c r="H405" s="879"/>
      <c r="I405" s="952"/>
      <c r="J405" s="952"/>
    </row>
    <row r="406" spans="1:10" s="2" customFormat="1" ht="38.25">
      <c r="A406" s="456">
        <f>COUNT($A$1:A404)+1</f>
        <v>38</v>
      </c>
      <c r="B406" s="487" t="s">
        <v>963</v>
      </c>
      <c r="C406" s="488"/>
      <c r="D406" s="610"/>
      <c r="E406" s="1321"/>
      <c r="F406" s="339"/>
      <c r="G406" s="879"/>
      <c r="H406" s="879"/>
      <c r="I406" s="952"/>
      <c r="J406" s="952"/>
    </row>
    <row r="407" spans="1:10" s="2" customFormat="1" ht="14.25">
      <c r="A407" s="460"/>
      <c r="B407" s="487"/>
      <c r="C407" s="488" t="s">
        <v>960</v>
      </c>
      <c r="D407" s="610">
        <v>50</v>
      </c>
      <c r="E407" s="1326"/>
      <c r="F407" s="440">
        <f>D407*E407</f>
        <v>0</v>
      </c>
      <c r="G407" s="1116">
        <v>50</v>
      </c>
      <c r="H407" s="873">
        <f>E407*G407</f>
        <v>0</v>
      </c>
      <c r="I407" s="1166"/>
      <c r="J407" s="887">
        <f>E407*I407</f>
        <v>0</v>
      </c>
    </row>
    <row r="408" spans="1:10" s="2" customFormat="1">
      <c r="A408" s="460"/>
      <c r="B408" s="487"/>
      <c r="C408" s="488"/>
      <c r="D408" s="610"/>
      <c r="E408" s="1321"/>
      <c r="F408" s="339"/>
      <c r="G408" s="879"/>
      <c r="H408" s="879"/>
      <c r="I408" s="952"/>
      <c r="J408" s="952"/>
    </row>
    <row r="409" spans="1:10" s="2" customFormat="1" ht="15" customHeight="1">
      <c r="A409" s="456">
        <f>COUNT($A$1:A407)+1</f>
        <v>39</v>
      </c>
      <c r="B409" s="487" t="s">
        <v>1914</v>
      </c>
      <c r="C409" s="488"/>
      <c r="D409" s="610"/>
      <c r="E409" s="1321"/>
      <c r="F409" s="339"/>
      <c r="G409" s="879"/>
      <c r="H409" s="879"/>
      <c r="I409" s="952"/>
      <c r="J409" s="952"/>
    </row>
    <row r="410" spans="1:10" s="2" customFormat="1">
      <c r="A410" s="460"/>
      <c r="B410" s="487"/>
      <c r="C410" s="488" t="s">
        <v>1605</v>
      </c>
      <c r="D410" s="610">
        <v>1</v>
      </c>
      <c r="E410" s="1326"/>
      <c r="F410" s="440">
        <f>D410*E410</f>
        <v>0</v>
      </c>
      <c r="G410" s="1116">
        <v>1</v>
      </c>
      <c r="H410" s="873">
        <f>E410*G410</f>
        <v>0</v>
      </c>
      <c r="I410" s="1166"/>
      <c r="J410" s="887">
        <f>E410*I410</f>
        <v>0</v>
      </c>
    </row>
    <row r="411" spans="1:10" s="2" customFormat="1">
      <c r="A411" s="460"/>
      <c r="B411" s="487"/>
      <c r="C411" s="488"/>
      <c r="D411" s="610"/>
      <c r="E411" s="1321"/>
      <c r="F411" s="339"/>
      <c r="G411" s="879"/>
      <c r="H411" s="879"/>
      <c r="I411" s="952"/>
      <c r="J411" s="952"/>
    </row>
    <row r="412" spans="1:10" s="2" customFormat="1" ht="25.5">
      <c r="A412" s="456">
        <f>COUNT($A$1:A410)+1</f>
        <v>40</v>
      </c>
      <c r="B412" s="487" t="s">
        <v>1915</v>
      </c>
      <c r="C412" s="488"/>
      <c r="D412" s="610"/>
      <c r="E412" s="1321"/>
      <c r="F412" s="339"/>
      <c r="G412" s="879"/>
      <c r="H412" s="879"/>
      <c r="I412" s="952"/>
      <c r="J412" s="952"/>
    </row>
    <row r="413" spans="1:10" s="2" customFormat="1">
      <c r="A413" s="460"/>
      <c r="B413" s="487"/>
      <c r="C413" s="488" t="s">
        <v>1605</v>
      </c>
      <c r="D413" s="610">
        <v>1</v>
      </c>
      <c r="E413" s="1326"/>
      <c r="F413" s="440">
        <f>D413*E413</f>
        <v>0</v>
      </c>
      <c r="G413" s="1116">
        <v>1</v>
      </c>
      <c r="H413" s="873">
        <f>E413*G413</f>
        <v>0</v>
      </c>
      <c r="I413" s="1166"/>
      <c r="J413" s="887">
        <f>E413*I413</f>
        <v>0</v>
      </c>
    </row>
    <row r="414" spans="1:10" s="2" customFormat="1">
      <c r="A414" s="460"/>
      <c r="B414" s="487"/>
      <c r="C414" s="488"/>
      <c r="D414" s="610"/>
      <c r="E414" s="1321"/>
      <c r="F414" s="339"/>
      <c r="G414" s="879"/>
      <c r="H414" s="879"/>
      <c r="I414" s="952"/>
      <c r="J414" s="952"/>
    </row>
    <row r="415" spans="1:10" s="2" customFormat="1" ht="25.5">
      <c r="A415" s="456">
        <f>COUNT($A$1:A413)+1</f>
        <v>41</v>
      </c>
      <c r="B415" s="487" t="s">
        <v>1916</v>
      </c>
      <c r="C415" s="488"/>
      <c r="D415" s="610"/>
      <c r="E415" s="1321"/>
      <c r="F415" s="339"/>
      <c r="G415" s="879"/>
      <c r="H415" s="879"/>
      <c r="I415" s="952"/>
      <c r="J415" s="952"/>
    </row>
    <row r="416" spans="1:10" s="2" customFormat="1">
      <c r="A416" s="460"/>
      <c r="B416" s="487"/>
      <c r="C416" s="488" t="s">
        <v>1917</v>
      </c>
      <c r="D416" s="610">
        <v>65</v>
      </c>
      <c r="E416" s="1326"/>
      <c r="F416" s="440">
        <f>D416*E416</f>
        <v>0</v>
      </c>
      <c r="G416" s="1116">
        <v>65</v>
      </c>
      <c r="H416" s="873">
        <f>E416*G416</f>
        <v>0</v>
      </c>
      <c r="I416" s="1166"/>
      <c r="J416" s="887">
        <f>E416*I416</f>
        <v>0</v>
      </c>
    </row>
    <row r="417" spans="1:10" s="2" customFormat="1">
      <c r="A417" s="460"/>
      <c r="B417" s="487"/>
      <c r="C417" s="488"/>
      <c r="D417" s="610"/>
      <c r="E417" s="1321"/>
      <c r="F417" s="339"/>
      <c r="G417" s="879"/>
      <c r="H417" s="879"/>
      <c r="I417" s="952"/>
      <c r="J417" s="952"/>
    </row>
    <row r="418" spans="1:10" s="152" customFormat="1" ht="13.5" thickBot="1">
      <c r="A418" s="513"/>
      <c r="B418" s="513"/>
      <c r="C418" s="513"/>
      <c r="D418" s="513"/>
      <c r="E418" s="1407"/>
      <c r="F418" s="514"/>
      <c r="G418" s="1128"/>
      <c r="H418" s="1129"/>
      <c r="I418" s="1177"/>
      <c r="J418" s="1177"/>
    </row>
    <row r="419" spans="1:10" s="152" customFormat="1" ht="13.5" thickTop="1">
      <c r="A419" s="151"/>
      <c r="B419" s="151"/>
      <c r="C419" s="151"/>
      <c r="D419" s="151"/>
      <c r="E419" s="1404"/>
      <c r="F419" s="246" t="s">
        <v>1586</v>
      </c>
      <c r="G419" s="1125"/>
      <c r="H419" s="1126" t="s">
        <v>1587</v>
      </c>
      <c r="I419" s="1175"/>
      <c r="J419" s="1175" t="s">
        <v>1588</v>
      </c>
    </row>
    <row r="420" spans="1:10" s="152" customFormat="1" ht="15.75" thickBot="1">
      <c r="A420" s="438"/>
      <c r="B420" s="593" t="s">
        <v>1918</v>
      </c>
      <c r="C420" s="438"/>
      <c r="D420" s="438"/>
      <c r="E420" s="1401"/>
      <c r="F420" s="383">
        <f>SUM(F260:F419)</f>
        <v>0</v>
      </c>
      <c r="G420" s="1113"/>
      <c r="H420" s="942">
        <f>SUM(H260:H419)</f>
        <v>0</v>
      </c>
      <c r="I420" s="1165"/>
      <c r="J420" s="955">
        <f>SUM(J261:J419)</f>
        <v>0</v>
      </c>
    </row>
    <row r="421" spans="1:10" ht="13.5" thickTop="1">
      <c r="B421" s="28"/>
      <c r="E421" s="1352"/>
      <c r="G421" s="882"/>
      <c r="H421" s="882"/>
      <c r="I421" s="1030"/>
      <c r="J421" s="1030"/>
    </row>
    <row r="422" spans="1:10" s="152" customFormat="1">
      <c r="A422" s="160"/>
      <c r="B422" s="150" t="s">
        <v>1928</v>
      </c>
      <c r="C422" s="150"/>
      <c r="D422" s="150"/>
      <c r="E422" s="1404"/>
      <c r="F422" s="93"/>
      <c r="G422" s="1111"/>
      <c r="H422" s="1111"/>
      <c r="I422" s="1164"/>
      <c r="J422" s="1164"/>
    </row>
    <row r="423" spans="1:10" s="152" customFormat="1" ht="25.5">
      <c r="A423" s="160"/>
      <c r="B423" s="150" t="s">
        <v>919</v>
      </c>
      <c r="C423" s="150"/>
      <c r="D423" s="150"/>
      <c r="E423" s="1404"/>
      <c r="F423" s="93"/>
      <c r="G423" s="1111"/>
      <c r="H423" s="1111"/>
      <c r="I423" s="1164"/>
      <c r="J423" s="1164"/>
    </row>
    <row r="424" spans="1:10" s="152" customFormat="1">
      <c r="A424" s="160"/>
      <c r="E424" s="1404"/>
      <c r="F424" s="93"/>
      <c r="G424" s="1111"/>
      <c r="H424" s="1111"/>
      <c r="I424" s="1164"/>
      <c r="J424" s="1164"/>
    </row>
    <row r="425" spans="1:10" s="152" customFormat="1">
      <c r="A425" s="591" t="s">
        <v>1711</v>
      </c>
      <c r="B425" s="424" t="s">
        <v>1719</v>
      </c>
      <c r="E425" s="1404"/>
      <c r="F425" s="93"/>
      <c r="G425" s="1111"/>
      <c r="H425" s="1111"/>
      <c r="I425" s="1164"/>
      <c r="J425" s="1164"/>
    </row>
    <row r="426" spans="1:10" s="152" customFormat="1">
      <c r="A426" s="160"/>
      <c r="B426" s="152" t="s">
        <v>1790</v>
      </c>
      <c r="E426" s="1404"/>
      <c r="F426" s="93"/>
      <c r="G426" s="1111"/>
      <c r="H426" s="1111"/>
      <c r="I426" s="1164"/>
      <c r="J426" s="1164"/>
    </row>
    <row r="427" spans="1:10" s="152" customFormat="1" ht="14.25" customHeight="1">
      <c r="A427" s="160" t="s">
        <v>832</v>
      </c>
      <c r="B427" s="150" t="s">
        <v>833</v>
      </c>
      <c r="C427" s="150" t="s">
        <v>834</v>
      </c>
      <c r="D427" s="150" t="s">
        <v>835</v>
      </c>
      <c r="E427" s="1367" t="s">
        <v>1382</v>
      </c>
      <c r="F427" s="150" t="s">
        <v>837</v>
      </c>
      <c r="G427" s="1548" t="s">
        <v>1557</v>
      </c>
      <c r="H427" s="1549"/>
      <c r="I427" s="1550" t="s">
        <v>1558</v>
      </c>
      <c r="J427" s="1551"/>
    </row>
    <row r="428" spans="1:10" s="152" customFormat="1" ht="13.5" thickBot="1">
      <c r="A428" s="168"/>
      <c r="B428" s="156"/>
      <c r="C428" s="156"/>
      <c r="D428" s="155"/>
      <c r="E428" s="1405" t="s">
        <v>838</v>
      </c>
      <c r="F428" s="157" t="s">
        <v>838</v>
      </c>
      <c r="G428" s="898" t="s">
        <v>79</v>
      </c>
      <c r="H428" s="898" t="s">
        <v>1561</v>
      </c>
      <c r="I428" s="897" t="s">
        <v>79</v>
      </c>
      <c r="J428" s="897" t="s">
        <v>1561</v>
      </c>
    </row>
    <row r="429" spans="1:10" s="152" customFormat="1">
      <c r="A429" s="160"/>
      <c r="B429" s="151"/>
      <c r="C429" s="159"/>
      <c r="D429" s="158"/>
      <c r="E429" s="1404"/>
      <c r="F429" s="93"/>
      <c r="G429" s="1111"/>
      <c r="H429" s="1111"/>
      <c r="I429" s="1164"/>
      <c r="J429" s="1164"/>
    </row>
    <row r="430" spans="1:10" s="152" customFormat="1">
      <c r="A430" s="160"/>
      <c r="B430" s="151"/>
      <c r="C430" s="170"/>
      <c r="D430" s="151"/>
      <c r="E430" s="1404"/>
      <c r="F430" s="93"/>
      <c r="G430" s="1111"/>
      <c r="H430" s="1111"/>
      <c r="I430" s="1164"/>
      <c r="J430" s="1164"/>
    </row>
    <row r="431" spans="1:10" s="152" customFormat="1" ht="58.5" customHeight="1">
      <c r="A431" s="456">
        <f>COUNT($A$1:A429)+1</f>
        <v>42</v>
      </c>
      <c r="B431" s="487" t="s">
        <v>1929</v>
      </c>
      <c r="C431" s="610"/>
      <c r="D431" s="610"/>
      <c r="E431" s="1408"/>
      <c r="F431" s="455"/>
      <c r="G431" s="1113"/>
      <c r="H431" s="1113"/>
      <c r="I431" s="1165"/>
      <c r="J431" s="1165"/>
    </row>
    <row r="432" spans="1:10" s="171" customFormat="1">
      <c r="A432" s="460"/>
      <c r="B432" s="614"/>
      <c r="C432" s="610" t="s">
        <v>1605</v>
      </c>
      <c r="D432" s="610">
        <v>1</v>
      </c>
      <c r="E432" s="1409"/>
      <c r="F432" s="440">
        <f>D432*E432</f>
        <v>0</v>
      </c>
      <c r="G432" s="1116">
        <v>1</v>
      </c>
      <c r="H432" s="873">
        <f>E432*G432</f>
        <v>0</v>
      </c>
      <c r="I432" s="1166"/>
      <c r="J432" s="887">
        <f>E432*I432</f>
        <v>0</v>
      </c>
    </row>
    <row r="433" spans="1:10" s="171" customFormat="1" ht="12.75" customHeight="1">
      <c r="A433" s="460"/>
      <c r="B433" s="615"/>
      <c r="C433" s="610"/>
      <c r="D433" s="610"/>
      <c r="E433" s="1410"/>
      <c r="F433" s="440"/>
      <c r="G433" s="1131"/>
      <c r="H433" s="1131"/>
      <c r="I433" s="1179"/>
      <c r="J433" s="1179"/>
    </row>
    <row r="434" spans="1:10" s="175" customFormat="1" ht="38.25">
      <c r="A434" s="456">
        <f>COUNT($A$1:A432)+1</f>
        <v>43</v>
      </c>
      <c r="B434" s="615" t="s">
        <v>1930</v>
      </c>
      <c r="C434" s="610"/>
      <c r="D434" s="610"/>
      <c r="E434" s="1411"/>
      <c r="F434" s="464"/>
      <c r="G434" s="1131"/>
      <c r="H434" s="1131"/>
      <c r="I434" s="1179"/>
      <c r="J434" s="1179"/>
    </row>
    <row r="435" spans="1:10" s="152" customFormat="1">
      <c r="A435" s="460"/>
      <c r="B435" s="615" t="s">
        <v>1931</v>
      </c>
      <c r="C435" s="610"/>
      <c r="D435" s="610"/>
      <c r="E435" s="1410"/>
      <c r="F435" s="440"/>
      <c r="G435" s="1116"/>
      <c r="H435" s="873"/>
      <c r="I435" s="1165"/>
      <c r="J435" s="887"/>
    </row>
    <row r="436" spans="1:10" s="171" customFormat="1">
      <c r="A436" s="460"/>
      <c r="B436" s="487" t="s">
        <v>1932</v>
      </c>
      <c r="C436" s="610" t="s">
        <v>1605</v>
      </c>
      <c r="D436" s="610">
        <v>1</v>
      </c>
      <c r="E436" s="1409"/>
      <c r="F436" s="440">
        <f>D436*E436</f>
        <v>0</v>
      </c>
      <c r="G436" s="1116">
        <v>1</v>
      </c>
      <c r="H436" s="873">
        <f>E436*G436</f>
        <v>0</v>
      </c>
      <c r="I436" s="1166"/>
      <c r="J436" s="887">
        <f>E436*I436</f>
        <v>0</v>
      </c>
    </row>
    <row r="437" spans="1:10" s="171" customFormat="1">
      <c r="A437" s="460"/>
      <c r="B437" s="487"/>
      <c r="C437" s="610"/>
      <c r="D437" s="610"/>
      <c r="E437" s="1410"/>
      <c r="F437" s="440"/>
      <c r="G437" s="1131"/>
      <c r="H437" s="1131"/>
      <c r="I437" s="1179"/>
      <c r="J437" s="1179"/>
    </row>
    <row r="438" spans="1:10" s="171" customFormat="1" ht="25.5">
      <c r="A438" s="456">
        <f>COUNT($A$1:A436)+1</f>
        <v>44</v>
      </c>
      <c r="B438" s="487" t="s">
        <v>1933</v>
      </c>
      <c r="C438" s="610"/>
      <c r="D438" s="610"/>
      <c r="E438" s="1410"/>
      <c r="F438" s="440"/>
      <c r="G438" s="1131"/>
      <c r="H438" s="873"/>
      <c r="I438" s="1179"/>
      <c r="J438" s="887"/>
    </row>
    <row r="439" spans="1:10" s="171" customFormat="1">
      <c r="A439" s="460"/>
      <c r="B439" s="487"/>
      <c r="C439" s="610" t="s">
        <v>1605</v>
      </c>
      <c r="D439" s="610">
        <v>1</v>
      </c>
      <c r="E439" s="1409"/>
      <c r="F439" s="440">
        <f>D439*E439</f>
        <v>0</v>
      </c>
      <c r="G439" s="1116">
        <v>1</v>
      </c>
      <c r="H439" s="873">
        <f>E439*G439</f>
        <v>0</v>
      </c>
      <c r="I439" s="1166"/>
      <c r="J439" s="887">
        <f>E439*I439</f>
        <v>0</v>
      </c>
    </row>
    <row r="440" spans="1:10" s="171" customFormat="1">
      <c r="A440" s="460"/>
      <c r="B440" s="614"/>
      <c r="C440" s="610"/>
      <c r="D440" s="610"/>
      <c r="E440" s="1410"/>
      <c r="F440" s="440"/>
      <c r="G440" s="1131"/>
      <c r="H440" s="1131"/>
      <c r="I440" s="1179"/>
      <c r="J440" s="1179"/>
    </row>
    <row r="441" spans="1:10" s="171" customFormat="1" ht="63.75">
      <c r="A441" s="456">
        <f>COUNT($A$1:A439)+1</f>
        <v>45</v>
      </c>
      <c r="B441" s="615" t="s">
        <v>1934</v>
      </c>
      <c r="C441" s="610"/>
      <c r="D441" s="610"/>
      <c r="E441" s="1410"/>
      <c r="F441" s="440"/>
      <c r="G441" s="1131"/>
      <c r="H441" s="873"/>
      <c r="I441" s="1179"/>
      <c r="J441" s="887"/>
    </row>
    <row r="442" spans="1:10" s="171" customFormat="1">
      <c r="A442" s="460"/>
      <c r="B442" s="614"/>
      <c r="C442" s="610" t="s">
        <v>1605</v>
      </c>
      <c r="D442" s="610">
        <v>1</v>
      </c>
      <c r="E442" s="1409"/>
      <c r="F442" s="440">
        <f>D442*E442</f>
        <v>0</v>
      </c>
      <c r="G442" s="1116">
        <v>1</v>
      </c>
      <c r="H442" s="873">
        <f>E442*G442</f>
        <v>0</v>
      </c>
      <c r="I442" s="1166"/>
      <c r="J442" s="887">
        <f>E442*I442</f>
        <v>0</v>
      </c>
    </row>
    <row r="443" spans="1:10" s="616" customFormat="1">
      <c r="A443" s="460"/>
      <c r="B443" s="614"/>
      <c r="C443" s="610"/>
      <c r="D443" s="610"/>
      <c r="E443" s="1410"/>
      <c r="F443" s="440"/>
      <c r="G443" s="1271"/>
      <c r="H443" s="1271"/>
      <c r="I443" s="1273"/>
      <c r="J443" s="1273"/>
    </row>
    <row r="444" spans="1:10" s="616" customFormat="1" ht="51">
      <c r="A444" s="456">
        <f>COUNT($A$1:A442)+1</f>
        <v>46</v>
      </c>
      <c r="B444" s="615" t="s">
        <v>1935</v>
      </c>
      <c r="C444" s="610"/>
      <c r="D444" s="610"/>
      <c r="E444" s="1410"/>
      <c r="F444" s="440"/>
      <c r="G444" s="1271"/>
      <c r="H444" s="873"/>
      <c r="I444" s="1273"/>
      <c r="J444" s="887"/>
    </row>
    <row r="445" spans="1:10" s="171" customFormat="1">
      <c r="A445" s="460"/>
      <c r="B445" s="615"/>
      <c r="C445" s="610"/>
      <c r="D445" s="617">
        <v>0.03</v>
      </c>
      <c r="E445" s="1411">
        <f>SUM(F135,F192,F420)</f>
        <v>0</v>
      </c>
      <c r="F445" s="440">
        <f>D445*E445</f>
        <v>0</v>
      </c>
      <c r="G445" s="1116">
        <v>0.03</v>
      </c>
      <c r="H445" s="873">
        <f>E445*G445</f>
        <v>0</v>
      </c>
      <c r="I445" s="1166"/>
      <c r="J445" s="887">
        <f>E445*I445</f>
        <v>0</v>
      </c>
    </row>
    <row r="446" spans="1:10" s="171" customFormat="1" ht="13.5" customHeight="1">
      <c r="A446" s="460"/>
      <c r="B446" s="614"/>
      <c r="C446" s="610"/>
      <c r="D446" s="610"/>
      <c r="E446" s="1410"/>
      <c r="F446" s="440"/>
      <c r="G446" s="1131"/>
      <c r="H446" s="1131"/>
      <c r="I446" s="1179"/>
      <c r="J446" s="1179"/>
    </row>
    <row r="447" spans="1:10" s="171" customFormat="1">
      <c r="A447" s="456">
        <f>COUNT($A$1:A445)+1</f>
        <v>47</v>
      </c>
      <c r="B447" s="618" t="s">
        <v>1936</v>
      </c>
      <c r="C447" s="610"/>
      <c r="D447" s="610"/>
      <c r="E447" s="1410"/>
      <c r="F447" s="440"/>
      <c r="G447" s="1131"/>
      <c r="H447" s="873"/>
      <c r="I447" s="1179"/>
      <c r="J447" s="887"/>
    </row>
    <row r="448" spans="1:10" s="175" customFormat="1">
      <c r="A448" s="460"/>
      <c r="B448" s="487"/>
      <c r="C448" s="610" t="s">
        <v>1605</v>
      </c>
      <c r="D448" s="610">
        <v>1</v>
      </c>
      <c r="E448" s="1409"/>
      <c r="F448" s="440">
        <f>D448*E448</f>
        <v>0</v>
      </c>
      <c r="G448" s="1116">
        <v>1</v>
      </c>
      <c r="H448" s="873">
        <f>E448*G448</f>
        <v>0</v>
      </c>
      <c r="I448" s="1166"/>
      <c r="J448" s="887">
        <f>E448*I448</f>
        <v>0</v>
      </c>
    </row>
    <row r="449" spans="1:10" s="175" customFormat="1" ht="13.5" customHeight="1">
      <c r="A449" s="619"/>
      <c r="B449" s="600"/>
      <c r="C449" s="509"/>
      <c r="D449" s="564"/>
      <c r="E449" s="1411"/>
      <c r="F449" s="464"/>
      <c r="G449" s="1131"/>
      <c r="H449" s="1131"/>
      <c r="I449" s="1179"/>
      <c r="J449" s="1179"/>
    </row>
    <row r="450" spans="1:10" s="175" customFormat="1" ht="38.25">
      <c r="A450" s="456">
        <f>COUNT($A$1:A448)+1</f>
        <v>48</v>
      </c>
      <c r="B450" s="454" t="s">
        <v>1937</v>
      </c>
      <c r="C450" s="509"/>
      <c r="D450" s="564"/>
      <c r="E450" s="1411"/>
      <c r="F450" s="464"/>
      <c r="G450" s="1131"/>
      <c r="H450" s="1131"/>
      <c r="I450" s="1179"/>
      <c r="J450" s="1179"/>
    </row>
    <row r="451" spans="1:10" s="175" customFormat="1" ht="13.5" customHeight="1">
      <c r="A451" s="619"/>
      <c r="B451" s="600"/>
      <c r="C451" s="610" t="s">
        <v>1605</v>
      </c>
      <c r="D451" s="610">
        <v>1</v>
      </c>
      <c r="E451" s="1409"/>
      <c r="F451" s="440">
        <f>D451*E451</f>
        <v>0</v>
      </c>
      <c r="G451" s="1116">
        <v>1</v>
      </c>
      <c r="H451" s="873">
        <f>E451*G451</f>
        <v>0</v>
      </c>
      <c r="I451" s="1166"/>
      <c r="J451" s="887">
        <f>E451*I451</f>
        <v>0</v>
      </c>
    </row>
    <row r="452" spans="1:10" s="616" customFormat="1" ht="12" customHeight="1">
      <c r="A452" s="460"/>
      <c r="B452" s="487"/>
      <c r="C452" s="610"/>
      <c r="D452" s="610"/>
      <c r="E452" s="1410"/>
      <c r="F452" s="440"/>
      <c r="G452" s="1271"/>
      <c r="H452" s="1271"/>
      <c r="I452" s="1273"/>
      <c r="J452" s="1273"/>
    </row>
    <row r="453" spans="1:10" s="171" customFormat="1" ht="32.25" customHeight="1">
      <c r="A453" s="456">
        <f>COUNT($A$1:A451)+1</f>
        <v>49</v>
      </c>
      <c r="B453" s="615" t="s">
        <v>1938</v>
      </c>
      <c r="C453" s="610"/>
      <c r="D453" s="610"/>
      <c r="E453" s="1410"/>
      <c r="F453" s="440"/>
      <c r="G453" s="1131"/>
      <c r="H453" s="1131"/>
      <c r="I453" s="1179"/>
      <c r="J453" s="1179"/>
    </row>
    <row r="454" spans="1:10" s="171" customFormat="1">
      <c r="A454" s="460"/>
      <c r="B454" s="487"/>
      <c r="C454" s="610" t="s">
        <v>1605</v>
      </c>
      <c r="D454" s="610">
        <v>1</v>
      </c>
      <c r="E454" s="1409"/>
      <c r="F454" s="440">
        <f>D454*E454</f>
        <v>0</v>
      </c>
      <c r="G454" s="1116">
        <v>1</v>
      </c>
      <c r="H454" s="873">
        <f>E454*G454</f>
        <v>0</v>
      </c>
      <c r="I454" s="1166"/>
      <c r="J454" s="887">
        <f>E454*I454</f>
        <v>0</v>
      </c>
    </row>
    <row r="455" spans="1:10" s="171" customFormat="1">
      <c r="A455" s="460"/>
      <c r="B455" s="487"/>
      <c r="C455" s="610"/>
      <c r="D455" s="610"/>
      <c r="E455" s="1410"/>
      <c r="F455" s="440"/>
      <c r="G455" s="1131"/>
      <c r="H455" s="1131"/>
      <c r="I455" s="1179"/>
      <c r="J455" s="1179"/>
    </row>
    <row r="456" spans="1:10" s="171" customFormat="1" ht="29.25" customHeight="1">
      <c r="A456" s="456">
        <f>COUNT($A$1:A454)+1</f>
        <v>50</v>
      </c>
      <c r="B456" s="487" t="s">
        <v>1939</v>
      </c>
      <c r="C456" s="610"/>
      <c r="D456" s="610"/>
      <c r="E456" s="1410"/>
      <c r="F456" s="440"/>
      <c r="G456" s="1131"/>
      <c r="H456" s="1131"/>
      <c r="I456" s="1179"/>
      <c r="J456" s="1179"/>
    </row>
    <row r="457" spans="1:10" s="171" customFormat="1" ht="12.75" customHeight="1">
      <c r="A457" s="460"/>
      <c r="B457" s="487"/>
      <c r="C457" s="610"/>
      <c r="D457" s="617">
        <v>0.03</v>
      </c>
      <c r="E457" s="1410">
        <f>SUM(F135,F192,F420)</f>
        <v>0</v>
      </c>
      <c r="F457" s="440">
        <f>D457*E457</f>
        <v>0</v>
      </c>
      <c r="G457" s="1116">
        <v>0.03</v>
      </c>
      <c r="H457" s="873">
        <f>E457*G457</f>
        <v>0</v>
      </c>
      <c r="I457" s="1166"/>
      <c r="J457" s="887">
        <f>E457*I457</f>
        <v>0</v>
      </c>
    </row>
    <row r="458" spans="1:10" s="171" customFormat="1">
      <c r="A458" s="456"/>
      <c r="B458" s="454"/>
      <c r="C458" s="468"/>
      <c r="D458" s="467"/>
      <c r="E458" s="1410"/>
      <c r="F458" s="440"/>
      <c r="G458" s="1131"/>
      <c r="H458" s="1131"/>
      <c r="I458" s="1179"/>
      <c r="J458" s="1179"/>
    </row>
    <row r="459" spans="1:10" s="146" customFormat="1" ht="13.5" thickBot="1">
      <c r="A459" s="173"/>
      <c r="B459" s="479"/>
      <c r="C459" s="480"/>
      <c r="D459" s="481"/>
      <c r="E459" s="1412"/>
      <c r="F459" s="481"/>
      <c r="G459" s="1141"/>
      <c r="H459" s="1134"/>
      <c r="I459" s="1181"/>
      <c r="J459" s="1181"/>
    </row>
    <row r="460" spans="1:10" s="146" customFormat="1">
      <c r="A460" s="475"/>
      <c r="B460" s="169"/>
      <c r="C460" s="476"/>
      <c r="D460" s="477"/>
      <c r="E460" s="1413"/>
      <c r="F460" s="477"/>
      <c r="G460" s="1272"/>
      <c r="H460" s="1272"/>
      <c r="I460" s="1274"/>
      <c r="J460" s="1274"/>
    </row>
    <row r="461" spans="1:10" s="146" customFormat="1">
      <c r="A461" s="475"/>
      <c r="B461" s="169"/>
      <c r="C461" s="476"/>
      <c r="D461" s="477"/>
      <c r="E461" s="1413"/>
      <c r="F461" s="477" t="s">
        <v>1582</v>
      </c>
      <c r="G461" s="1135"/>
      <c r="H461" s="1135" t="s">
        <v>1592</v>
      </c>
      <c r="I461" s="1182"/>
      <c r="J461" s="1182" t="s">
        <v>1593</v>
      </c>
    </row>
    <row r="462" spans="1:10" s="146" customFormat="1" ht="15.75" thickBot="1">
      <c r="A462" s="172"/>
      <c r="B462" s="599" t="s">
        <v>1920</v>
      </c>
      <c r="C462" s="484"/>
      <c r="D462" s="485"/>
      <c r="E462" s="1414"/>
      <c r="F462" s="486">
        <f>SUM(F431:F461)</f>
        <v>0</v>
      </c>
      <c r="G462" s="1132"/>
      <c r="H462" s="1137">
        <f>SUM(H431:H461)</f>
        <v>0</v>
      </c>
      <c r="I462" s="1183"/>
      <c r="J462" s="1184">
        <f>SUM(J431:J461)</f>
        <v>0</v>
      </c>
    </row>
    <row r="463" spans="1:10" s="146" customFormat="1" ht="13.5" thickTop="1">
      <c r="A463" s="172"/>
      <c r="B463" s="174"/>
      <c r="D463" s="149"/>
      <c r="E463" s="145"/>
      <c r="F463" s="145"/>
    </row>
    <row r="464" spans="1:10" s="146" customFormat="1">
      <c r="A464" s="565"/>
      <c r="D464" s="149"/>
      <c r="E464" s="145"/>
      <c r="F464" s="145"/>
    </row>
    <row r="465" spans="1:6" s="171" customFormat="1">
      <c r="A465" s="1591" t="s">
        <v>1921</v>
      </c>
      <c r="B465" s="1592"/>
      <c r="C465" s="1592"/>
      <c r="D465" s="620"/>
      <c r="E465" s="621"/>
      <c r="F465" s="148"/>
    </row>
    <row r="466" spans="1:6" s="171" customFormat="1">
      <c r="A466" s="622">
        <v>1</v>
      </c>
      <c r="B466" s="1590" t="s">
        <v>1922</v>
      </c>
      <c r="C466" s="1590"/>
      <c r="D466" s="1590"/>
      <c r="E466" s="1590"/>
      <c r="F466" s="148"/>
    </row>
    <row r="467" spans="1:6" s="171" customFormat="1" ht="52.5" customHeight="1">
      <c r="A467" s="622">
        <v>2</v>
      </c>
      <c r="B467" s="1590" t="s">
        <v>1923</v>
      </c>
      <c r="C467" s="1590"/>
      <c r="D467" s="1590"/>
      <c r="E467" s="1590"/>
      <c r="F467" s="148"/>
    </row>
    <row r="468" spans="1:6" s="171" customFormat="1" ht="75" customHeight="1">
      <c r="A468" s="622">
        <v>3</v>
      </c>
      <c r="B468" s="1590" t="s">
        <v>1924</v>
      </c>
      <c r="C468" s="1590"/>
      <c r="D468" s="1590"/>
      <c r="E468" s="1590"/>
      <c r="F468" s="148"/>
    </row>
    <row r="469" spans="1:6" s="171" customFormat="1" ht="30" customHeight="1">
      <c r="A469" s="622">
        <v>4</v>
      </c>
      <c r="B469" s="1590" t="s">
        <v>1925</v>
      </c>
      <c r="C469" s="1590"/>
      <c r="D469" s="1590"/>
      <c r="E469" s="1590"/>
      <c r="F469" s="148"/>
    </row>
    <row r="470" spans="1:6" s="171" customFormat="1" ht="45.75" customHeight="1">
      <c r="A470" s="622">
        <v>5</v>
      </c>
      <c r="B470" s="1590" t="s">
        <v>1926</v>
      </c>
      <c r="C470" s="1590"/>
      <c r="D470" s="1590"/>
      <c r="E470" s="1590"/>
      <c r="F470" s="148"/>
    </row>
    <row r="471" spans="1:6" s="146" customFormat="1">
      <c r="A471" s="565"/>
      <c r="D471" s="149"/>
      <c r="E471" s="145"/>
      <c r="F471" s="145"/>
    </row>
    <row r="472" spans="1:6" s="2" customFormat="1">
      <c r="A472" s="12"/>
      <c r="B472" s="16"/>
      <c r="C472" s="13"/>
      <c r="E472" s="3"/>
      <c r="F472" s="1"/>
    </row>
    <row r="473" spans="1:6" s="2" customFormat="1">
      <c r="A473" s="12"/>
      <c r="B473" s="16"/>
      <c r="C473" s="13"/>
      <c r="E473" s="3"/>
      <c r="F473" s="1"/>
    </row>
    <row r="474" spans="1:6" s="2" customFormat="1">
      <c r="A474" s="12"/>
      <c r="B474" s="16"/>
      <c r="C474" s="13"/>
      <c r="E474" s="3"/>
      <c r="F474" s="1"/>
    </row>
    <row r="475" spans="1:6" s="2" customFormat="1">
      <c r="A475" s="12"/>
      <c r="B475" s="16"/>
      <c r="C475" s="13"/>
      <c r="E475" s="3"/>
      <c r="F475" s="1"/>
    </row>
    <row r="476" spans="1:6" s="2" customFormat="1">
      <c r="A476" s="12"/>
      <c r="B476" s="16"/>
      <c r="C476" s="13"/>
      <c r="E476" s="3"/>
      <c r="F476" s="1"/>
    </row>
    <row r="477" spans="1:6" s="2" customFormat="1">
      <c r="A477" s="12"/>
      <c r="B477" s="16"/>
      <c r="C477" s="13"/>
      <c r="E477" s="3"/>
      <c r="F477" s="1"/>
    </row>
    <row r="478" spans="1:6" s="2" customFormat="1">
      <c r="A478" s="12"/>
      <c r="B478" s="16"/>
      <c r="C478" s="13"/>
      <c r="E478" s="3"/>
      <c r="F478" s="1"/>
    </row>
    <row r="479" spans="1:6" s="2" customFormat="1">
      <c r="A479" s="12"/>
      <c r="B479" s="16"/>
      <c r="C479" s="13"/>
      <c r="E479" s="3"/>
      <c r="F479" s="1"/>
    </row>
    <row r="480" spans="1:6" s="2" customFormat="1">
      <c r="A480" s="12"/>
      <c r="B480" s="16"/>
      <c r="C480" s="13"/>
      <c r="E480" s="3"/>
      <c r="F480" s="1"/>
    </row>
    <row r="481" spans="1:6" s="2" customFormat="1">
      <c r="A481" s="12"/>
      <c r="B481" s="16"/>
      <c r="C481" s="13"/>
      <c r="E481" s="3"/>
      <c r="F481" s="1"/>
    </row>
    <row r="482" spans="1:6" s="2" customFormat="1">
      <c r="A482" s="12"/>
      <c r="B482" s="16"/>
      <c r="C482" s="13"/>
      <c r="E482" s="3"/>
      <c r="F482" s="1"/>
    </row>
    <row r="483" spans="1:6" s="2" customFormat="1">
      <c r="A483" s="12"/>
      <c r="B483" s="16"/>
      <c r="C483" s="13"/>
      <c r="E483" s="3"/>
      <c r="F483" s="1"/>
    </row>
    <row r="484" spans="1:6" s="2" customFormat="1">
      <c r="A484" s="12"/>
      <c r="B484" s="16"/>
      <c r="C484" s="13"/>
      <c r="E484" s="3"/>
      <c r="F484" s="1"/>
    </row>
    <row r="485" spans="1:6" s="2" customFormat="1">
      <c r="A485" s="12"/>
      <c r="B485" s="16"/>
      <c r="C485" s="13"/>
      <c r="E485" s="3"/>
      <c r="F485" s="1"/>
    </row>
    <row r="486" spans="1:6" s="2" customFormat="1">
      <c r="A486" s="12"/>
      <c r="B486" s="16"/>
      <c r="C486" s="13"/>
      <c r="E486" s="3"/>
      <c r="F486" s="1"/>
    </row>
    <row r="487" spans="1:6" s="2" customFormat="1">
      <c r="A487" s="12"/>
      <c r="B487" s="16"/>
      <c r="C487" s="13"/>
      <c r="E487" s="3"/>
      <c r="F487" s="1"/>
    </row>
    <row r="488" spans="1:6" s="2" customFormat="1">
      <c r="A488" s="12"/>
      <c r="B488" s="16"/>
      <c r="C488" s="13"/>
      <c r="E488" s="3"/>
      <c r="F488" s="1"/>
    </row>
    <row r="489" spans="1:6" s="2" customFormat="1">
      <c r="A489" s="12"/>
      <c r="B489" s="16"/>
      <c r="C489" s="13"/>
      <c r="E489" s="3"/>
      <c r="F489" s="1"/>
    </row>
    <row r="490" spans="1:6" s="2" customFormat="1">
      <c r="A490" s="12"/>
      <c r="B490" s="16"/>
      <c r="C490" s="13"/>
      <c r="E490" s="3"/>
      <c r="F490" s="1"/>
    </row>
    <row r="491" spans="1:6" s="2" customFormat="1">
      <c r="A491" s="12"/>
      <c r="B491" s="16"/>
      <c r="C491" s="13"/>
      <c r="E491" s="3"/>
      <c r="F491" s="1"/>
    </row>
    <row r="492" spans="1:6" s="2" customFormat="1">
      <c r="A492" s="12"/>
      <c r="B492" s="16"/>
      <c r="C492" s="13"/>
      <c r="E492" s="3"/>
      <c r="F492" s="1"/>
    </row>
    <row r="493" spans="1:6" s="2" customFormat="1">
      <c r="A493" s="12"/>
      <c r="B493" s="16"/>
      <c r="C493" s="13"/>
      <c r="E493" s="3"/>
      <c r="F493" s="1"/>
    </row>
    <row r="494" spans="1:6" s="2" customFormat="1">
      <c r="A494" s="12"/>
      <c r="B494" s="16"/>
      <c r="C494" s="13"/>
      <c r="E494" s="3"/>
      <c r="F494" s="1"/>
    </row>
    <row r="495" spans="1:6" s="2" customFormat="1">
      <c r="A495" s="12"/>
      <c r="B495" s="16"/>
      <c r="C495" s="13"/>
      <c r="E495" s="3"/>
      <c r="F495" s="1"/>
    </row>
    <row r="496" spans="1:6" s="2" customFormat="1">
      <c r="A496" s="12"/>
      <c r="B496" s="16"/>
      <c r="C496" s="13"/>
      <c r="E496" s="3"/>
      <c r="F496" s="1"/>
    </row>
    <row r="497" spans="1:6" s="2" customFormat="1">
      <c r="A497" s="12"/>
      <c r="B497" s="16"/>
      <c r="C497" s="13"/>
      <c r="E497" s="3"/>
      <c r="F497" s="1"/>
    </row>
    <row r="498" spans="1:6" s="2" customFormat="1">
      <c r="A498" s="12"/>
      <c r="B498" s="16"/>
      <c r="C498" s="13"/>
      <c r="E498" s="3"/>
      <c r="F498" s="1"/>
    </row>
    <row r="499" spans="1:6" s="2" customFormat="1">
      <c r="A499" s="12"/>
      <c r="B499" s="16"/>
      <c r="C499" s="13"/>
      <c r="E499" s="3"/>
      <c r="F499" s="1"/>
    </row>
    <row r="500" spans="1:6" s="2" customFormat="1">
      <c r="A500" s="12"/>
      <c r="B500" s="16"/>
      <c r="C500" s="13"/>
      <c r="E500" s="3"/>
      <c r="F500" s="1"/>
    </row>
    <row r="501" spans="1:6" s="2" customFormat="1">
      <c r="A501" s="12"/>
      <c r="B501" s="16"/>
      <c r="C501" s="13"/>
      <c r="E501" s="3"/>
      <c r="F501" s="1"/>
    </row>
    <row r="502" spans="1:6" s="2" customFormat="1">
      <c r="A502" s="12"/>
      <c r="B502" s="16"/>
      <c r="C502" s="13"/>
      <c r="E502" s="3"/>
      <c r="F502" s="1"/>
    </row>
    <row r="503" spans="1:6" s="2" customFormat="1">
      <c r="A503" s="12"/>
      <c r="B503" s="16"/>
      <c r="C503" s="13"/>
      <c r="E503" s="3"/>
      <c r="F503" s="1"/>
    </row>
    <row r="504" spans="1:6" s="2" customFormat="1">
      <c r="A504" s="12"/>
      <c r="B504" s="16"/>
      <c r="C504" s="13"/>
      <c r="E504" s="3"/>
      <c r="F504" s="1"/>
    </row>
    <row r="505" spans="1:6" s="2" customFormat="1">
      <c r="A505" s="12"/>
      <c r="B505" s="16"/>
      <c r="C505" s="13"/>
      <c r="E505" s="3"/>
      <c r="F505" s="1"/>
    </row>
    <row r="506" spans="1:6" s="2" customFormat="1">
      <c r="A506" s="12"/>
      <c r="B506" s="16"/>
      <c r="C506" s="13"/>
      <c r="E506" s="3"/>
      <c r="F506" s="1"/>
    </row>
    <row r="507" spans="1:6" s="2" customFormat="1">
      <c r="A507" s="12"/>
      <c r="B507" s="16"/>
      <c r="C507" s="13"/>
      <c r="E507" s="3"/>
      <c r="F507" s="1"/>
    </row>
    <row r="508" spans="1:6" s="2" customFormat="1">
      <c r="A508" s="12"/>
      <c r="B508" s="16"/>
      <c r="C508" s="13"/>
      <c r="E508" s="3"/>
      <c r="F508" s="1"/>
    </row>
    <row r="509" spans="1:6" s="2" customFormat="1">
      <c r="A509" s="12"/>
      <c r="B509" s="16"/>
      <c r="C509" s="13"/>
      <c r="E509" s="3"/>
      <c r="F509" s="1"/>
    </row>
    <row r="510" spans="1:6" s="2" customFormat="1">
      <c r="A510" s="12"/>
      <c r="B510" s="16"/>
      <c r="C510" s="13"/>
      <c r="E510" s="3"/>
      <c r="F510" s="1"/>
    </row>
    <row r="511" spans="1:6" s="2" customFormat="1">
      <c r="A511" s="12"/>
      <c r="B511" s="16"/>
      <c r="C511" s="13"/>
      <c r="E511" s="3"/>
      <c r="F511" s="1"/>
    </row>
    <row r="512" spans="1:6" s="2" customFormat="1">
      <c r="A512" s="12"/>
      <c r="B512" s="16"/>
      <c r="C512" s="13"/>
      <c r="E512" s="3"/>
      <c r="F512" s="1"/>
    </row>
    <row r="513" spans="1:6" s="2" customFormat="1">
      <c r="A513" s="12"/>
      <c r="B513" s="16"/>
      <c r="C513" s="13"/>
      <c r="E513" s="3"/>
      <c r="F513" s="1"/>
    </row>
    <row r="514" spans="1:6" s="2" customFormat="1">
      <c r="A514" s="12"/>
      <c r="B514" s="16"/>
      <c r="C514" s="13"/>
      <c r="E514" s="3"/>
      <c r="F514" s="1"/>
    </row>
    <row r="515" spans="1:6" s="2" customFormat="1">
      <c r="A515" s="12"/>
      <c r="B515" s="16"/>
      <c r="C515" s="13"/>
      <c r="E515" s="3"/>
      <c r="F515" s="1"/>
    </row>
    <row r="516" spans="1:6" s="2" customFormat="1">
      <c r="A516" s="12"/>
      <c r="B516" s="16"/>
      <c r="C516" s="13"/>
      <c r="E516" s="3"/>
      <c r="F516" s="1"/>
    </row>
    <row r="517" spans="1:6" s="2" customFormat="1">
      <c r="A517" s="12"/>
      <c r="B517" s="16"/>
      <c r="C517" s="13"/>
      <c r="E517" s="3"/>
      <c r="F517" s="1"/>
    </row>
    <row r="518" spans="1:6" s="2" customFormat="1">
      <c r="A518" s="12"/>
      <c r="B518" s="16"/>
      <c r="C518" s="13"/>
      <c r="E518" s="3"/>
      <c r="F518" s="1"/>
    </row>
    <row r="519" spans="1:6" s="2" customFormat="1">
      <c r="A519" s="12"/>
      <c r="B519" s="16"/>
      <c r="C519" s="13"/>
      <c r="E519" s="3"/>
      <c r="F519" s="1"/>
    </row>
    <row r="520" spans="1:6" s="2" customFormat="1">
      <c r="A520" s="12"/>
      <c r="B520" s="16"/>
      <c r="C520" s="13"/>
      <c r="E520" s="3"/>
      <c r="F520" s="1"/>
    </row>
    <row r="521" spans="1:6" s="2" customFormat="1">
      <c r="A521" s="12"/>
      <c r="B521" s="16"/>
      <c r="C521" s="13"/>
      <c r="E521" s="3"/>
      <c r="F521" s="1"/>
    </row>
    <row r="522" spans="1:6" s="2" customFormat="1">
      <c r="A522" s="12"/>
      <c r="B522" s="16"/>
      <c r="C522" s="13"/>
      <c r="E522" s="3"/>
      <c r="F522" s="1"/>
    </row>
    <row r="523" spans="1:6" s="2" customFormat="1">
      <c r="A523" s="12"/>
      <c r="B523" s="16"/>
      <c r="C523" s="13"/>
      <c r="E523" s="3"/>
      <c r="F523" s="1"/>
    </row>
    <row r="524" spans="1:6" s="2" customFormat="1">
      <c r="A524" s="12"/>
      <c r="B524" s="16"/>
      <c r="C524" s="13"/>
      <c r="E524" s="3"/>
      <c r="F524" s="1"/>
    </row>
    <row r="525" spans="1:6" s="2" customFormat="1">
      <c r="A525" s="12"/>
      <c r="B525" s="16"/>
      <c r="C525" s="13"/>
      <c r="E525" s="3"/>
      <c r="F525" s="1"/>
    </row>
    <row r="526" spans="1:6" s="2" customFormat="1">
      <c r="A526" s="12"/>
      <c r="B526" s="16"/>
      <c r="C526" s="13"/>
      <c r="E526" s="3"/>
      <c r="F526" s="1"/>
    </row>
    <row r="527" spans="1:6" s="2" customFormat="1">
      <c r="A527" s="12"/>
      <c r="B527" s="16"/>
      <c r="C527" s="13"/>
      <c r="E527" s="3"/>
      <c r="F527" s="1"/>
    </row>
    <row r="528" spans="1:6" s="2" customFormat="1">
      <c r="A528" s="12"/>
      <c r="B528" s="16"/>
      <c r="C528" s="13"/>
      <c r="E528" s="3"/>
      <c r="F528" s="1"/>
    </row>
    <row r="529" spans="1:6" s="2" customFormat="1">
      <c r="A529" s="12"/>
      <c r="B529" s="16"/>
      <c r="C529" s="13"/>
      <c r="E529" s="3"/>
      <c r="F529" s="1"/>
    </row>
    <row r="530" spans="1:6" s="2" customFormat="1">
      <c r="A530" s="12"/>
      <c r="B530" s="16"/>
      <c r="C530" s="13"/>
      <c r="E530" s="3"/>
      <c r="F530" s="1"/>
    </row>
    <row r="531" spans="1:6" s="2" customFormat="1">
      <c r="A531" s="12"/>
      <c r="B531" s="16"/>
      <c r="C531" s="13"/>
      <c r="E531" s="3"/>
      <c r="F531" s="1"/>
    </row>
    <row r="532" spans="1:6" s="2" customFormat="1">
      <c r="A532" s="12"/>
      <c r="B532" s="16"/>
      <c r="C532" s="13"/>
      <c r="E532" s="3"/>
      <c r="F532" s="1"/>
    </row>
    <row r="533" spans="1:6" s="2" customFormat="1">
      <c r="A533" s="12"/>
      <c r="B533" s="16"/>
      <c r="C533" s="13"/>
      <c r="E533" s="3"/>
      <c r="F533" s="1"/>
    </row>
    <row r="534" spans="1:6" s="2" customFormat="1">
      <c r="A534" s="12"/>
      <c r="B534" s="16"/>
      <c r="C534" s="13"/>
      <c r="E534" s="3"/>
      <c r="F534" s="1"/>
    </row>
    <row r="535" spans="1:6" s="2" customFormat="1">
      <c r="A535" s="12"/>
      <c r="B535" s="16"/>
      <c r="C535" s="13"/>
      <c r="E535" s="3"/>
      <c r="F535" s="1"/>
    </row>
    <row r="536" spans="1:6" s="2" customFormat="1">
      <c r="A536" s="12"/>
      <c r="B536" s="16"/>
      <c r="C536" s="13"/>
      <c r="E536" s="3"/>
      <c r="F536" s="1"/>
    </row>
    <row r="537" spans="1:6" s="2" customFormat="1">
      <c r="A537" s="12"/>
      <c r="B537" s="16"/>
      <c r="C537" s="13"/>
      <c r="E537" s="3"/>
      <c r="F537" s="1"/>
    </row>
    <row r="538" spans="1:6" s="2" customFormat="1">
      <c r="A538" s="12"/>
      <c r="B538" s="16"/>
      <c r="C538" s="13"/>
      <c r="E538" s="3"/>
      <c r="F538" s="1"/>
    </row>
    <row r="539" spans="1:6" s="2" customFormat="1">
      <c r="A539" s="12"/>
      <c r="B539" s="16"/>
      <c r="C539" s="13"/>
      <c r="E539" s="3"/>
      <c r="F539" s="1"/>
    </row>
    <row r="540" spans="1:6" s="2" customFormat="1">
      <c r="A540" s="12"/>
      <c r="B540" s="16"/>
      <c r="C540" s="13"/>
      <c r="E540" s="3"/>
      <c r="F540" s="1"/>
    </row>
    <row r="541" spans="1:6" s="2" customFormat="1">
      <c r="A541" s="12"/>
      <c r="B541" s="16"/>
      <c r="C541" s="13"/>
      <c r="E541" s="3"/>
      <c r="F541" s="1"/>
    </row>
    <row r="542" spans="1:6" s="2" customFormat="1">
      <c r="A542" s="12"/>
      <c r="B542" s="16"/>
      <c r="C542" s="13"/>
      <c r="E542" s="3"/>
      <c r="F542" s="1"/>
    </row>
    <row r="543" spans="1:6" s="2" customFormat="1">
      <c r="A543" s="12"/>
      <c r="B543" s="16"/>
      <c r="C543" s="13"/>
      <c r="E543" s="3"/>
      <c r="F543" s="1"/>
    </row>
    <row r="544" spans="1:6" s="2" customFormat="1">
      <c r="A544" s="12"/>
      <c r="B544" s="16"/>
      <c r="C544" s="13"/>
      <c r="E544" s="3"/>
      <c r="F544" s="1"/>
    </row>
    <row r="545" spans="1:6" s="2" customFormat="1">
      <c r="A545" s="12"/>
      <c r="B545" s="16"/>
      <c r="C545" s="13"/>
      <c r="E545" s="3"/>
      <c r="F545" s="1"/>
    </row>
    <row r="546" spans="1:6" s="2" customFormat="1">
      <c r="A546" s="12"/>
      <c r="B546" s="16"/>
      <c r="C546" s="13"/>
      <c r="E546" s="3"/>
      <c r="F546" s="1"/>
    </row>
    <row r="547" spans="1:6" s="2" customFormat="1">
      <c r="A547" s="12"/>
      <c r="B547" s="16"/>
      <c r="C547" s="13"/>
      <c r="E547" s="3"/>
      <c r="F547" s="1"/>
    </row>
    <row r="548" spans="1:6" s="2" customFormat="1">
      <c r="A548" s="12"/>
      <c r="B548" s="16"/>
      <c r="C548" s="13"/>
      <c r="E548" s="3"/>
      <c r="F548" s="1"/>
    </row>
    <row r="549" spans="1:6" s="2" customFormat="1">
      <c r="A549" s="12"/>
      <c r="B549" s="16"/>
      <c r="C549" s="13"/>
      <c r="E549" s="3"/>
      <c r="F549" s="1"/>
    </row>
    <row r="550" spans="1:6" s="2" customFormat="1">
      <c r="A550" s="12"/>
      <c r="B550" s="16"/>
      <c r="C550" s="13"/>
      <c r="E550" s="3"/>
      <c r="F550" s="1"/>
    </row>
    <row r="551" spans="1:6" s="2" customFormat="1">
      <c r="A551" s="12"/>
      <c r="B551" s="16"/>
      <c r="C551" s="13"/>
      <c r="E551" s="3"/>
      <c r="F551" s="1"/>
    </row>
    <row r="552" spans="1:6" s="2" customFormat="1">
      <c r="A552" s="12"/>
      <c r="B552" s="16"/>
      <c r="C552" s="13"/>
      <c r="E552" s="3"/>
      <c r="F552" s="1"/>
    </row>
    <row r="553" spans="1:6" s="2" customFormat="1">
      <c r="A553" s="12"/>
      <c r="B553" s="16"/>
      <c r="C553" s="13"/>
      <c r="E553" s="3"/>
      <c r="F553" s="1"/>
    </row>
    <row r="554" spans="1:6" s="2" customFormat="1">
      <c r="A554" s="12"/>
      <c r="B554" s="16"/>
      <c r="C554" s="13"/>
      <c r="E554" s="3"/>
      <c r="F554" s="1"/>
    </row>
    <row r="555" spans="1:6" s="2" customFormat="1">
      <c r="A555" s="12"/>
      <c r="B555" s="16"/>
      <c r="C555" s="13"/>
      <c r="E555" s="3"/>
      <c r="F555" s="1"/>
    </row>
    <row r="556" spans="1:6" s="2" customFormat="1">
      <c r="A556" s="12"/>
      <c r="B556" s="16"/>
      <c r="C556" s="13"/>
      <c r="E556" s="3"/>
      <c r="F556" s="1"/>
    </row>
    <row r="557" spans="1:6" s="2" customFormat="1">
      <c r="A557" s="12"/>
      <c r="B557" s="16"/>
      <c r="C557" s="13"/>
      <c r="E557" s="3"/>
      <c r="F557" s="1"/>
    </row>
    <row r="558" spans="1:6" s="2" customFormat="1">
      <c r="A558" s="12"/>
      <c r="B558" s="16"/>
      <c r="C558" s="13"/>
      <c r="E558" s="3"/>
      <c r="F558" s="1"/>
    </row>
    <row r="559" spans="1:6" s="2" customFormat="1">
      <c r="A559" s="12"/>
      <c r="B559" s="16"/>
      <c r="C559" s="13"/>
      <c r="E559" s="3"/>
      <c r="F559" s="1"/>
    </row>
    <row r="560" spans="1:6" s="2" customFormat="1">
      <c r="A560" s="12"/>
      <c r="B560" s="16"/>
      <c r="C560" s="13"/>
      <c r="E560" s="3"/>
      <c r="F560" s="1"/>
    </row>
    <row r="561" spans="1:6" s="2" customFormat="1">
      <c r="A561" s="12"/>
      <c r="B561" s="16"/>
      <c r="C561" s="13"/>
      <c r="E561" s="3"/>
      <c r="F561" s="1"/>
    </row>
    <row r="562" spans="1:6" s="2" customFormat="1">
      <c r="A562" s="12"/>
      <c r="B562" s="16"/>
      <c r="C562" s="13"/>
      <c r="E562" s="3"/>
      <c r="F562" s="1"/>
    </row>
    <row r="563" spans="1:6" s="2" customFormat="1">
      <c r="A563" s="12"/>
      <c r="B563" s="16"/>
      <c r="C563" s="13"/>
      <c r="E563" s="3"/>
      <c r="F563" s="1"/>
    </row>
    <row r="564" spans="1:6" s="2" customFormat="1">
      <c r="A564" s="12"/>
      <c r="B564" s="16"/>
      <c r="C564" s="13"/>
      <c r="E564" s="3"/>
      <c r="F564" s="1"/>
    </row>
    <row r="565" spans="1:6" s="2" customFormat="1">
      <c r="A565" s="12"/>
      <c r="B565" s="16"/>
      <c r="C565" s="13"/>
      <c r="E565" s="3"/>
      <c r="F565" s="1"/>
    </row>
    <row r="566" spans="1:6" s="2" customFormat="1">
      <c r="A566" s="12"/>
      <c r="B566" s="16"/>
      <c r="C566" s="13"/>
      <c r="E566" s="3"/>
      <c r="F566" s="1"/>
    </row>
    <row r="567" spans="1:6" s="2" customFormat="1">
      <c r="A567" s="12"/>
      <c r="B567" s="16"/>
      <c r="C567" s="13"/>
      <c r="E567" s="3"/>
      <c r="F567" s="1"/>
    </row>
    <row r="568" spans="1:6" s="2" customFormat="1">
      <c r="A568" s="12"/>
      <c r="B568" s="16"/>
      <c r="C568" s="13"/>
      <c r="E568" s="3"/>
      <c r="F568" s="1"/>
    </row>
    <row r="569" spans="1:6" s="2" customFormat="1">
      <c r="A569" s="12"/>
      <c r="B569" s="16"/>
      <c r="C569" s="13"/>
      <c r="E569" s="3"/>
      <c r="F569" s="1"/>
    </row>
    <row r="570" spans="1:6" s="2" customFormat="1">
      <c r="A570" s="12"/>
      <c r="B570" s="16"/>
      <c r="C570" s="13"/>
      <c r="E570" s="3"/>
      <c r="F570" s="1"/>
    </row>
    <row r="571" spans="1:6" s="2" customFormat="1">
      <c r="A571" s="12"/>
      <c r="B571" s="16"/>
      <c r="C571" s="13"/>
      <c r="E571" s="3"/>
      <c r="F571" s="1"/>
    </row>
    <row r="572" spans="1:6" s="2" customFormat="1">
      <c r="A572" s="12"/>
      <c r="B572" s="16"/>
      <c r="C572" s="13"/>
      <c r="E572" s="3"/>
      <c r="F572" s="1"/>
    </row>
    <row r="573" spans="1:6" s="2" customFormat="1">
      <c r="A573" s="12"/>
      <c r="B573" s="16"/>
      <c r="C573" s="13"/>
      <c r="E573" s="3"/>
      <c r="F573" s="1"/>
    </row>
    <row r="574" spans="1:6" s="2" customFormat="1">
      <c r="A574" s="12"/>
      <c r="B574" s="16"/>
      <c r="C574" s="13"/>
      <c r="E574" s="3"/>
      <c r="F574" s="1"/>
    </row>
    <row r="575" spans="1:6" s="2" customFormat="1">
      <c r="A575" s="12"/>
      <c r="B575" s="16"/>
      <c r="C575" s="13"/>
      <c r="E575" s="3"/>
      <c r="F575" s="1"/>
    </row>
    <row r="576" spans="1:6" s="2" customFormat="1">
      <c r="A576" s="12"/>
      <c r="B576" s="16"/>
      <c r="C576" s="13"/>
      <c r="E576" s="3"/>
      <c r="F576" s="1"/>
    </row>
    <row r="577" spans="1:6" s="2" customFormat="1">
      <c r="A577" s="12"/>
      <c r="B577" s="16"/>
      <c r="C577" s="13"/>
      <c r="E577" s="3"/>
      <c r="F577" s="1"/>
    </row>
    <row r="578" spans="1:6" s="2" customFormat="1">
      <c r="A578" s="12"/>
      <c r="B578" s="16"/>
      <c r="C578" s="13"/>
      <c r="E578" s="3"/>
      <c r="F578" s="1"/>
    </row>
    <row r="579" spans="1:6" s="2" customFormat="1">
      <c r="A579" s="12"/>
      <c r="B579" s="16"/>
      <c r="C579" s="13"/>
      <c r="E579" s="3"/>
      <c r="F579" s="1"/>
    </row>
    <row r="580" spans="1:6" s="2" customFormat="1">
      <c r="A580" s="12"/>
      <c r="B580" s="16"/>
      <c r="C580" s="13"/>
      <c r="E580" s="3"/>
      <c r="F580" s="1"/>
    </row>
    <row r="581" spans="1:6" s="2" customFormat="1">
      <c r="A581" s="12"/>
      <c r="B581" s="16"/>
      <c r="C581" s="13"/>
      <c r="E581" s="3"/>
      <c r="F581" s="1"/>
    </row>
    <row r="582" spans="1:6" s="2" customFormat="1">
      <c r="A582" s="12"/>
      <c r="B582" s="16"/>
      <c r="C582" s="13"/>
      <c r="E582" s="3"/>
      <c r="F582" s="1"/>
    </row>
    <row r="583" spans="1:6" s="2" customFormat="1">
      <c r="A583" s="12"/>
      <c r="B583" s="16"/>
      <c r="C583" s="13"/>
      <c r="E583" s="3"/>
      <c r="F583" s="1"/>
    </row>
    <row r="584" spans="1:6" s="2" customFormat="1">
      <c r="A584" s="12"/>
      <c r="B584" s="16"/>
      <c r="C584" s="13"/>
      <c r="E584" s="3"/>
      <c r="F584" s="1"/>
    </row>
    <row r="585" spans="1:6" s="2" customFormat="1">
      <c r="A585" s="12"/>
      <c r="B585" s="16"/>
      <c r="C585" s="13"/>
      <c r="E585" s="3"/>
      <c r="F585" s="1"/>
    </row>
    <row r="586" spans="1:6" s="2" customFormat="1">
      <c r="A586" s="12"/>
      <c r="B586" s="16"/>
      <c r="C586" s="13"/>
      <c r="E586" s="3"/>
      <c r="F586" s="1"/>
    </row>
    <row r="587" spans="1:6" s="2" customFormat="1">
      <c r="A587" s="12"/>
      <c r="B587" s="16"/>
      <c r="C587" s="13"/>
      <c r="E587" s="3"/>
      <c r="F587" s="1"/>
    </row>
    <row r="588" spans="1:6" s="2" customFormat="1">
      <c r="A588" s="12"/>
      <c r="B588" s="16"/>
      <c r="C588" s="13"/>
      <c r="E588" s="3"/>
      <c r="F588" s="1"/>
    </row>
    <row r="589" spans="1:6" s="2" customFormat="1">
      <c r="A589" s="12"/>
      <c r="B589" s="16"/>
      <c r="C589" s="13"/>
      <c r="E589" s="3"/>
      <c r="F589" s="1"/>
    </row>
    <row r="590" spans="1:6" s="2" customFormat="1">
      <c r="A590" s="12"/>
      <c r="B590" s="16"/>
      <c r="C590" s="13"/>
      <c r="E590" s="3"/>
      <c r="F590" s="1"/>
    </row>
    <row r="591" spans="1:6" s="2" customFormat="1">
      <c r="A591" s="12"/>
      <c r="B591" s="16"/>
      <c r="C591" s="13"/>
      <c r="E591" s="3"/>
      <c r="F591" s="1"/>
    </row>
    <row r="592" spans="1:6" s="2" customFormat="1">
      <c r="A592" s="12"/>
      <c r="B592" s="16"/>
      <c r="C592" s="13"/>
      <c r="E592" s="3"/>
      <c r="F592" s="1"/>
    </row>
    <row r="593" spans="1:6" s="2" customFormat="1">
      <c r="A593" s="12"/>
      <c r="B593" s="16"/>
      <c r="C593" s="13"/>
      <c r="E593" s="3"/>
      <c r="F593" s="1"/>
    </row>
    <row r="594" spans="1:6" s="2" customFormat="1">
      <c r="A594" s="12"/>
      <c r="B594" s="16"/>
      <c r="C594" s="13"/>
      <c r="E594" s="3"/>
      <c r="F594" s="1"/>
    </row>
    <row r="595" spans="1:6" s="2" customFormat="1">
      <c r="A595" s="12"/>
      <c r="B595" s="16"/>
      <c r="C595" s="13"/>
      <c r="E595" s="3"/>
      <c r="F595" s="1"/>
    </row>
    <row r="596" spans="1:6" s="2" customFormat="1">
      <c r="A596" s="12"/>
      <c r="B596" s="16"/>
      <c r="C596" s="13"/>
      <c r="E596" s="3"/>
      <c r="F596" s="1"/>
    </row>
    <row r="597" spans="1:6" s="2" customFormat="1">
      <c r="A597" s="12"/>
      <c r="B597" s="16"/>
      <c r="C597" s="13"/>
      <c r="E597" s="3"/>
      <c r="F597" s="1"/>
    </row>
    <row r="598" spans="1:6" s="2" customFormat="1">
      <c r="A598" s="12"/>
      <c r="B598" s="16"/>
      <c r="C598" s="13"/>
      <c r="E598" s="3"/>
      <c r="F598" s="1"/>
    </row>
    <row r="599" spans="1:6" s="2" customFormat="1">
      <c r="A599" s="12"/>
      <c r="B599" s="16"/>
      <c r="C599" s="13"/>
      <c r="E599" s="3"/>
      <c r="F599" s="1"/>
    </row>
    <row r="600" spans="1:6" s="2" customFormat="1">
      <c r="A600" s="12"/>
      <c r="B600" s="16"/>
      <c r="C600" s="13"/>
      <c r="E600" s="3"/>
      <c r="F600" s="1"/>
    </row>
    <row r="601" spans="1:6" s="2" customFormat="1">
      <c r="A601" s="12"/>
      <c r="B601" s="16"/>
      <c r="C601" s="13"/>
      <c r="E601" s="3"/>
      <c r="F601" s="1"/>
    </row>
    <row r="602" spans="1:6" s="2" customFormat="1">
      <c r="A602" s="12"/>
      <c r="B602" s="16"/>
      <c r="C602" s="13"/>
      <c r="E602" s="3"/>
      <c r="F602" s="1"/>
    </row>
    <row r="603" spans="1:6" s="2" customFormat="1">
      <c r="A603" s="12"/>
      <c r="B603" s="16"/>
      <c r="C603" s="13"/>
      <c r="E603" s="3"/>
      <c r="F603" s="1"/>
    </row>
    <row r="604" spans="1:6" s="2" customFormat="1">
      <c r="A604" s="12"/>
      <c r="B604" s="16"/>
      <c r="C604" s="13"/>
      <c r="E604" s="3"/>
      <c r="F604" s="1"/>
    </row>
    <row r="605" spans="1:6" s="2" customFormat="1">
      <c r="A605" s="12"/>
      <c r="B605" s="16"/>
      <c r="C605" s="13"/>
      <c r="E605" s="3"/>
      <c r="F605" s="1"/>
    </row>
    <row r="606" spans="1:6" s="2" customFormat="1">
      <c r="A606" s="12"/>
      <c r="B606" s="16"/>
      <c r="C606" s="13"/>
      <c r="E606" s="3"/>
      <c r="F606" s="1"/>
    </row>
    <row r="607" spans="1:6" s="2" customFormat="1">
      <c r="A607" s="12"/>
      <c r="B607" s="16"/>
      <c r="C607" s="13"/>
      <c r="E607" s="3"/>
      <c r="F607" s="1"/>
    </row>
    <row r="608" spans="1:6" s="2" customFormat="1">
      <c r="A608" s="12"/>
      <c r="B608" s="16"/>
      <c r="C608" s="13"/>
      <c r="E608" s="3"/>
      <c r="F608" s="1"/>
    </row>
    <row r="609" spans="1:6" s="2" customFormat="1">
      <c r="A609" s="12"/>
      <c r="B609" s="16"/>
      <c r="C609" s="13"/>
      <c r="E609" s="3"/>
      <c r="F609" s="1"/>
    </row>
    <row r="610" spans="1:6" s="2" customFormat="1">
      <c r="A610" s="12"/>
      <c r="B610" s="16"/>
      <c r="C610" s="13"/>
      <c r="E610" s="3"/>
      <c r="F610" s="1"/>
    </row>
    <row r="611" spans="1:6" s="2" customFormat="1">
      <c r="A611" s="12"/>
      <c r="B611" s="16"/>
      <c r="C611" s="13"/>
      <c r="E611" s="3"/>
      <c r="F611" s="1"/>
    </row>
    <row r="612" spans="1:6" s="2" customFormat="1">
      <c r="A612" s="12"/>
      <c r="B612" s="16"/>
      <c r="C612" s="13"/>
      <c r="E612" s="3"/>
      <c r="F612" s="1"/>
    </row>
    <row r="613" spans="1:6" s="2" customFormat="1">
      <c r="A613" s="12"/>
      <c r="B613" s="16"/>
      <c r="C613" s="13"/>
      <c r="E613" s="3"/>
      <c r="F613" s="1"/>
    </row>
    <row r="614" spans="1:6" s="2" customFormat="1">
      <c r="A614" s="12"/>
      <c r="B614" s="16"/>
      <c r="C614" s="13"/>
      <c r="E614" s="3"/>
      <c r="F614" s="1"/>
    </row>
    <row r="615" spans="1:6" s="2" customFormat="1">
      <c r="A615" s="12"/>
      <c r="B615" s="16"/>
      <c r="C615" s="13"/>
      <c r="E615" s="3"/>
      <c r="F615" s="1"/>
    </row>
    <row r="616" spans="1:6" s="2" customFormat="1">
      <c r="A616" s="12"/>
      <c r="B616" s="16"/>
      <c r="C616" s="13"/>
      <c r="E616" s="3"/>
      <c r="F616" s="1"/>
    </row>
    <row r="617" spans="1:6" s="2" customFormat="1">
      <c r="A617" s="12"/>
      <c r="B617" s="16"/>
      <c r="C617" s="13"/>
      <c r="E617" s="3"/>
      <c r="F617" s="1"/>
    </row>
    <row r="618" spans="1:6" s="2" customFormat="1">
      <c r="A618" s="12"/>
      <c r="B618" s="16"/>
      <c r="C618" s="13"/>
      <c r="E618" s="3"/>
      <c r="F618" s="1"/>
    </row>
    <row r="619" spans="1:6" s="2" customFormat="1">
      <c r="A619" s="12"/>
      <c r="B619" s="16"/>
      <c r="C619" s="13"/>
      <c r="E619" s="3"/>
      <c r="F619" s="1"/>
    </row>
    <row r="620" spans="1:6" s="2" customFormat="1">
      <c r="A620" s="12"/>
      <c r="B620" s="16"/>
      <c r="C620" s="13"/>
      <c r="E620" s="3"/>
      <c r="F620" s="1"/>
    </row>
    <row r="621" spans="1:6" s="2" customFormat="1">
      <c r="A621" s="12"/>
      <c r="B621" s="16"/>
      <c r="C621" s="13"/>
      <c r="E621" s="3"/>
      <c r="F621" s="1"/>
    </row>
    <row r="622" spans="1:6" s="2" customFormat="1">
      <c r="A622" s="12"/>
      <c r="B622" s="16"/>
      <c r="C622" s="13"/>
      <c r="E622" s="3"/>
      <c r="F622" s="1"/>
    </row>
    <row r="623" spans="1:6" s="2" customFormat="1">
      <c r="A623" s="12"/>
      <c r="B623" s="16"/>
      <c r="C623" s="13"/>
      <c r="E623" s="3"/>
      <c r="F623" s="1"/>
    </row>
    <row r="624" spans="1:6" s="2" customFormat="1">
      <c r="A624" s="12"/>
      <c r="B624" s="16"/>
      <c r="C624" s="13"/>
      <c r="E624" s="3"/>
      <c r="F624" s="1"/>
    </row>
    <row r="625" spans="1:6" s="2" customFormat="1">
      <c r="A625" s="12"/>
      <c r="B625" s="16"/>
      <c r="C625" s="13"/>
      <c r="E625" s="3"/>
      <c r="F625" s="1"/>
    </row>
    <row r="626" spans="1:6" s="2" customFormat="1">
      <c r="A626" s="12"/>
      <c r="B626" s="16"/>
      <c r="C626" s="13"/>
      <c r="E626" s="3"/>
      <c r="F626" s="1"/>
    </row>
    <row r="627" spans="1:6" s="2" customFormat="1">
      <c r="A627" s="12"/>
      <c r="B627" s="16"/>
      <c r="C627" s="13"/>
      <c r="E627" s="3"/>
      <c r="F627" s="1"/>
    </row>
    <row r="628" spans="1:6" s="2" customFormat="1">
      <c r="A628" s="12"/>
      <c r="B628" s="16"/>
      <c r="C628" s="13"/>
      <c r="E628" s="3"/>
      <c r="F628" s="1"/>
    </row>
    <row r="629" spans="1:6" s="2" customFormat="1">
      <c r="A629" s="12"/>
      <c r="B629" s="16"/>
      <c r="C629" s="13"/>
      <c r="E629" s="3"/>
      <c r="F629" s="1"/>
    </row>
    <row r="630" spans="1:6" s="2" customFormat="1">
      <c r="A630" s="12"/>
      <c r="B630" s="16"/>
      <c r="C630" s="13"/>
      <c r="E630" s="3"/>
      <c r="F630" s="1"/>
    </row>
    <row r="631" spans="1:6" s="2" customFormat="1">
      <c r="A631" s="12"/>
      <c r="B631" s="16"/>
      <c r="C631" s="13"/>
      <c r="E631" s="3"/>
      <c r="F631" s="1"/>
    </row>
    <row r="632" spans="1:6" s="2" customFormat="1">
      <c r="A632" s="12"/>
      <c r="B632" s="16"/>
      <c r="C632" s="13"/>
      <c r="E632" s="3"/>
      <c r="F632" s="1"/>
    </row>
    <row r="633" spans="1:6" s="2" customFormat="1">
      <c r="A633" s="12"/>
      <c r="B633" s="17"/>
      <c r="C633" s="13"/>
      <c r="E633" s="3"/>
      <c r="F633" s="1"/>
    </row>
    <row r="634" spans="1:6" s="2" customFormat="1">
      <c r="A634" s="12"/>
      <c r="B634" s="17"/>
      <c r="C634" s="13"/>
      <c r="E634" s="3"/>
      <c r="F634" s="1"/>
    </row>
    <row r="635" spans="1:6" s="2" customFormat="1">
      <c r="A635" s="12"/>
      <c r="B635" s="17"/>
      <c r="C635" s="13"/>
      <c r="E635" s="3"/>
      <c r="F635" s="1"/>
    </row>
    <row r="636" spans="1:6" s="2" customFormat="1">
      <c r="A636" s="12"/>
      <c r="B636" s="17"/>
      <c r="C636" s="13"/>
      <c r="E636" s="3"/>
      <c r="F636" s="1"/>
    </row>
    <row r="637" spans="1:6" s="2" customFormat="1">
      <c r="A637" s="12"/>
      <c r="B637" s="17"/>
      <c r="C637" s="13"/>
      <c r="E637" s="3"/>
      <c r="F637" s="1"/>
    </row>
    <row r="638" spans="1:6" s="2" customFormat="1">
      <c r="A638" s="12"/>
      <c r="B638" s="17"/>
      <c r="C638" s="13"/>
      <c r="E638" s="3"/>
      <c r="F638" s="1"/>
    </row>
    <row r="639" spans="1:6" s="2" customFormat="1">
      <c r="A639" s="12"/>
      <c r="B639" s="17"/>
      <c r="C639" s="13"/>
      <c r="E639" s="3"/>
      <c r="F639" s="1"/>
    </row>
    <row r="640" spans="1:6" s="2" customFormat="1">
      <c r="A640" s="12"/>
      <c r="B640" s="17"/>
      <c r="C640" s="13"/>
      <c r="E640" s="3"/>
      <c r="F640" s="1"/>
    </row>
    <row r="641" spans="1:6" s="2" customFormat="1">
      <c r="A641" s="12"/>
      <c r="B641" s="17"/>
      <c r="C641" s="13"/>
      <c r="E641" s="3"/>
      <c r="F641" s="1"/>
    </row>
    <row r="642" spans="1:6" s="2" customFormat="1">
      <c r="A642" s="12"/>
      <c r="B642" s="17"/>
      <c r="C642" s="13"/>
      <c r="E642" s="3"/>
      <c r="F642" s="1"/>
    </row>
    <row r="643" spans="1:6" s="2" customFormat="1">
      <c r="A643" s="12"/>
      <c r="B643" s="17"/>
      <c r="C643" s="13"/>
      <c r="E643" s="3"/>
      <c r="F643" s="1"/>
    </row>
    <row r="644" spans="1:6" s="2" customFormat="1">
      <c r="A644" s="12"/>
      <c r="B644" s="17"/>
      <c r="C644" s="13"/>
      <c r="E644" s="3"/>
      <c r="F644" s="1"/>
    </row>
    <row r="645" spans="1:6" s="2" customFormat="1">
      <c r="A645" s="12"/>
      <c r="B645" s="17"/>
      <c r="C645" s="13"/>
      <c r="E645" s="3"/>
      <c r="F645" s="1"/>
    </row>
    <row r="646" spans="1:6" s="2" customFormat="1">
      <c r="A646" s="12"/>
      <c r="B646" s="17"/>
      <c r="C646" s="13"/>
      <c r="E646" s="3"/>
      <c r="F646" s="1"/>
    </row>
    <row r="647" spans="1:6" s="2" customFormat="1">
      <c r="A647" s="12"/>
      <c r="B647" s="17"/>
      <c r="C647" s="13"/>
      <c r="E647" s="3"/>
      <c r="F647" s="1"/>
    </row>
    <row r="648" spans="1:6" s="2" customFormat="1">
      <c r="A648" s="12"/>
      <c r="B648" s="17"/>
      <c r="C648" s="13"/>
      <c r="E648" s="3"/>
      <c r="F648" s="1"/>
    </row>
    <row r="649" spans="1:6" s="2" customFormat="1">
      <c r="A649" s="12"/>
      <c r="B649" s="17"/>
      <c r="C649" s="13"/>
      <c r="E649" s="3"/>
      <c r="F649" s="1"/>
    </row>
    <row r="650" spans="1:6" s="2" customFormat="1">
      <c r="A650" s="12"/>
      <c r="B650" s="17"/>
      <c r="C650" s="13"/>
      <c r="E650" s="3"/>
      <c r="F650" s="1"/>
    </row>
    <row r="651" spans="1:6" s="2" customFormat="1">
      <c r="A651" s="12"/>
      <c r="B651" s="17"/>
      <c r="C651" s="13"/>
      <c r="E651" s="3"/>
      <c r="F651" s="1"/>
    </row>
    <row r="652" spans="1:6" s="2" customFormat="1">
      <c r="A652" s="12"/>
      <c r="B652" s="17"/>
      <c r="C652" s="13"/>
      <c r="E652" s="3"/>
      <c r="F652" s="1"/>
    </row>
    <row r="653" spans="1:6" s="2" customFormat="1">
      <c r="A653" s="12"/>
      <c r="B653" s="17"/>
      <c r="C653" s="13"/>
      <c r="E653" s="3"/>
      <c r="F653" s="1"/>
    </row>
    <row r="654" spans="1:6" s="2" customFormat="1">
      <c r="A654" s="12"/>
      <c r="B654" s="17"/>
      <c r="C654" s="13"/>
      <c r="E654" s="3"/>
      <c r="F654" s="1"/>
    </row>
    <row r="655" spans="1:6" s="2" customFormat="1">
      <c r="A655" s="12"/>
      <c r="B655" s="17"/>
      <c r="C655" s="13"/>
      <c r="E655" s="3"/>
      <c r="F655" s="1"/>
    </row>
    <row r="656" spans="1:6" s="2" customFormat="1">
      <c r="A656" s="12"/>
      <c r="B656" s="17"/>
      <c r="C656" s="13"/>
      <c r="E656" s="3"/>
      <c r="F656" s="1"/>
    </row>
    <row r="657" spans="1:6" s="2" customFormat="1">
      <c r="A657" s="12"/>
      <c r="B657" s="17"/>
      <c r="C657" s="13"/>
      <c r="E657" s="3"/>
      <c r="F657" s="1"/>
    </row>
    <row r="658" spans="1:6" s="2" customFormat="1">
      <c r="A658" s="12"/>
      <c r="B658" s="17"/>
      <c r="C658" s="13"/>
      <c r="E658" s="3"/>
      <c r="F658" s="1"/>
    </row>
    <row r="659" spans="1:6" s="2" customFormat="1">
      <c r="A659" s="12"/>
      <c r="B659" s="17"/>
      <c r="C659" s="13"/>
      <c r="E659" s="3"/>
      <c r="F659" s="1"/>
    </row>
    <row r="660" spans="1:6" s="2" customFormat="1">
      <c r="A660" s="12"/>
      <c r="B660" s="17"/>
      <c r="C660" s="13"/>
      <c r="E660" s="3"/>
      <c r="F660" s="1"/>
    </row>
    <row r="661" spans="1:6" s="2" customFormat="1">
      <c r="A661" s="12"/>
      <c r="B661" s="17"/>
      <c r="C661" s="13"/>
      <c r="E661" s="3"/>
      <c r="F661" s="1"/>
    </row>
    <row r="662" spans="1:6" s="2" customFormat="1">
      <c r="A662" s="12"/>
      <c r="B662" s="17"/>
      <c r="C662" s="13"/>
      <c r="E662" s="3"/>
      <c r="F662" s="1"/>
    </row>
    <row r="663" spans="1:6" s="2" customFormat="1">
      <c r="A663" s="12"/>
      <c r="B663" s="17"/>
      <c r="C663" s="13"/>
      <c r="E663" s="3"/>
      <c r="F663" s="1"/>
    </row>
    <row r="664" spans="1:6" s="2" customFormat="1">
      <c r="A664" s="12"/>
      <c r="B664" s="17"/>
      <c r="C664" s="13"/>
      <c r="E664" s="3"/>
      <c r="F664" s="1"/>
    </row>
    <row r="665" spans="1:6" s="2" customFormat="1">
      <c r="A665" s="12"/>
      <c r="B665" s="17"/>
      <c r="C665" s="13"/>
      <c r="E665" s="3"/>
      <c r="F665" s="1"/>
    </row>
    <row r="666" spans="1:6" s="2" customFormat="1">
      <c r="A666" s="12"/>
      <c r="B666" s="17"/>
      <c r="C666" s="13"/>
      <c r="E666" s="3"/>
      <c r="F666" s="1"/>
    </row>
    <row r="667" spans="1:6" s="2" customFormat="1">
      <c r="A667" s="12"/>
      <c r="B667" s="17"/>
      <c r="C667" s="13"/>
      <c r="E667" s="3"/>
      <c r="F667" s="1"/>
    </row>
    <row r="668" spans="1:6" s="2" customFormat="1">
      <c r="A668" s="12"/>
      <c r="B668" s="17"/>
      <c r="C668" s="13"/>
      <c r="E668" s="3"/>
      <c r="F668" s="1"/>
    </row>
    <row r="669" spans="1:6" s="2" customFormat="1">
      <c r="A669" s="12"/>
      <c r="B669" s="17"/>
      <c r="C669" s="13"/>
      <c r="E669" s="3"/>
      <c r="F669" s="1"/>
    </row>
    <row r="670" spans="1:6" s="2" customFormat="1">
      <c r="A670" s="12"/>
      <c r="B670" s="17"/>
      <c r="C670" s="13"/>
      <c r="E670" s="3"/>
      <c r="F670" s="1"/>
    </row>
    <row r="671" spans="1:6">
      <c r="A671" s="12"/>
      <c r="B671" s="17"/>
      <c r="C671" s="13"/>
    </row>
    <row r="672" spans="1:6">
      <c r="A672" s="12"/>
      <c r="B672" s="17"/>
      <c r="C672" s="13"/>
    </row>
    <row r="673" spans="1:5">
      <c r="A673" s="12"/>
      <c r="B673" s="17"/>
      <c r="C673" s="13"/>
    </row>
    <row r="674" spans="1:5">
      <c r="A674" s="12"/>
      <c r="B674" s="17"/>
      <c r="C674" s="13"/>
    </row>
    <row r="675" spans="1:5">
      <c r="A675" s="12"/>
      <c r="B675" s="17"/>
      <c r="C675" s="13"/>
    </row>
    <row r="676" spans="1:5">
      <c r="A676" s="12"/>
      <c r="B676" s="17"/>
      <c r="C676" s="13"/>
    </row>
    <row r="677" spans="1:5">
      <c r="A677" s="12"/>
      <c r="B677" s="17"/>
      <c r="C677" s="13"/>
    </row>
    <row r="678" spans="1:5">
      <c r="A678" s="12"/>
      <c r="B678" s="17"/>
      <c r="C678" s="13"/>
    </row>
    <row r="679" spans="1:5">
      <c r="A679" s="12"/>
      <c r="B679" s="17"/>
      <c r="C679" s="13"/>
    </row>
    <row r="680" spans="1:5">
      <c r="A680" s="12"/>
      <c r="B680" s="17"/>
      <c r="C680" s="13"/>
    </row>
    <row r="681" spans="1:5">
      <c r="A681" s="12"/>
      <c r="B681" s="17"/>
      <c r="C681" s="13"/>
    </row>
    <row r="682" spans="1:5">
      <c r="A682" s="12"/>
      <c r="B682" s="17"/>
      <c r="C682" s="13"/>
    </row>
    <row r="683" spans="1:5" s="14" customFormat="1">
      <c r="A683" s="12"/>
      <c r="B683" s="17"/>
      <c r="C683" s="13"/>
      <c r="D683" s="2"/>
      <c r="E683" s="3"/>
    </row>
    <row r="684" spans="1:5" s="14" customFormat="1">
      <c r="A684" s="12"/>
      <c r="B684" s="17"/>
      <c r="C684" s="13"/>
      <c r="D684" s="2"/>
      <c r="E684" s="3"/>
    </row>
    <row r="685" spans="1:5">
      <c r="A685" s="12"/>
      <c r="B685" s="17"/>
      <c r="C685" s="13"/>
    </row>
    <row r="686" spans="1:5">
      <c r="A686" s="12"/>
      <c r="B686" s="19"/>
      <c r="C686" s="13"/>
      <c r="D686" s="13"/>
    </row>
    <row r="687" spans="1:5">
      <c r="A687" s="12"/>
      <c r="B687" s="19"/>
      <c r="C687" s="13"/>
      <c r="D687" s="13"/>
    </row>
    <row r="688" spans="1:5">
      <c r="A688" s="1"/>
      <c r="B688" s="1"/>
      <c r="C688" s="18"/>
      <c r="D688" s="1"/>
      <c r="E688" s="1"/>
    </row>
    <row r="689" spans="3:3">
      <c r="C689" s="18"/>
    </row>
    <row r="690" spans="3:3">
      <c r="C690" s="1"/>
    </row>
  </sheetData>
  <sheetProtection algorithmName="SHA-512" hashValue="AGaqMlgwYhx2sntZwhaA/+rvJRoWSTXMmnkHB7K74R1rdQiEKr05KxE1Rv+panbsIVwr5+8W6MvVtuoN4dhwhg==" saltValue="H7+kSko+XO0sdoEe7WAdgg==" spinCount="100000" sheet="1" objects="1" scenarios="1" formatColumns="0" formatRows="0"/>
  <protectedRanges>
    <protectedRange sqref="E1 I130 G74:G80 G83:G89 I149:I151 G174:G178 G181:G185 I205:I211 G234:G239 G242:G247 G251:G253 G258:G260 G262:G264 I187 I266 I457 D2:D15 I269 I273 I276 I279 I282 I285 I293 I301 I304 I307 I310:I312 I316 I320:I321 I324:I325 I328:I329 I332:I333 I336:I337 I340 I348 I352 I355 I358 I361 I364 I367 I370:I372 I376 I379 I382 I385 I388 I391 I394 I398:I400 I403:I404 I407 I410 I413 I416 D418:D65533 D35:D267 I432 I436 I439 I442 I445 I448 I451 I454 C268:C417" name="Obseg3"/>
    <protectedRange sqref="D14:D15 I130 G74:G80 G83:G89 I149:I151 G174:G178 G181:G185 I205:I211 G234:G239 G242:G247 G251:G253 G258:G260 G262:G264 I266 D418:D421 I187 I269 I273 I276 I279 I282 I285 I293 I301 I304 I307 I310:I312 I316 I320:I321 I324:I325 I328:I329 I332:I333 I336:I337 I340 I348 I352 I355 I358 I361 I364 I367 I370:I372 I376 I379 I382 I385 I388 I391 I394 I398:I400 I403:I404 I407 I410 I413 I416 I457 D35:D267 I432 I436 I439 I442 I445 I448 I451 I454" name="Obseg1_1"/>
    <protectedRange sqref="D16:D17" name="Obseg3_1"/>
    <protectedRange sqref="J21:J23" name="Obseg3_2"/>
  </protectedRanges>
  <mergeCells count="16">
    <mergeCell ref="B470:E470"/>
    <mergeCell ref="A465:C465"/>
    <mergeCell ref="B466:E466"/>
    <mergeCell ref="B467:E467"/>
    <mergeCell ref="B468:E468"/>
    <mergeCell ref="B469:E469"/>
    <mergeCell ref="G427:H427"/>
    <mergeCell ref="I427:J427"/>
    <mergeCell ref="G199:H199"/>
    <mergeCell ref="I199:J199"/>
    <mergeCell ref="G1:H1"/>
    <mergeCell ref="I1:J1"/>
    <mergeCell ref="G42:H42"/>
    <mergeCell ref="I42:J42"/>
    <mergeCell ref="G143:H143"/>
    <mergeCell ref="I143:J143"/>
  </mergeCells>
  <conditionalFormatting sqref="J21:J23 F21 F23">
    <cfRule type="cellIs" dxfId="117"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7. a  STROJNE  INSTALACIJE - PRALNICA&amp;R&amp;9Gregor S. Tavčar sp</oddHeader>
    <oddFooter>&amp;L&amp;8              November  2016&amp;C&amp;P/21&amp;R&amp;8strojne instalacije</oddFooter>
  </headerFooter>
  <rowBreaks count="12" manualBreakCount="12">
    <brk id="35" max="9" man="1"/>
    <brk id="66" max="9" man="1"/>
    <brk id="125" max="9" man="1"/>
    <brk id="136" max="16383" man="1"/>
    <brk id="192" max="9" man="1"/>
    <brk id="212" max="9" man="1"/>
    <brk id="220" max="9" man="1"/>
    <brk id="405" max="9" man="1"/>
    <brk id="420" max="16383" man="1"/>
    <brk id="443" max="9" man="1"/>
    <brk id="464" max="9" man="1"/>
    <brk id="471"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M113"/>
  <sheetViews>
    <sheetView topLeftCell="A700" zoomScaleNormal="85" workbookViewId="0">
      <selection activeCell="C756" sqref="C756"/>
    </sheetView>
    <sheetView workbookViewId="1"/>
    <sheetView view="pageBreakPreview" zoomScaleNormal="100" zoomScaleSheetLayoutView="100" workbookViewId="2">
      <selection activeCell="E100" sqref="E100"/>
    </sheetView>
  </sheetViews>
  <sheetFormatPr defaultColWidth="0" defaultRowHeight="12.75"/>
  <cols>
    <col min="1" max="1" width="7.28515625" style="5" customWidth="1"/>
    <col min="2" max="2" width="42.42578125" style="4" customWidth="1"/>
    <col min="3" max="3" width="7.5703125" style="2" customWidth="1"/>
    <col min="4" max="4" width="7.7109375" style="2" customWidth="1"/>
    <col min="5" max="5" width="9.42578125" style="3" customWidth="1"/>
    <col min="6" max="6" width="12.28515625" style="1" customWidth="1"/>
    <col min="7" max="7" width="10.7109375" style="1" customWidth="1"/>
    <col min="8" max="8" width="12.28515625" style="1" customWidth="1"/>
    <col min="9" max="9" width="10.7109375" style="1" customWidth="1"/>
    <col min="10" max="10" width="12.5703125" style="1" customWidth="1"/>
    <col min="11" max="13" width="0" style="1" hidden="1" customWidth="1"/>
    <col min="14" max="16384" width="13.7109375" style="1" hidden="1"/>
  </cols>
  <sheetData>
    <row r="1" spans="1:10" s="40" customFormat="1" ht="12.75" customHeight="1">
      <c r="A1" s="46" t="s">
        <v>78</v>
      </c>
      <c r="C1" s="41" t="s">
        <v>1116</v>
      </c>
      <c r="D1" s="102" t="s">
        <v>79</v>
      </c>
      <c r="E1" s="102" t="s">
        <v>80</v>
      </c>
      <c r="F1" s="102" t="s">
        <v>1591</v>
      </c>
      <c r="G1" s="1548" t="s">
        <v>1557</v>
      </c>
      <c r="H1" s="1549"/>
      <c r="I1" s="1550" t="s">
        <v>1558</v>
      </c>
      <c r="J1" s="1551"/>
    </row>
    <row r="2" spans="1:10" s="58" customFormat="1" ht="12.75" customHeight="1">
      <c r="A2" s="54"/>
      <c r="B2" s="55"/>
      <c r="C2" s="56"/>
      <c r="D2" s="56"/>
      <c r="E2" s="57"/>
      <c r="G2" s="898" t="s">
        <v>79</v>
      </c>
      <c r="H2" s="898" t="s">
        <v>1561</v>
      </c>
      <c r="I2" s="897" t="s">
        <v>79</v>
      </c>
      <c r="J2" s="897" t="s">
        <v>1561</v>
      </c>
    </row>
    <row r="3" spans="1:10" s="95" customFormat="1" ht="12.75" customHeight="1">
      <c r="A3" s="105" t="s">
        <v>98</v>
      </c>
      <c r="B3" s="85" t="s">
        <v>102</v>
      </c>
      <c r="C3" s="85"/>
      <c r="D3" s="2"/>
      <c r="E3" s="94"/>
    </row>
    <row r="4" spans="1:10" s="95" customFormat="1" ht="12.75" customHeight="1">
      <c r="A4" s="105"/>
      <c r="B4" s="98"/>
      <c r="C4" s="98"/>
      <c r="D4" s="2"/>
      <c r="E4" s="94"/>
    </row>
    <row r="5" spans="1:10" s="95" customFormat="1" ht="12.75" customHeight="1">
      <c r="A5" s="105" t="s">
        <v>99</v>
      </c>
      <c r="B5" s="106" t="s">
        <v>173</v>
      </c>
      <c r="C5" s="85"/>
      <c r="D5" s="85"/>
      <c r="E5" s="85"/>
    </row>
    <row r="6" spans="1:10" s="95" customFormat="1" ht="12.75" customHeight="1">
      <c r="A6" s="105"/>
      <c r="B6" s="87"/>
      <c r="C6" s="87"/>
      <c r="D6" s="2"/>
      <c r="E6" s="94"/>
    </row>
    <row r="7" spans="1:10" s="108" customFormat="1" ht="12.75" customHeight="1">
      <c r="A7" s="105" t="s">
        <v>100</v>
      </c>
      <c r="B7" s="85" t="s">
        <v>101</v>
      </c>
      <c r="C7" s="85"/>
      <c r="D7" s="107"/>
      <c r="E7" s="83"/>
    </row>
    <row r="8" spans="1:10" s="76" customFormat="1" ht="12.75" customHeight="1">
      <c r="A8" s="105"/>
      <c r="B8" s="125"/>
      <c r="C8" s="18"/>
      <c r="D8" s="13"/>
      <c r="E8" s="93"/>
    </row>
    <row r="9" spans="1:10" s="76" customFormat="1" ht="12.75" customHeight="1">
      <c r="A9" s="105" t="s">
        <v>64</v>
      </c>
      <c r="B9" s="106" t="s">
        <v>1948</v>
      </c>
      <c r="C9" s="18"/>
      <c r="D9" s="13"/>
      <c r="E9" s="93"/>
    </row>
    <row r="10" spans="1:10" s="76" customFormat="1" ht="12.75" customHeight="1">
      <c r="A10" s="105"/>
      <c r="B10" s="124" t="s">
        <v>1610</v>
      </c>
      <c r="C10" s="18"/>
      <c r="D10" s="13"/>
      <c r="E10" s="93"/>
    </row>
    <row r="11" spans="1:10" s="76" customFormat="1" ht="12.75" customHeight="1">
      <c r="A11" s="105"/>
      <c r="B11" s="87"/>
      <c r="C11" s="18"/>
      <c r="D11" s="13"/>
      <c r="E11" s="93"/>
    </row>
    <row r="12" spans="1:10" s="14" customFormat="1">
      <c r="A12" s="105" t="s">
        <v>182</v>
      </c>
      <c r="B12" s="106" t="s">
        <v>1945</v>
      </c>
      <c r="C12" s="13"/>
      <c r="D12" s="13"/>
      <c r="E12" s="3"/>
    </row>
    <row r="13" spans="1:10" s="14" customFormat="1">
      <c r="A13" s="12"/>
      <c r="B13" s="31"/>
      <c r="C13" s="13"/>
      <c r="D13" s="13"/>
      <c r="E13" s="3"/>
    </row>
    <row r="14" spans="1:10" s="76" customFormat="1" ht="12.75" customHeight="1">
      <c r="A14" s="105" t="s">
        <v>58</v>
      </c>
      <c r="B14" s="118" t="s">
        <v>1946</v>
      </c>
      <c r="C14" s="18"/>
      <c r="D14" s="13"/>
      <c r="E14" s="93"/>
    </row>
    <row r="15" spans="1:10" s="14" customFormat="1">
      <c r="A15" s="12"/>
      <c r="B15" s="31"/>
      <c r="C15" s="13"/>
      <c r="D15" s="13"/>
      <c r="E15" s="3"/>
    </row>
    <row r="16" spans="1:10" ht="12.75" customHeight="1">
      <c r="A16" s="1"/>
      <c r="B16" s="32"/>
      <c r="C16" s="38"/>
      <c r="E16" s="93" t="str">
        <f>IF(OR(ISBLANK(C16),ISBLANK(D16))," ",KOLIC*CENA)</f>
        <v xml:space="preserve"> </v>
      </c>
    </row>
    <row r="17" spans="1:10" s="182" customFormat="1" ht="15.75">
      <c r="B17" s="186" t="s">
        <v>1947</v>
      </c>
      <c r="C17" s="184"/>
      <c r="D17" s="184"/>
      <c r="E17" s="184"/>
      <c r="F17" s="184"/>
      <c r="G17" s="185"/>
    </row>
    <row r="18" spans="1:10" s="182" customFormat="1" ht="13.5" customHeight="1">
      <c r="B18" s="183"/>
      <c r="C18" s="184"/>
      <c r="D18" s="184"/>
      <c r="E18" s="184"/>
      <c r="F18" s="184"/>
      <c r="G18" s="185"/>
    </row>
    <row r="19" spans="1:10" s="182" customFormat="1" ht="13.5" customHeight="1">
      <c r="B19" s="183"/>
      <c r="C19" s="184"/>
      <c r="D19" s="184"/>
      <c r="E19" s="184"/>
      <c r="F19" s="249" t="s">
        <v>180</v>
      </c>
      <c r="G19" s="229"/>
      <c r="H19" s="249" t="s">
        <v>180</v>
      </c>
      <c r="I19" s="229"/>
      <c r="J19" s="249" t="s">
        <v>180</v>
      </c>
    </row>
    <row r="20" spans="1:10" s="239" customFormat="1" ht="13.5" customHeight="1">
      <c r="B20" s="238" t="s">
        <v>1971</v>
      </c>
      <c r="C20" s="240"/>
      <c r="D20" s="240"/>
      <c r="E20" s="240"/>
      <c r="F20" s="427" t="s">
        <v>1581</v>
      </c>
      <c r="G20" s="229"/>
      <c r="H20" s="250" t="s">
        <v>1500</v>
      </c>
      <c r="I20" s="229"/>
      <c r="J20" s="250" t="s">
        <v>1580</v>
      </c>
    </row>
    <row r="21" spans="1:10" s="182" customFormat="1" ht="13.5" customHeight="1">
      <c r="B21" s="183"/>
      <c r="C21" s="184"/>
      <c r="D21" s="184"/>
      <c r="E21" s="184"/>
      <c r="F21" s="250" t="s">
        <v>1502</v>
      </c>
      <c r="G21" s="229"/>
      <c r="H21" s="251" t="s">
        <v>1503</v>
      </c>
      <c r="I21" s="229"/>
      <c r="J21" s="251" t="s">
        <v>1503</v>
      </c>
    </row>
    <row r="22" spans="1:10" s="182" customFormat="1" ht="13.5" customHeight="1">
      <c r="A22" s="549" t="s">
        <v>1949</v>
      </c>
      <c r="B22" s="549" t="s">
        <v>1972</v>
      </c>
      <c r="C22" s="517"/>
      <c r="D22" s="517"/>
      <c r="E22" s="517"/>
      <c r="F22" s="518">
        <f>$F$59</f>
        <v>0</v>
      </c>
      <c r="G22" s="519"/>
      <c r="H22" s="546">
        <f>$H$59</f>
        <v>0</v>
      </c>
      <c r="I22" s="549"/>
      <c r="J22" s="546">
        <f>$J$59</f>
        <v>0</v>
      </c>
    </row>
    <row r="23" spans="1:10" s="182" customFormat="1" ht="13.5" customHeight="1">
      <c r="A23" s="549"/>
      <c r="B23" s="549"/>
      <c r="C23" s="517"/>
      <c r="D23" s="517"/>
      <c r="E23" s="517"/>
      <c r="F23" s="517"/>
      <c r="G23" s="519"/>
      <c r="H23" s="549"/>
      <c r="I23" s="549"/>
      <c r="J23" s="549"/>
    </row>
    <row r="24" spans="1:10" s="182" customFormat="1" ht="13.5" customHeight="1">
      <c r="A24" s="549" t="s">
        <v>1950</v>
      </c>
      <c r="B24" s="549" t="s">
        <v>1953</v>
      </c>
      <c r="C24" s="517"/>
      <c r="D24" s="517"/>
      <c r="E24" s="517"/>
      <c r="F24" s="518">
        <f>$F$82</f>
        <v>0</v>
      </c>
      <c r="G24" s="519"/>
      <c r="H24" s="546">
        <f>$H$82</f>
        <v>0</v>
      </c>
      <c r="I24" s="549"/>
      <c r="J24" s="546">
        <f>$J$82</f>
        <v>0</v>
      </c>
    </row>
    <row r="25" spans="1:10" s="182" customFormat="1" ht="13.5" customHeight="1">
      <c r="A25" s="549"/>
      <c r="B25" s="549"/>
      <c r="C25" s="517"/>
      <c r="D25" s="517"/>
      <c r="E25" s="517"/>
      <c r="F25" s="518"/>
      <c r="G25" s="519"/>
      <c r="H25" s="546"/>
      <c r="I25" s="549"/>
      <c r="J25" s="546"/>
    </row>
    <row r="26" spans="1:10" s="182" customFormat="1" ht="13.5" customHeight="1">
      <c r="A26" s="549" t="s">
        <v>1951</v>
      </c>
      <c r="B26" s="549" t="s">
        <v>1954</v>
      </c>
      <c r="C26" s="517"/>
      <c r="D26" s="517"/>
      <c r="E26" s="517"/>
      <c r="F26" s="518">
        <f>$F$106</f>
        <v>0</v>
      </c>
      <c r="G26" s="519"/>
      <c r="H26" s="546">
        <f>$H$106</f>
        <v>0</v>
      </c>
      <c r="I26" s="549"/>
      <c r="J26" s="546">
        <f>$J$106</f>
        <v>0</v>
      </c>
    </row>
    <row r="27" spans="1:10" s="182" customFormat="1" ht="13.5" customHeight="1">
      <c r="A27" s="549"/>
      <c r="B27" s="549"/>
      <c r="C27" s="517"/>
      <c r="D27" s="517"/>
      <c r="E27" s="517"/>
      <c r="F27" s="518"/>
      <c r="G27" s="519"/>
      <c r="H27" s="546"/>
      <c r="I27" s="549"/>
      <c r="J27" s="546"/>
    </row>
    <row r="28" spans="1:10" s="182" customFormat="1" ht="14.25" customHeight="1" thickBot="1">
      <c r="A28" s="187"/>
      <c r="B28" s="522"/>
      <c r="C28" s="523"/>
      <c r="D28" s="523"/>
      <c r="E28" s="523"/>
      <c r="F28" s="523"/>
      <c r="G28" s="524"/>
      <c r="H28" s="525"/>
      <c r="I28" s="525"/>
      <c r="J28" s="525"/>
    </row>
    <row r="29" spans="1:10" s="182" customFormat="1" ht="14.25" customHeight="1" thickTop="1">
      <c r="A29" s="187"/>
      <c r="B29" s="188"/>
      <c r="C29" s="184"/>
      <c r="D29" s="184"/>
      <c r="E29" s="184"/>
      <c r="F29" s="184"/>
      <c r="G29" s="185"/>
    </row>
    <row r="30" spans="1:10" s="182" customFormat="1" ht="14.25" customHeight="1">
      <c r="A30" s="187"/>
      <c r="B30" s="188"/>
      <c r="C30" s="184"/>
      <c r="D30" s="184"/>
      <c r="E30" s="184"/>
      <c r="F30" s="517" t="s">
        <v>1582</v>
      </c>
      <c r="G30" s="185"/>
      <c r="H30" s="515" t="s">
        <v>1592</v>
      </c>
      <c r="J30" s="515" t="s">
        <v>1593</v>
      </c>
    </row>
    <row r="31" spans="1:10" s="239" customFormat="1" ht="15.75">
      <c r="A31" s="241"/>
      <c r="B31" s="516" t="s">
        <v>1955</v>
      </c>
      <c r="C31" s="526"/>
      <c r="D31" s="526"/>
      <c r="E31" s="526"/>
      <c r="F31" s="527">
        <f>SUM(F21:F28)</f>
        <v>0</v>
      </c>
      <c r="G31" s="528"/>
      <c r="H31" s="527">
        <f>SUM(H22:H30)</f>
        <v>0</v>
      </c>
      <c r="I31" s="529"/>
      <c r="J31" s="527">
        <f>SUM(J22:J30)</f>
        <v>0</v>
      </c>
    </row>
    <row r="32" spans="1:10" s="234" customFormat="1" ht="13.5" customHeight="1">
      <c r="B32" s="235" t="s">
        <v>1408</v>
      </c>
      <c r="C32" s="236"/>
      <c r="D32" s="236"/>
      <c r="E32" s="236"/>
      <c r="F32" s="236"/>
      <c r="G32" s="237"/>
    </row>
    <row r="33" spans="1:10" s="182" customFormat="1" ht="13.5" customHeight="1">
      <c r="B33" s="183"/>
      <c r="C33" s="184"/>
      <c r="D33" s="184"/>
      <c r="E33" s="184"/>
      <c r="F33" s="184"/>
      <c r="G33" s="185"/>
    </row>
    <row r="34" spans="1:10" s="182" customFormat="1" ht="15">
      <c r="A34" s="187"/>
      <c r="B34" s="189" t="s">
        <v>1111</v>
      </c>
      <c r="C34" s="184"/>
      <c r="D34" s="184"/>
      <c r="E34" s="184"/>
      <c r="F34" s="184"/>
      <c r="G34" s="185"/>
    </row>
    <row r="35" spans="1:10" s="182" customFormat="1" ht="15">
      <c r="A35" s="187"/>
      <c r="B35" s="189"/>
      <c r="C35" s="184"/>
      <c r="D35" s="184"/>
      <c r="E35" s="184"/>
      <c r="F35" s="184"/>
      <c r="G35" s="185"/>
    </row>
    <row r="36" spans="1:10" s="182" customFormat="1" ht="15">
      <c r="A36" s="187"/>
      <c r="B36" s="190" t="s">
        <v>1112</v>
      </c>
      <c r="C36" s="184"/>
      <c r="D36" s="184"/>
      <c r="E36" s="184"/>
      <c r="F36" s="184"/>
      <c r="G36" s="185"/>
    </row>
    <row r="37" spans="1:10" s="182" customFormat="1" ht="12.75" customHeight="1">
      <c r="A37" s="187"/>
      <c r="B37" s="190" t="s">
        <v>1113</v>
      </c>
      <c r="C37" s="184"/>
      <c r="D37" s="184"/>
      <c r="E37" s="184"/>
      <c r="F37" s="184"/>
      <c r="G37" s="185"/>
    </row>
    <row r="38" spans="1:10" s="182" customFormat="1" ht="15">
      <c r="A38" s="187"/>
      <c r="B38" s="190"/>
      <c r="C38" s="184"/>
      <c r="D38" s="184"/>
      <c r="E38" s="184"/>
      <c r="F38" s="184"/>
      <c r="G38" s="185"/>
    </row>
    <row r="39" spans="1:10" s="182" customFormat="1" ht="15">
      <c r="A39" s="187"/>
      <c r="B39" s="190" t="s">
        <v>1114</v>
      </c>
      <c r="C39" s="184"/>
      <c r="D39" s="184"/>
      <c r="E39" s="184"/>
      <c r="F39" s="184"/>
      <c r="G39" s="185"/>
    </row>
    <row r="40" spans="1:10" s="182" customFormat="1" ht="15">
      <c r="A40" s="187"/>
      <c r="B40" s="190"/>
      <c r="C40" s="184"/>
      <c r="D40" s="184"/>
      <c r="E40" s="184"/>
      <c r="F40" s="184"/>
      <c r="G40" s="185"/>
    </row>
    <row r="41" spans="1:10" s="182" customFormat="1" ht="15">
      <c r="A41" s="187"/>
      <c r="B41" s="190" t="s">
        <v>1115</v>
      </c>
      <c r="C41" s="184"/>
      <c r="D41" s="184"/>
      <c r="E41" s="184"/>
      <c r="F41" s="184"/>
      <c r="G41" s="185"/>
    </row>
    <row r="42" spans="1:10" s="182" customFormat="1" ht="15">
      <c r="A42" s="187"/>
      <c r="B42" s="190"/>
      <c r="C42" s="184"/>
      <c r="D42" s="184"/>
      <c r="E42" s="184"/>
      <c r="F42" s="184"/>
      <c r="G42" s="185"/>
    </row>
    <row r="43" spans="1:10" s="152" customFormat="1" ht="12.75" customHeight="1">
      <c r="A43" s="150" t="s">
        <v>832</v>
      </c>
      <c r="B43" s="150" t="s">
        <v>833</v>
      </c>
      <c r="C43" s="150" t="s">
        <v>834</v>
      </c>
      <c r="D43" s="150" t="s">
        <v>1402</v>
      </c>
      <c r="E43" s="150" t="s">
        <v>1382</v>
      </c>
      <c r="F43" s="150" t="s">
        <v>1594</v>
      </c>
      <c r="G43" s="1557" t="s">
        <v>1557</v>
      </c>
      <c r="H43" s="1558"/>
      <c r="I43" s="1559" t="s">
        <v>1558</v>
      </c>
      <c r="J43" s="1560"/>
    </row>
    <row r="44" spans="1:10" s="182" customFormat="1" ht="15">
      <c r="A44" s="191"/>
      <c r="B44" s="192"/>
      <c r="C44" s="184"/>
      <c r="D44" s="184"/>
      <c r="E44" s="184"/>
      <c r="F44" s="184"/>
      <c r="G44" s="929" t="s">
        <v>79</v>
      </c>
      <c r="H44" s="929" t="s">
        <v>1561</v>
      </c>
      <c r="I44" s="928" t="s">
        <v>79</v>
      </c>
      <c r="J44" s="928" t="s">
        <v>1561</v>
      </c>
    </row>
    <row r="45" spans="1:10" s="182" customFormat="1" ht="15.75">
      <c r="A45" s="549" t="s">
        <v>1949</v>
      </c>
      <c r="B45" s="194" t="s">
        <v>1973</v>
      </c>
      <c r="C45" s="184"/>
      <c r="D45" s="184"/>
      <c r="F45" s="184"/>
      <c r="G45" s="1205"/>
      <c r="H45" s="1206"/>
      <c r="I45" s="1229"/>
      <c r="J45" s="1229"/>
    </row>
    <row r="46" spans="1:10" s="182" customFormat="1" ht="15">
      <c r="A46" s="193"/>
      <c r="B46" s="630" t="s">
        <v>1959</v>
      </c>
      <c r="C46" s="184"/>
      <c r="D46" s="184"/>
      <c r="F46" s="184"/>
      <c r="G46" s="1205"/>
      <c r="H46" s="1206"/>
      <c r="I46" s="1229"/>
      <c r="J46" s="1229"/>
    </row>
    <row r="47" spans="1:10" s="190" customFormat="1" ht="12.75" customHeight="1">
      <c r="A47" s="517"/>
      <c r="B47" s="623"/>
      <c r="C47" s="517"/>
      <c r="D47" s="517"/>
      <c r="E47" s="1363"/>
      <c r="F47" s="440"/>
      <c r="G47" s="1207"/>
      <c r="H47" s="1207"/>
      <c r="I47" s="1230"/>
      <c r="J47" s="1230"/>
    </row>
    <row r="48" spans="1:10" s="190" customFormat="1" ht="25.5">
      <c r="B48" s="629" t="s">
        <v>1118</v>
      </c>
      <c r="C48" s="517"/>
      <c r="D48" s="517"/>
      <c r="E48" s="1363"/>
      <c r="F48" s="440"/>
      <c r="G48" s="1208"/>
      <c r="H48" s="1207"/>
      <c r="I48" s="1230"/>
      <c r="J48" s="1230"/>
    </row>
    <row r="49" spans="1:10" s="190" customFormat="1" ht="12.75" customHeight="1">
      <c r="A49" s="625" t="s">
        <v>83</v>
      </c>
      <c r="B49" s="626" t="s">
        <v>1956</v>
      </c>
      <c r="C49" s="627" t="s">
        <v>49</v>
      </c>
      <c r="D49" s="627">
        <v>32</v>
      </c>
      <c r="E49" s="1415"/>
      <c r="F49" s="440">
        <f>D49*E49</f>
        <v>0</v>
      </c>
      <c r="G49" s="1281">
        <v>32</v>
      </c>
      <c r="H49" s="873">
        <f>E49*G49</f>
        <v>0</v>
      </c>
      <c r="I49" s="1275"/>
      <c r="J49" s="887">
        <f>E49*I49</f>
        <v>0</v>
      </c>
    </row>
    <row r="50" spans="1:10" s="190" customFormat="1" ht="12.75" customHeight="1">
      <c r="A50" s="625" t="s">
        <v>85</v>
      </c>
      <c r="B50" s="628" t="s">
        <v>1957</v>
      </c>
      <c r="C50" s="627" t="s">
        <v>49</v>
      </c>
      <c r="D50" s="627">
        <v>9</v>
      </c>
      <c r="E50" s="1415"/>
      <c r="F50" s="440">
        <f>D50*E50</f>
        <v>0</v>
      </c>
      <c r="G50" s="1281">
        <v>9</v>
      </c>
      <c r="H50" s="873">
        <f>E50*G50</f>
        <v>0</v>
      </c>
      <c r="I50" s="1275"/>
      <c r="J50" s="887">
        <f>E50*I50</f>
        <v>0</v>
      </c>
    </row>
    <row r="51" spans="1:10" s="190" customFormat="1" ht="12.75" customHeight="1">
      <c r="A51" s="625"/>
      <c r="B51" s="628"/>
      <c r="C51" s="627"/>
      <c r="D51" s="627"/>
      <c r="E51" s="1416"/>
      <c r="F51" s="440"/>
      <c r="G51" s="1281"/>
      <c r="H51" s="873"/>
      <c r="I51" s="1275"/>
      <c r="J51" s="887"/>
    </row>
    <row r="52" spans="1:10" s="190" customFormat="1" ht="15">
      <c r="A52" s="627" t="s">
        <v>87</v>
      </c>
      <c r="B52" s="629" t="s">
        <v>1132</v>
      </c>
      <c r="C52" s="627" t="s">
        <v>893</v>
      </c>
      <c r="D52" s="627">
        <v>0.05</v>
      </c>
      <c r="E52" s="1417">
        <f>SUM(F49:F50)</f>
        <v>0</v>
      </c>
      <c r="F52" s="440">
        <f>D52*E52</f>
        <v>0</v>
      </c>
      <c r="G52" s="1282">
        <v>0.05</v>
      </c>
      <c r="H52" s="873">
        <f>E52*G52</f>
        <v>0</v>
      </c>
      <c r="I52" s="1275"/>
      <c r="J52" s="887">
        <f>E52*I52</f>
        <v>0</v>
      </c>
    </row>
    <row r="53" spans="1:10" s="185" customFormat="1" ht="25.5">
      <c r="A53" s="627" t="s">
        <v>88</v>
      </c>
      <c r="B53" s="629" t="s">
        <v>1133</v>
      </c>
      <c r="C53" s="627" t="s">
        <v>893</v>
      </c>
      <c r="D53" s="627">
        <v>0.05</v>
      </c>
      <c r="E53" s="1417">
        <f>SUM(F49:F50)</f>
        <v>0</v>
      </c>
      <c r="F53" s="440">
        <f>D53*E53</f>
        <v>0</v>
      </c>
      <c r="G53" s="1282">
        <v>0.05</v>
      </c>
      <c r="H53" s="873">
        <f>E53*G53</f>
        <v>0</v>
      </c>
      <c r="I53" s="1275"/>
      <c r="J53" s="887">
        <f>E53*I53</f>
        <v>0</v>
      </c>
    </row>
    <row r="54" spans="1:10" s="185" customFormat="1" ht="25.5">
      <c r="A54" s="625" t="s">
        <v>89</v>
      </c>
      <c r="B54" s="629" t="s">
        <v>1134</v>
      </c>
      <c r="C54" s="627" t="s">
        <v>925</v>
      </c>
      <c r="D54" s="627">
        <v>1</v>
      </c>
      <c r="E54" s="1415"/>
      <c r="F54" s="440">
        <f>D54*E54</f>
        <v>0</v>
      </c>
      <c r="G54" s="1282">
        <v>1</v>
      </c>
      <c r="H54" s="873">
        <f>E54*G54</f>
        <v>0</v>
      </c>
      <c r="I54" s="1275"/>
      <c r="J54" s="887">
        <f>E54*I54</f>
        <v>0</v>
      </c>
    </row>
    <row r="55" spans="1:10" s="185" customFormat="1" ht="15">
      <c r="A55" s="191"/>
      <c r="B55" s="190"/>
      <c r="C55" s="184"/>
      <c r="D55" s="184"/>
      <c r="E55" s="1361"/>
      <c r="F55" s="184"/>
      <c r="G55" s="1209"/>
      <c r="H55" s="1209"/>
      <c r="I55" s="1231"/>
      <c r="J55" s="1231"/>
    </row>
    <row r="56" spans="1:10" s="185" customFormat="1" ht="15.75" thickBot="1">
      <c r="A56" s="535"/>
      <c r="B56" s="535"/>
      <c r="C56" s="536"/>
      <c r="D56" s="536"/>
      <c r="E56" s="1371"/>
      <c r="F56" s="536"/>
      <c r="G56" s="1210"/>
      <c r="H56" s="1210"/>
      <c r="I56" s="1232"/>
      <c r="J56" s="1232"/>
    </row>
    <row r="57" spans="1:10" s="185" customFormat="1" ht="15.75" thickTop="1">
      <c r="B57" s="190"/>
      <c r="C57" s="184"/>
      <c r="D57" s="184"/>
      <c r="E57" s="1361"/>
      <c r="F57" s="184"/>
      <c r="G57" s="1209"/>
      <c r="H57" s="1209"/>
      <c r="I57" s="1231"/>
      <c r="J57" s="1231"/>
    </row>
    <row r="58" spans="1:10" s="185" customFormat="1" ht="15">
      <c r="B58" s="190"/>
      <c r="C58" s="184"/>
      <c r="D58" s="184"/>
      <c r="E58" s="1361"/>
      <c r="F58" s="184" t="s">
        <v>1582</v>
      </c>
      <c r="G58" s="1209"/>
      <c r="H58" s="1209" t="s">
        <v>1592</v>
      </c>
      <c r="I58" s="1231"/>
      <c r="J58" s="1231" t="s">
        <v>1593</v>
      </c>
    </row>
    <row r="59" spans="1:10" s="185" customFormat="1" ht="15.75">
      <c r="B59" s="537" t="s">
        <v>1958</v>
      </c>
      <c r="C59" s="517"/>
      <c r="D59" s="517"/>
      <c r="E59" s="1363"/>
      <c r="F59" s="518">
        <f>SUM(F47:F56)</f>
        <v>0</v>
      </c>
      <c r="G59" s="1207"/>
      <c r="H59" s="1211">
        <f>SUM(H47:H58)</f>
        <v>0</v>
      </c>
      <c r="I59" s="1230"/>
      <c r="J59" s="1233">
        <f>SUM(J47:J58)</f>
        <v>0</v>
      </c>
    </row>
    <row r="60" spans="1:10" s="185" customFormat="1" ht="15.75">
      <c r="B60" s="194"/>
      <c r="C60" s="184"/>
      <c r="D60" s="184"/>
      <c r="E60" s="1361"/>
      <c r="F60" s="184"/>
      <c r="G60" s="1209"/>
      <c r="H60" s="1209"/>
      <c r="I60" s="1231"/>
      <c r="J60" s="1231"/>
    </row>
    <row r="61" spans="1:10" s="185" customFormat="1" ht="15.75">
      <c r="A61" s="549" t="s">
        <v>1950</v>
      </c>
      <c r="B61" s="188" t="s">
        <v>1108</v>
      </c>
      <c r="C61" s="184"/>
      <c r="D61" s="184"/>
      <c r="E61" s="1361"/>
      <c r="F61" s="184"/>
      <c r="G61" s="1205"/>
      <c r="H61" s="1209"/>
      <c r="I61" s="1231"/>
      <c r="J61" s="1231"/>
    </row>
    <row r="62" spans="1:10" s="152" customFormat="1" ht="12.75" customHeight="1">
      <c r="A62" s="150" t="s">
        <v>832</v>
      </c>
      <c r="B62" s="150" t="s">
        <v>833</v>
      </c>
      <c r="C62" s="150" t="s">
        <v>834</v>
      </c>
      <c r="D62" s="150" t="s">
        <v>1402</v>
      </c>
      <c r="E62" s="1367" t="s">
        <v>1382</v>
      </c>
      <c r="F62" s="150" t="s">
        <v>1594</v>
      </c>
      <c r="G62" s="1557" t="s">
        <v>1557</v>
      </c>
      <c r="H62" s="1558"/>
      <c r="I62" s="1559" t="s">
        <v>1558</v>
      </c>
      <c r="J62" s="1560"/>
    </row>
    <row r="63" spans="1:10" s="185" customFormat="1" ht="15">
      <c r="A63" s="187"/>
      <c r="B63" s="630" t="s">
        <v>1960</v>
      </c>
      <c r="C63" s="184"/>
      <c r="D63" s="184"/>
      <c r="E63" s="1361"/>
      <c r="F63" s="184"/>
      <c r="G63" s="929" t="s">
        <v>79</v>
      </c>
      <c r="H63" s="929" t="s">
        <v>1561</v>
      </c>
      <c r="I63" s="928" t="s">
        <v>79</v>
      </c>
      <c r="J63" s="928" t="s">
        <v>1561</v>
      </c>
    </row>
    <row r="64" spans="1:10" s="185" customFormat="1" ht="38.25">
      <c r="A64" s="234"/>
      <c r="B64" s="631" t="s">
        <v>1961</v>
      </c>
      <c r="C64" s="632"/>
      <c r="D64" s="632"/>
      <c r="E64" s="1418"/>
      <c r="F64" s="632"/>
      <c r="G64" s="1283"/>
      <c r="H64" s="1283"/>
      <c r="I64" s="1276"/>
      <c r="J64" s="1276"/>
    </row>
    <row r="65" spans="1:10" s="185" customFormat="1" ht="15">
      <c r="A65" s="234"/>
      <c r="B65" s="631"/>
      <c r="C65" s="632"/>
      <c r="D65" s="632"/>
      <c r="E65" s="1418"/>
      <c r="F65" s="632"/>
      <c r="G65" s="1284"/>
      <c r="H65" s="1283"/>
      <c r="I65" s="1276"/>
      <c r="J65" s="1276"/>
    </row>
    <row r="66" spans="1:10" s="185" customFormat="1" ht="15">
      <c r="A66" s="633" t="s">
        <v>83</v>
      </c>
      <c r="B66" s="629" t="s">
        <v>1962</v>
      </c>
      <c r="C66" s="633" t="s">
        <v>826</v>
      </c>
      <c r="D66" s="633">
        <v>24</v>
      </c>
      <c r="E66" s="1419"/>
      <c r="F66" s="440">
        <f t="shared" ref="F66:F72" si="0">D66*E66</f>
        <v>0</v>
      </c>
      <c r="G66" s="1285"/>
      <c r="H66" s="1286">
        <f t="shared" ref="H66:H73" si="1">E66*G66</f>
        <v>0</v>
      </c>
      <c r="I66" s="1277">
        <v>24</v>
      </c>
      <c r="J66" s="1278">
        <f t="shared" ref="J66:J73" si="2">E66*I66</f>
        <v>0</v>
      </c>
    </row>
    <row r="67" spans="1:10" s="185" customFormat="1" ht="15">
      <c r="A67" s="633" t="s">
        <v>85</v>
      </c>
      <c r="B67" s="629" t="s">
        <v>1140</v>
      </c>
      <c r="C67" s="633" t="s">
        <v>826</v>
      </c>
      <c r="D67" s="633">
        <v>226</v>
      </c>
      <c r="E67" s="1419"/>
      <c r="F67" s="440">
        <f t="shared" si="0"/>
        <v>0</v>
      </c>
      <c r="G67" s="1285"/>
      <c r="H67" s="1286">
        <f t="shared" si="1"/>
        <v>0</v>
      </c>
      <c r="I67" s="1277">
        <v>226</v>
      </c>
      <c r="J67" s="1278">
        <f t="shared" si="2"/>
        <v>0</v>
      </c>
    </row>
    <row r="68" spans="1:10" s="185" customFormat="1" ht="15">
      <c r="A68" s="633" t="s">
        <v>87</v>
      </c>
      <c r="B68" s="629" t="s">
        <v>1176</v>
      </c>
      <c r="C68" s="633" t="s">
        <v>49</v>
      </c>
      <c r="D68" s="633">
        <v>28</v>
      </c>
      <c r="E68" s="1419"/>
      <c r="F68" s="440">
        <f t="shared" si="0"/>
        <v>0</v>
      </c>
      <c r="G68" s="1285"/>
      <c r="H68" s="1286">
        <f t="shared" si="1"/>
        <v>0</v>
      </c>
      <c r="I68" s="1277">
        <v>28</v>
      </c>
      <c r="J68" s="1278">
        <f t="shared" si="2"/>
        <v>0</v>
      </c>
    </row>
    <row r="69" spans="1:10" s="185" customFormat="1" ht="15">
      <c r="A69" s="633"/>
      <c r="B69" s="629"/>
      <c r="C69" s="633"/>
      <c r="D69" s="633"/>
      <c r="E69" s="1420"/>
      <c r="F69" s="440"/>
      <c r="G69" s="1285"/>
      <c r="H69" s="1286"/>
      <c r="I69" s="1277"/>
      <c r="J69" s="1278"/>
    </row>
    <row r="70" spans="1:10" s="185" customFormat="1" ht="15">
      <c r="A70" s="633"/>
      <c r="B70" s="629" t="s">
        <v>1207</v>
      </c>
      <c r="C70" s="633"/>
      <c r="D70" s="633"/>
      <c r="E70" s="1420"/>
      <c r="F70" s="440"/>
      <c r="G70" s="1285"/>
      <c r="H70" s="1286"/>
      <c r="I70" s="1277"/>
      <c r="J70" s="1278"/>
    </row>
    <row r="71" spans="1:10" s="185" customFormat="1" ht="15">
      <c r="A71" s="633" t="s">
        <v>88</v>
      </c>
      <c r="B71" s="629" t="s">
        <v>1963</v>
      </c>
      <c r="C71" s="633" t="s">
        <v>49</v>
      </c>
      <c r="D71" s="633">
        <v>1</v>
      </c>
      <c r="E71" s="1419"/>
      <c r="F71" s="440">
        <f t="shared" si="0"/>
        <v>0</v>
      </c>
      <c r="G71" s="1285"/>
      <c r="H71" s="1286">
        <f t="shared" si="1"/>
        <v>0</v>
      </c>
      <c r="I71" s="1277">
        <v>1</v>
      </c>
      <c r="J71" s="1278">
        <f t="shared" si="2"/>
        <v>0</v>
      </c>
    </row>
    <row r="72" spans="1:10" s="185" customFormat="1" ht="15">
      <c r="A72" s="633" t="s">
        <v>89</v>
      </c>
      <c r="B72" s="629" t="s">
        <v>1964</v>
      </c>
      <c r="C72" s="633" t="s">
        <v>49</v>
      </c>
      <c r="D72" s="633">
        <v>1</v>
      </c>
      <c r="E72" s="1419"/>
      <c r="F72" s="440">
        <f t="shared" si="0"/>
        <v>0</v>
      </c>
      <c r="G72" s="1285"/>
      <c r="H72" s="1286">
        <f t="shared" si="1"/>
        <v>0</v>
      </c>
      <c r="I72" s="1277">
        <v>1</v>
      </c>
      <c r="J72" s="1278">
        <f t="shared" si="2"/>
        <v>0</v>
      </c>
    </row>
    <row r="73" spans="1:10" s="185" customFormat="1" ht="15">
      <c r="A73" s="633"/>
      <c r="B73" s="629"/>
      <c r="C73" s="633"/>
      <c r="D73" s="633"/>
      <c r="E73" s="1420"/>
      <c r="F73" s="440"/>
      <c r="G73" s="1285"/>
      <c r="H73" s="1286">
        <f t="shared" si="1"/>
        <v>0</v>
      </c>
      <c r="I73" s="1277"/>
      <c r="J73" s="1278">
        <f t="shared" si="2"/>
        <v>0</v>
      </c>
    </row>
    <row r="74" spans="1:10" s="185" customFormat="1" ht="15">
      <c r="A74" s="633" t="s">
        <v>45</v>
      </c>
      <c r="B74" s="629" t="s">
        <v>1215</v>
      </c>
      <c r="C74" s="633" t="s">
        <v>48</v>
      </c>
      <c r="D74" s="633">
        <v>85</v>
      </c>
      <c r="E74" s="1419"/>
      <c r="F74" s="440">
        <f t="shared" ref="F74:F79" si="3">D74*E74</f>
        <v>0</v>
      </c>
      <c r="G74" s="1285"/>
      <c r="H74" s="1286">
        <f t="shared" ref="H74:H79" si="4">E74*G74</f>
        <v>0</v>
      </c>
      <c r="I74" s="1277">
        <v>85</v>
      </c>
      <c r="J74" s="1278">
        <f t="shared" ref="J74:J79" si="5">E74*I74</f>
        <v>0</v>
      </c>
    </row>
    <row r="75" spans="1:10" s="185" customFormat="1" ht="15">
      <c r="A75" s="633"/>
      <c r="B75" s="629"/>
      <c r="C75" s="633"/>
      <c r="D75" s="633"/>
      <c r="E75" s="1421"/>
      <c r="F75" s="440"/>
      <c r="G75" s="1285"/>
      <c r="H75" s="1286"/>
      <c r="I75" s="1277"/>
      <c r="J75" s="1278"/>
    </row>
    <row r="76" spans="1:10" s="185" customFormat="1" ht="25.5">
      <c r="A76" s="634" t="s">
        <v>46</v>
      </c>
      <c r="B76" s="629" t="s">
        <v>1217</v>
      </c>
      <c r="C76" s="633" t="s">
        <v>893</v>
      </c>
      <c r="D76" s="633">
        <v>0.05</v>
      </c>
      <c r="E76" s="1422">
        <f>SUM(F66:F74)</f>
        <v>0</v>
      </c>
      <c r="F76" s="440">
        <f t="shared" si="3"/>
        <v>0</v>
      </c>
      <c r="G76" s="1285"/>
      <c r="H76" s="1286">
        <f t="shared" si="4"/>
        <v>0</v>
      </c>
      <c r="I76" s="1277">
        <v>0.05</v>
      </c>
      <c r="J76" s="1278">
        <f t="shared" si="5"/>
        <v>0</v>
      </c>
    </row>
    <row r="77" spans="1:10" s="185" customFormat="1" ht="15">
      <c r="A77" s="633" t="s">
        <v>47</v>
      </c>
      <c r="B77" s="629" t="s">
        <v>1219</v>
      </c>
      <c r="C77" s="633" t="s">
        <v>893</v>
      </c>
      <c r="D77" s="633">
        <v>0.05</v>
      </c>
      <c r="E77" s="1423">
        <f>SUM(F66:F74)</f>
        <v>0</v>
      </c>
      <c r="F77" s="440">
        <f t="shared" si="3"/>
        <v>0</v>
      </c>
      <c r="G77" s="1285"/>
      <c r="H77" s="1286">
        <f t="shared" si="4"/>
        <v>0</v>
      </c>
      <c r="I77" s="1277">
        <v>0.05</v>
      </c>
      <c r="J77" s="1278">
        <f t="shared" si="5"/>
        <v>0</v>
      </c>
    </row>
    <row r="78" spans="1:10" s="185" customFormat="1" ht="25.5">
      <c r="A78" s="634" t="s">
        <v>69</v>
      </c>
      <c r="B78" s="629" t="s">
        <v>1221</v>
      </c>
      <c r="C78" s="633"/>
      <c r="D78" s="633"/>
      <c r="E78" s="1421"/>
      <c r="F78" s="440">
        <f t="shared" si="3"/>
        <v>0</v>
      </c>
      <c r="G78" s="1285"/>
      <c r="H78" s="1286">
        <f t="shared" si="4"/>
        <v>0</v>
      </c>
      <c r="I78" s="1277"/>
      <c r="J78" s="1278">
        <f t="shared" si="5"/>
        <v>0</v>
      </c>
    </row>
    <row r="79" spans="1:10" s="185" customFormat="1" ht="13.5" customHeight="1">
      <c r="A79" s="633"/>
      <c r="B79" s="629" t="s">
        <v>1222</v>
      </c>
      <c r="C79" s="633" t="s">
        <v>925</v>
      </c>
      <c r="D79" s="633">
        <v>1</v>
      </c>
      <c r="E79" s="1424"/>
      <c r="F79" s="440">
        <f t="shared" si="3"/>
        <v>0</v>
      </c>
      <c r="G79" s="1285"/>
      <c r="H79" s="1286">
        <f t="shared" si="4"/>
        <v>0</v>
      </c>
      <c r="I79" s="1277">
        <v>1</v>
      </c>
      <c r="J79" s="1278">
        <f t="shared" si="5"/>
        <v>0</v>
      </c>
    </row>
    <row r="80" spans="1:10" s="185" customFormat="1" ht="13.5" customHeight="1" thickBot="1">
      <c r="A80" s="523"/>
      <c r="B80" s="540"/>
      <c r="C80" s="523"/>
      <c r="D80" s="523"/>
      <c r="E80" s="1364"/>
      <c r="F80" s="523"/>
      <c r="G80" s="1212"/>
      <c r="H80" s="1213"/>
      <c r="I80" s="1235"/>
      <c r="J80" s="1235"/>
    </row>
    <row r="81" spans="1:10" s="185" customFormat="1" ht="15.75" thickTop="1">
      <c r="A81" s="191"/>
      <c r="B81" s="195"/>
      <c r="C81" s="184"/>
      <c r="D81" s="184"/>
      <c r="E81" s="1361"/>
      <c r="F81" s="184" t="s">
        <v>1582</v>
      </c>
      <c r="G81" s="1209"/>
      <c r="H81" s="1209" t="s">
        <v>1592</v>
      </c>
      <c r="I81" s="1231"/>
      <c r="J81" s="1231" t="s">
        <v>1593</v>
      </c>
    </row>
    <row r="82" spans="1:10" s="185" customFormat="1" ht="15.75">
      <c r="B82" s="516" t="s">
        <v>1965</v>
      </c>
      <c r="C82" s="517"/>
      <c r="D82" s="517"/>
      <c r="E82" s="1363"/>
      <c r="F82" s="541">
        <f>SUM(F65:F81)</f>
        <v>0</v>
      </c>
      <c r="G82" s="1207"/>
      <c r="H82" s="1214">
        <f>SUM(H65:H81)</f>
        <v>0</v>
      </c>
      <c r="I82" s="1230"/>
      <c r="J82" s="1236">
        <f>SUM(J65:J81)</f>
        <v>0</v>
      </c>
    </row>
    <row r="83" spans="1:10" s="185" customFormat="1" ht="15.75">
      <c r="B83" s="188"/>
      <c r="C83" s="184"/>
      <c r="D83" s="184"/>
      <c r="E83" s="1361"/>
      <c r="F83" s="184"/>
      <c r="G83" s="1209"/>
      <c r="H83" s="1209"/>
      <c r="I83" s="1231"/>
      <c r="J83" s="1231"/>
    </row>
    <row r="84" spans="1:10" s="185" customFormat="1" ht="15.75">
      <c r="B84" s="188"/>
      <c r="C84" s="184"/>
      <c r="D84" s="184"/>
      <c r="E84" s="1361"/>
      <c r="F84" s="184"/>
      <c r="G84" s="1209"/>
      <c r="H84" s="1209"/>
      <c r="I84" s="1231"/>
      <c r="J84" s="1231"/>
    </row>
    <row r="85" spans="1:10" s="152" customFormat="1" ht="12" customHeight="1">
      <c r="A85" s="150" t="s">
        <v>832</v>
      </c>
      <c r="B85" s="150" t="s">
        <v>833</v>
      </c>
      <c r="C85" s="150" t="s">
        <v>834</v>
      </c>
      <c r="D85" s="150" t="s">
        <v>1402</v>
      </c>
      <c r="E85" s="1367" t="s">
        <v>1382</v>
      </c>
      <c r="F85" s="150" t="s">
        <v>837</v>
      </c>
      <c r="G85" s="1557" t="s">
        <v>1557</v>
      </c>
      <c r="H85" s="1558"/>
      <c r="I85" s="1559" t="s">
        <v>1558</v>
      </c>
      <c r="J85" s="1560"/>
    </row>
    <row r="86" spans="1:10" s="185" customFormat="1" ht="15.75">
      <c r="B86" s="194"/>
      <c r="C86" s="184"/>
      <c r="D86" s="184"/>
      <c r="E86" s="1361"/>
      <c r="F86" s="184"/>
      <c r="G86" s="929" t="s">
        <v>79</v>
      </c>
      <c r="H86" s="929" t="s">
        <v>1561</v>
      </c>
      <c r="I86" s="928" t="s">
        <v>79</v>
      </c>
      <c r="J86" s="928" t="s">
        <v>1561</v>
      </c>
    </row>
    <row r="87" spans="1:10" s="185" customFormat="1" ht="15">
      <c r="A87" s="624" t="s">
        <v>1951</v>
      </c>
      <c r="B87" s="232" t="s">
        <v>1952</v>
      </c>
      <c r="C87" s="190"/>
      <c r="D87" s="190"/>
      <c r="E87" s="1374"/>
      <c r="F87" s="190"/>
      <c r="G87" s="1209"/>
      <c r="H87" s="1209"/>
      <c r="I87" s="1231"/>
      <c r="J87" s="1231"/>
    </row>
    <row r="88" spans="1:10" s="185" customFormat="1" ht="15">
      <c r="A88" s="624"/>
      <c r="B88" s="630" t="s">
        <v>1960</v>
      </c>
      <c r="C88" s="190"/>
      <c r="D88" s="190"/>
      <c r="E88" s="1374"/>
      <c r="F88" s="190"/>
      <c r="G88" s="1209"/>
      <c r="H88" s="1209"/>
      <c r="I88" s="1231"/>
      <c r="J88" s="1231"/>
    </row>
    <row r="89" spans="1:10" s="185" customFormat="1" ht="15">
      <c r="A89" s="624"/>
      <c r="B89" s="232"/>
      <c r="C89" s="190"/>
      <c r="D89" s="190"/>
      <c r="E89" s="1374"/>
      <c r="F89" s="190"/>
      <c r="G89" s="1209"/>
      <c r="H89" s="1209"/>
      <c r="I89" s="1231"/>
      <c r="J89" s="1231"/>
    </row>
    <row r="90" spans="1:10" s="185" customFormat="1" ht="15">
      <c r="A90" s="634" t="s">
        <v>83</v>
      </c>
      <c r="B90" s="629" t="s">
        <v>1967</v>
      </c>
      <c r="C90" s="633" t="s">
        <v>49</v>
      </c>
      <c r="D90" s="633">
        <v>1</v>
      </c>
      <c r="E90" s="1419"/>
      <c r="F90" s="440">
        <f>D90*E90</f>
        <v>0</v>
      </c>
      <c r="G90" s="1285"/>
      <c r="H90" s="1286">
        <f>E90*G90</f>
        <v>0</v>
      </c>
      <c r="I90" s="1279">
        <v>1</v>
      </c>
      <c r="J90" s="1278">
        <f>E90*I90</f>
        <v>0</v>
      </c>
    </row>
    <row r="91" spans="1:10" s="185" customFormat="1" ht="15">
      <c r="A91" s="634"/>
      <c r="B91" s="629" t="s">
        <v>1225</v>
      </c>
      <c r="C91" s="633"/>
      <c r="D91" s="633"/>
      <c r="E91" s="1420"/>
      <c r="F91" s="633"/>
      <c r="G91" s="1285"/>
      <c r="H91" s="1287"/>
      <c r="I91" s="1279"/>
      <c r="J91" s="1279"/>
    </row>
    <row r="92" spans="1:10" s="185" customFormat="1" ht="15">
      <c r="A92" s="634"/>
      <c r="B92" s="629" t="s">
        <v>1968</v>
      </c>
      <c r="C92" s="633"/>
      <c r="D92" s="633"/>
      <c r="E92" s="1420"/>
      <c r="F92" s="633"/>
      <c r="G92" s="1285"/>
      <c r="H92" s="1287"/>
      <c r="I92" s="1279"/>
      <c r="J92" s="1279"/>
    </row>
    <row r="93" spans="1:10" s="185" customFormat="1" ht="15">
      <c r="A93" s="634"/>
      <c r="B93" s="629" t="s">
        <v>1969</v>
      </c>
      <c r="C93" s="633"/>
      <c r="D93" s="633"/>
      <c r="E93" s="1420"/>
      <c r="F93" s="633"/>
      <c r="G93" s="1285"/>
      <c r="H93" s="1287"/>
      <c r="I93" s="1279"/>
      <c r="J93" s="1279"/>
    </row>
    <row r="94" spans="1:10" s="185" customFormat="1" ht="15">
      <c r="A94" s="634"/>
      <c r="B94" s="629" t="s">
        <v>1970</v>
      </c>
      <c r="C94" s="633"/>
      <c r="D94" s="633"/>
      <c r="E94" s="1420"/>
      <c r="F94" s="633"/>
      <c r="G94" s="1285"/>
      <c r="H94" s="1287"/>
      <c r="I94" s="1279"/>
      <c r="J94" s="1279"/>
    </row>
    <row r="95" spans="1:10" s="185" customFormat="1" ht="15">
      <c r="A95" s="634"/>
      <c r="B95" s="629" t="s">
        <v>1231</v>
      </c>
      <c r="C95" s="633"/>
      <c r="D95" s="633"/>
      <c r="E95" s="1420"/>
      <c r="F95" s="633"/>
      <c r="G95" s="1285"/>
      <c r="H95" s="1287"/>
      <c r="I95" s="1279"/>
      <c r="J95" s="1279"/>
    </row>
    <row r="96" spans="1:10" s="185" customFormat="1" ht="15">
      <c r="A96" s="634"/>
      <c r="B96" s="629" t="s">
        <v>1232</v>
      </c>
      <c r="C96" s="633"/>
      <c r="D96" s="633"/>
      <c r="E96" s="1420"/>
      <c r="F96" s="633"/>
      <c r="G96" s="1285"/>
      <c r="H96" s="1287"/>
      <c r="I96" s="1279"/>
      <c r="J96" s="1279"/>
    </row>
    <row r="97" spans="1:10" s="185" customFormat="1" ht="12" customHeight="1">
      <c r="A97" s="634"/>
      <c r="B97" s="629"/>
      <c r="C97" s="633"/>
      <c r="D97" s="633"/>
      <c r="E97" s="1420"/>
      <c r="F97" s="633"/>
      <c r="G97" s="1285"/>
      <c r="H97" s="1287"/>
      <c r="I97" s="1279"/>
      <c r="J97" s="1279"/>
    </row>
    <row r="98" spans="1:10" s="185" customFormat="1" ht="15">
      <c r="A98" s="634" t="s">
        <v>85</v>
      </c>
      <c r="B98" s="629" t="s">
        <v>1262</v>
      </c>
      <c r="C98" s="633" t="s">
        <v>893</v>
      </c>
      <c r="D98" s="633">
        <v>0.05</v>
      </c>
      <c r="E98" s="1425">
        <f>SUM(F90)</f>
        <v>0</v>
      </c>
      <c r="F98" s="440">
        <f>D98*E98</f>
        <v>0</v>
      </c>
      <c r="G98" s="1285"/>
      <c r="H98" s="1286">
        <f>E98*G98</f>
        <v>0</v>
      </c>
      <c r="I98" s="1280">
        <v>0.05</v>
      </c>
      <c r="J98" s="1278">
        <f>E98*I98</f>
        <v>0</v>
      </c>
    </row>
    <row r="99" spans="1:10" s="185" customFormat="1" ht="25.5">
      <c r="A99" s="634" t="s">
        <v>87</v>
      </c>
      <c r="B99" s="629" t="s">
        <v>1263</v>
      </c>
      <c r="C99" s="633" t="s">
        <v>893</v>
      </c>
      <c r="D99" s="633">
        <v>0.05</v>
      </c>
      <c r="E99" s="1425">
        <f>SUM(F90)</f>
        <v>0</v>
      </c>
      <c r="F99" s="440">
        <f>D99*E99</f>
        <v>0</v>
      </c>
      <c r="G99" s="1285"/>
      <c r="H99" s="1286">
        <f>E99*G99</f>
        <v>0</v>
      </c>
      <c r="I99" s="1280">
        <v>0.05</v>
      </c>
      <c r="J99" s="1278">
        <f>E99*I99</f>
        <v>0</v>
      </c>
    </row>
    <row r="100" spans="1:10" s="185" customFormat="1" ht="25.5">
      <c r="A100" s="634" t="s">
        <v>88</v>
      </c>
      <c r="B100" s="629" t="s">
        <v>1264</v>
      </c>
      <c r="C100" s="633" t="s">
        <v>925</v>
      </c>
      <c r="D100" s="633">
        <v>1</v>
      </c>
      <c r="E100" s="1419"/>
      <c r="F100" s="440">
        <f>D100*E100</f>
        <v>0</v>
      </c>
      <c r="G100" s="1285"/>
      <c r="H100" s="1286">
        <f>E100*G100</f>
        <v>0</v>
      </c>
      <c r="I100" s="1280">
        <v>1</v>
      </c>
      <c r="J100" s="1278">
        <f>E100*I100</f>
        <v>0</v>
      </c>
    </row>
    <row r="101" spans="1:10" s="185" customFormat="1" ht="25.5">
      <c r="A101" s="634" t="s">
        <v>89</v>
      </c>
      <c r="B101" s="629" t="s">
        <v>1265</v>
      </c>
      <c r="C101" s="633" t="s">
        <v>925</v>
      </c>
      <c r="D101" s="633">
        <v>1</v>
      </c>
      <c r="E101" s="1419"/>
      <c r="F101" s="440">
        <f>D101*E101</f>
        <v>0</v>
      </c>
      <c r="G101" s="1285"/>
      <c r="H101" s="1286">
        <f>E101*G101</f>
        <v>0</v>
      </c>
      <c r="I101" s="1280">
        <v>1</v>
      </c>
      <c r="J101" s="1278">
        <f>E101*I101</f>
        <v>0</v>
      </c>
    </row>
    <row r="102" spans="1:10" s="185" customFormat="1" ht="12.75" customHeight="1">
      <c r="B102" s="190"/>
      <c r="C102" s="184"/>
      <c r="D102" s="184"/>
      <c r="E102" s="1374"/>
      <c r="F102" s="184"/>
      <c r="G102" s="1205"/>
      <c r="H102" s="1209"/>
      <c r="I102" s="1231"/>
      <c r="J102" s="1231"/>
    </row>
    <row r="103" spans="1:10" s="185" customFormat="1" ht="13.5" customHeight="1" thickBot="1">
      <c r="A103" s="536"/>
      <c r="B103" s="542"/>
      <c r="C103" s="536"/>
      <c r="D103" s="536"/>
      <c r="E103" s="1371"/>
      <c r="F103" s="536"/>
      <c r="G103" s="1215"/>
      <c r="H103" s="1210"/>
      <c r="I103" s="1232"/>
      <c r="J103" s="1232"/>
    </row>
    <row r="104" spans="1:10" s="185" customFormat="1" ht="15.75" thickTop="1">
      <c r="A104" s="191"/>
      <c r="B104" s="195"/>
      <c r="C104" s="184"/>
      <c r="D104" s="184"/>
      <c r="E104" s="1361"/>
      <c r="F104" s="184"/>
      <c r="G104" s="1205"/>
      <c r="H104" s="1209"/>
      <c r="I104" s="1231"/>
      <c r="J104" s="1231"/>
    </row>
    <row r="105" spans="1:10" s="185" customFormat="1" ht="15">
      <c r="A105" s="191"/>
      <c r="B105" s="195"/>
      <c r="C105" s="184"/>
      <c r="D105" s="184"/>
      <c r="E105" s="1361"/>
      <c r="F105" s="184" t="s">
        <v>1582</v>
      </c>
      <c r="G105" s="1205"/>
      <c r="H105" s="1209" t="s">
        <v>1584</v>
      </c>
      <c r="I105" s="1231"/>
      <c r="J105" s="1231" t="s">
        <v>1593</v>
      </c>
    </row>
    <row r="106" spans="1:10" s="185" customFormat="1" ht="15.75">
      <c r="B106" s="516" t="s">
        <v>1417</v>
      </c>
      <c r="C106" s="517"/>
      <c r="D106" s="517"/>
      <c r="E106" s="1363"/>
      <c r="F106" s="518">
        <f>SUM(F87:F104)</f>
        <v>0</v>
      </c>
      <c r="G106" s="1207"/>
      <c r="H106" s="1211">
        <f>SUM(H87:H105)</f>
        <v>0</v>
      </c>
      <c r="I106" s="1230"/>
      <c r="J106" s="1233">
        <f>SUM(J87:J105)</f>
        <v>0</v>
      </c>
    </row>
    <row r="107" spans="1:10" s="185" customFormat="1" ht="15.75">
      <c r="B107" s="188"/>
      <c r="C107" s="184"/>
      <c r="D107" s="184"/>
      <c r="E107" s="1361"/>
      <c r="F107" s="233"/>
      <c r="G107" s="1209"/>
      <c r="H107" s="1209"/>
      <c r="I107" s="1231"/>
      <c r="J107" s="1231"/>
    </row>
    <row r="108" spans="1:10" s="185" customFormat="1" ht="15">
      <c r="B108" s="190"/>
      <c r="C108" s="184"/>
      <c r="D108" s="184"/>
      <c r="E108" s="1374"/>
      <c r="F108" s="184"/>
      <c r="G108" s="1209"/>
      <c r="H108" s="1209"/>
      <c r="I108" s="1231"/>
      <c r="J108" s="1231"/>
    </row>
    <row r="109" spans="1:10" s="2" customFormat="1">
      <c r="A109" s="12"/>
      <c r="B109" s="16"/>
      <c r="C109" s="13"/>
      <c r="E109" s="1352"/>
      <c r="F109" s="1"/>
    </row>
    <row r="110" spans="1:10" s="2" customFormat="1">
      <c r="A110" s="12"/>
      <c r="B110" s="16"/>
      <c r="C110" s="13"/>
      <c r="E110" s="1352"/>
      <c r="F110" s="1"/>
    </row>
    <row r="111" spans="1:10">
      <c r="E111" s="1352"/>
      <c r="F111" s="244"/>
    </row>
    <row r="112" spans="1:10">
      <c r="E112" s="1352"/>
      <c r="F112" s="244"/>
    </row>
    <row r="113" spans="5:5">
      <c r="E113" s="1352"/>
    </row>
  </sheetData>
  <sheetProtection algorithmName="SHA-512" hashValue="5fl/sCtKZOsH/9QreJCuaOD5vKbIBAraN05Akj35GLJK/P3DAWpaYzAMRA/SMgtuNNODzrFh2LS4wCwW+Z1TIg==" saltValue="HJaNW3luUw6/DHE0jDeBkw==" spinCount="100000" sheet="1" objects="1" scenarios="1" formatColumns="0" formatRows="0"/>
  <protectedRanges>
    <protectedRange sqref="D109:D65532 E1 D44 D52:D61 D75:D84 D63:D65 D86 I75:I79 D103:D107 D2:D42" name="Obseg3"/>
    <protectedRange sqref="D17" name="Obseg1_1"/>
    <protectedRange sqref="D43 D85 D62" name="Obseg3_1"/>
    <protectedRange sqref="D43 D85 D62" name="Obseg1_1_1"/>
    <protectedRange sqref="J19:J21" name="Obseg3_2"/>
  </protectedRanges>
  <mergeCells count="8">
    <mergeCell ref="G85:H85"/>
    <mergeCell ref="I85:J85"/>
    <mergeCell ref="G1:H1"/>
    <mergeCell ref="I1:J1"/>
    <mergeCell ref="G43:H43"/>
    <mergeCell ref="I43:J43"/>
    <mergeCell ref="G62:H62"/>
    <mergeCell ref="I62:J62"/>
  </mergeCells>
  <conditionalFormatting sqref="E16">
    <cfRule type="cellIs" dxfId="116" priority="6" stopIfTrue="1" operator="equal">
      <formula>0</formula>
    </cfRule>
  </conditionalFormatting>
  <conditionalFormatting sqref="J19:J21 F19 F21">
    <cfRule type="cellIs" dxfId="115" priority="5"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7b. ELEKTRO INSTALACIJE - PRALNICA.</oddHeader>
    <oddFooter>&amp;L&amp;8              November  2016&amp;C&amp;P/4&amp;R&amp;8elektro instalacije</oddFooter>
  </headerFooter>
  <rowBreaks count="4" manualBreakCount="4">
    <brk id="32" max="16383" man="1"/>
    <brk id="59" max="16383" man="1"/>
    <brk id="82" max="16383" man="1"/>
    <brk id="10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workbookViewId="0"/>
    <sheetView workbookViewId="1"/>
    <sheetView view="pageBreakPreview" topLeftCell="A49" zoomScaleNormal="100" zoomScaleSheetLayoutView="100" workbookViewId="2"/>
  </sheetViews>
  <sheetFormatPr defaultRowHeight="12.75"/>
  <cols>
    <col min="1" max="1" width="12.5703125" customWidth="1"/>
    <col min="2" max="2" width="62.5703125" customWidth="1"/>
    <col min="3" max="3" width="9.140625" hidden="1" customWidth="1"/>
    <col min="4" max="4" width="16.140625" hidden="1" customWidth="1"/>
    <col min="5" max="6" width="16.7109375" customWidth="1"/>
    <col min="7" max="7" width="17.85546875" customWidth="1"/>
  </cols>
  <sheetData>
    <row r="1" spans="1:7" s="42" customFormat="1" ht="14.25">
      <c r="E1" s="247" t="s">
        <v>1497</v>
      </c>
      <c r="F1" s="248" t="s">
        <v>1498</v>
      </c>
      <c r="G1" s="122" t="s">
        <v>1499</v>
      </c>
    </row>
    <row r="2" spans="1:7" s="26" customFormat="1" ht="13.5" customHeight="1">
      <c r="A2" s="111" t="s">
        <v>98</v>
      </c>
      <c r="B2" s="89" t="s">
        <v>102</v>
      </c>
      <c r="C2" s="43"/>
      <c r="D2" s="6"/>
      <c r="E2" s="44"/>
    </row>
    <row r="3" spans="1:7" s="26" customFormat="1" ht="12.75" customHeight="1">
      <c r="A3" s="111"/>
      <c r="B3" s="100"/>
      <c r="C3" s="43"/>
      <c r="D3" s="6"/>
      <c r="E3" s="44"/>
    </row>
    <row r="4" spans="1:7" s="26" customFormat="1" ht="13.5" customHeight="1">
      <c r="A4" s="111" t="s">
        <v>99</v>
      </c>
      <c r="B4" s="112" t="s">
        <v>1974</v>
      </c>
      <c r="C4" s="89"/>
      <c r="D4" s="89"/>
      <c r="E4" s="89"/>
    </row>
    <row r="5" spans="1:7" s="26" customFormat="1" ht="12.75" customHeight="1">
      <c r="A5" s="111"/>
      <c r="B5" s="99"/>
      <c r="C5" s="43"/>
      <c r="D5" s="6"/>
      <c r="E5" s="44"/>
    </row>
    <row r="6" spans="1:7" s="92" customFormat="1" ht="13.5" customHeight="1">
      <c r="A6" s="111" t="s">
        <v>100</v>
      </c>
      <c r="B6" s="89" t="s">
        <v>101</v>
      </c>
      <c r="C6" s="90"/>
      <c r="D6" s="91"/>
      <c r="E6" s="88"/>
    </row>
    <row r="7" spans="1:7" s="26" customFormat="1" ht="12.75" customHeight="1">
      <c r="A7" s="111"/>
      <c r="B7" s="113"/>
      <c r="C7" s="43"/>
      <c r="D7" s="6"/>
      <c r="E7" s="44"/>
    </row>
    <row r="8" spans="1:7" s="92" customFormat="1" ht="13.5" customHeight="1">
      <c r="A8" s="111" t="s">
        <v>64</v>
      </c>
      <c r="B8" s="112" t="s">
        <v>1978</v>
      </c>
      <c r="C8" s="90"/>
      <c r="D8" s="91"/>
      <c r="E8" s="88"/>
    </row>
    <row r="9" spans="1:7" s="26" customFormat="1" ht="13.5" customHeight="1">
      <c r="A9" s="111"/>
      <c r="B9" s="124" t="s">
        <v>1975</v>
      </c>
      <c r="C9" s="43"/>
      <c r="D9" s="6"/>
      <c r="E9" s="44"/>
    </row>
    <row r="10" spans="1:7" s="26" customFormat="1" ht="12.75" customHeight="1">
      <c r="A10" s="111"/>
      <c r="B10" s="124"/>
      <c r="C10" s="43"/>
      <c r="D10" s="6"/>
      <c r="E10" s="44"/>
    </row>
    <row r="11" spans="1:7" s="26" customFormat="1" ht="12.75" customHeight="1">
      <c r="A11" s="111" t="s">
        <v>169</v>
      </c>
      <c r="B11" s="84" t="s">
        <v>179</v>
      </c>
      <c r="C11" s="43"/>
      <c r="D11" s="6"/>
      <c r="E11" s="44"/>
    </row>
    <row r="12" spans="1:7" s="26" customFormat="1" ht="12.75" customHeight="1">
      <c r="A12" s="23"/>
      <c r="B12" s="47"/>
      <c r="C12" s="43"/>
      <c r="D12" s="6"/>
      <c r="E12" s="44"/>
    </row>
    <row r="13" spans="1:7" s="26" customFormat="1" ht="12.75" customHeight="1">
      <c r="A13" s="111" t="s">
        <v>58</v>
      </c>
      <c r="B13" s="84" t="s">
        <v>1344</v>
      </c>
      <c r="C13" s="43"/>
      <c r="D13" s="6"/>
      <c r="E13" s="44"/>
    </row>
    <row r="14" spans="1:7" s="26" customFormat="1" ht="12.75" customHeight="1">
      <c r="A14" s="111"/>
      <c r="B14" s="84"/>
      <c r="C14" s="43"/>
      <c r="D14" s="6"/>
      <c r="E14" s="44"/>
    </row>
    <row r="15" spans="1:7" s="26" customFormat="1" ht="12.75" customHeight="1">
      <c r="A15" s="111"/>
      <c r="B15" s="84"/>
      <c r="C15" s="43"/>
      <c r="D15" s="6"/>
      <c r="E15" s="44"/>
    </row>
    <row r="16" spans="1:7" s="26" customFormat="1" ht="12.75" customHeight="1">
      <c r="A16" s="23"/>
      <c r="B16" s="45" t="s">
        <v>82</v>
      </c>
      <c r="C16" s="43"/>
      <c r="D16" s="6"/>
      <c r="E16" s="44"/>
    </row>
    <row r="17" spans="1:7" s="26" customFormat="1" ht="12.75" customHeight="1">
      <c r="A17" s="23"/>
      <c r="B17" s="47" t="s">
        <v>1976</v>
      </c>
      <c r="C17" s="43"/>
      <c r="D17" s="6"/>
      <c r="E17" s="44"/>
    </row>
    <row r="18" spans="1:7" s="26" customFormat="1" ht="12.75" customHeight="1">
      <c r="A18" s="23"/>
      <c r="B18" s="124" t="s">
        <v>1977</v>
      </c>
      <c r="C18" s="43"/>
      <c r="D18" s="6"/>
      <c r="E18" s="44"/>
    </row>
    <row r="19" spans="1:7" s="26" customFormat="1" ht="12.75" customHeight="1">
      <c r="A19" s="23"/>
      <c r="B19" s="47"/>
      <c r="C19" s="43"/>
      <c r="D19" s="6"/>
      <c r="E19" s="249" t="s">
        <v>180</v>
      </c>
      <c r="F19" s="249" t="s">
        <v>180</v>
      </c>
      <c r="G19" s="249" t="s">
        <v>180</v>
      </c>
    </row>
    <row r="20" spans="1:7" s="26" customFormat="1" ht="12.75" customHeight="1">
      <c r="A20" s="23"/>
      <c r="B20" s="47"/>
      <c r="C20" s="43"/>
      <c r="D20" s="6"/>
      <c r="E20" s="250" t="s">
        <v>1500</v>
      </c>
      <c r="F20" s="250" t="s">
        <v>1501</v>
      </c>
      <c r="G20" s="250" t="s">
        <v>1502</v>
      </c>
    </row>
    <row r="21" spans="1:7" s="26" customFormat="1" ht="12.75" customHeight="1">
      <c r="A21" s="23"/>
      <c r="B21" s="47"/>
      <c r="C21" s="43"/>
      <c r="D21" s="6"/>
      <c r="E21" s="251" t="s">
        <v>1503</v>
      </c>
      <c r="F21" s="251" t="s">
        <v>1503</v>
      </c>
      <c r="G21" s="251"/>
    </row>
    <row r="22" spans="1:7" s="26" customFormat="1" ht="13.5" customHeight="1">
      <c r="A22" s="256" t="s">
        <v>1982</v>
      </c>
      <c r="B22" s="257" t="s">
        <v>1980</v>
      </c>
      <c r="C22" s="258"/>
      <c r="D22" s="259"/>
      <c r="E22" s="260">
        <f>$E$80</f>
        <v>0</v>
      </c>
      <c r="F22" s="414">
        <f>$F$80</f>
        <v>0</v>
      </c>
      <c r="G22" s="414">
        <f>$G$80</f>
        <v>0</v>
      </c>
    </row>
    <row r="23" spans="1:7" s="26" customFormat="1" ht="12.75" customHeight="1">
      <c r="A23" s="256"/>
      <c r="B23" s="262"/>
      <c r="C23" s="258"/>
      <c r="D23" s="259"/>
      <c r="E23" s="260"/>
      <c r="F23" s="261"/>
      <c r="G23" s="261"/>
    </row>
    <row r="24" spans="1:7" s="26" customFormat="1" ht="15" customHeight="1">
      <c r="A24" s="263" t="s">
        <v>2067</v>
      </c>
      <c r="B24" s="264" t="s">
        <v>1979</v>
      </c>
      <c r="C24" s="259"/>
      <c r="D24" s="259"/>
      <c r="E24" s="260">
        <f>'8.a STR. In. KUH)'!$H$31</f>
        <v>0</v>
      </c>
      <c r="F24" s="414">
        <f>'8.a STR. In. KUH)'!$J$31</f>
        <v>0</v>
      </c>
      <c r="G24" s="414">
        <f>'8.a STR. In. KUH)'!$F$31</f>
        <v>0</v>
      </c>
    </row>
    <row r="25" spans="1:7" s="26" customFormat="1" ht="12.75" customHeight="1">
      <c r="A25" s="261"/>
      <c r="B25" s="264"/>
      <c r="C25" s="259"/>
      <c r="D25" s="259"/>
      <c r="E25" s="260"/>
      <c r="F25" s="261"/>
      <c r="G25" s="261"/>
    </row>
    <row r="26" spans="1:7" s="26" customFormat="1" ht="15" customHeight="1">
      <c r="A26" s="263" t="s">
        <v>2244</v>
      </c>
      <c r="B26" s="264" t="s">
        <v>1981</v>
      </c>
      <c r="C26" s="259"/>
      <c r="D26" s="259"/>
      <c r="E26" s="260">
        <f>'8b. EL In.KUH'!$H$28</f>
        <v>0</v>
      </c>
      <c r="F26" s="260">
        <f>'8b. EL In.KUH'!$J$28</f>
        <v>0</v>
      </c>
      <c r="G26" s="260">
        <f>'8b. EL In.KUH'!$F$28</f>
        <v>0</v>
      </c>
    </row>
    <row r="27" spans="1:7" s="26" customFormat="1" ht="12.75" customHeight="1">
      <c r="A27" s="261"/>
      <c r="B27" s="265"/>
      <c r="C27" s="266"/>
      <c r="D27" s="266"/>
      <c r="E27" s="260"/>
      <c r="F27" s="261"/>
      <c r="G27" s="261"/>
    </row>
    <row r="28" spans="1:7" s="26" customFormat="1" ht="12.75" customHeight="1">
      <c r="A28" s="254"/>
      <c r="B28" s="255"/>
      <c r="C28" s="252"/>
      <c r="D28" s="252"/>
      <c r="E28" s="253"/>
      <c r="F28" s="254"/>
      <c r="G28" s="254"/>
    </row>
    <row r="29" spans="1:7" s="26" customFormat="1" ht="12.75" customHeight="1" thickBot="1">
      <c r="A29" s="23"/>
      <c r="B29" s="267"/>
      <c r="C29" s="268"/>
      <c r="D29" s="269"/>
      <c r="E29" s="270"/>
      <c r="F29" s="271"/>
      <c r="G29" s="271"/>
    </row>
    <row r="30" spans="1:7" s="26" customFormat="1" ht="12.75" customHeight="1" thickTop="1">
      <c r="A30" s="49"/>
      <c r="B30" s="50"/>
      <c r="C30" s="51"/>
      <c r="D30" s="6"/>
      <c r="E30" s="44"/>
    </row>
    <row r="31" spans="1:7" s="26" customFormat="1" ht="12.75" customHeight="1">
      <c r="A31" s="49"/>
      <c r="B31" s="50"/>
      <c r="C31" s="51"/>
      <c r="D31" s="6"/>
      <c r="E31" s="44"/>
    </row>
    <row r="32" spans="1:7" s="26" customFormat="1" ht="12.75" customHeight="1">
      <c r="A32" s="23"/>
      <c r="B32" s="45" t="s">
        <v>1983</v>
      </c>
      <c r="C32" s="43"/>
      <c r="D32" s="6"/>
      <c r="E32" s="272">
        <f>SUM(E22:E31)</f>
        <v>0</v>
      </c>
      <c r="F32" s="414">
        <f>SUM(F22:F31)</f>
        <v>0</v>
      </c>
      <c r="G32" s="414">
        <f>SUM(G22:G31)</f>
        <v>0</v>
      </c>
    </row>
    <row r="33" spans="1:5" s="26" customFormat="1" ht="12.75" customHeight="1">
      <c r="A33" s="23"/>
      <c r="B33" s="45"/>
      <c r="C33" s="43"/>
      <c r="D33" s="6"/>
      <c r="E33" s="60"/>
    </row>
    <row r="34" spans="1:5" s="67" customFormat="1" ht="13.5" customHeight="1">
      <c r="A34" s="62"/>
      <c r="B34" s="63"/>
      <c r="C34" s="64"/>
      <c r="D34" s="65"/>
      <c r="E34" s="66"/>
    </row>
    <row r="35" spans="1:5" s="26" customFormat="1" ht="12.75" customHeight="1">
      <c r="A35" s="48"/>
      <c r="B35" s="47"/>
      <c r="C35" s="6"/>
      <c r="D35" s="6"/>
      <c r="E35" s="44"/>
    </row>
    <row r="36" spans="1:5" s="26" customFormat="1" ht="12.75" customHeight="1">
      <c r="A36" s="111" t="s">
        <v>98</v>
      </c>
      <c r="B36" s="89" t="s">
        <v>102</v>
      </c>
      <c r="C36" s="6"/>
      <c r="D36" s="6"/>
      <c r="E36" s="44"/>
    </row>
    <row r="37" spans="1:5" s="26" customFormat="1" ht="13.5" customHeight="1">
      <c r="A37" s="111"/>
      <c r="B37" s="100"/>
      <c r="C37" s="43"/>
      <c r="D37" s="6"/>
      <c r="E37" s="44"/>
    </row>
    <row r="38" spans="1:5" s="26" customFormat="1" ht="12.75" customHeight="1">
      <c r="A38" s="111" t="s">
        <v>99</v>
      </c>
      <c r="B38" s="112" t="s">
        <v>1984</v>
      </c>
      <c r="C38" s="43"/>
      <c r="D38" s="6"/>
      <c r="E38" s="44"/>
    </row>
    <row r="39" spans="1:5" s="26" customFormat="1" ht="13.5" customHeight="1">
      <c r="A39" s="111"/>
      <c r="B39" s="99"/>
      <c r="C39" s="89"/>
      <c r="D39" s="89"/>
      <c r="E39" s="89"/>
    </row>
    <row r="40" spans="1:5" s="26" customFormat="1" ht="12.75" customHeight="1">
      <c r="A40" s="111" t="s">
        <v>100</v>
      </c>
      <c r="B40" s="89" t="s">
        <v>101</v>
      </c>
      <c r="C40" s="43"/>
      <c r="D40" s="6"/>
      <c r="E40" s="44"/>
    </row>
    <row r="41" spans="1:5" s="92" customFormat="1" ht="13.5" customHeight="1">
      <c r="A41" s="111"/>
      <c r="B41" s="113"/>
      <c r="C41" s="90"/>
      <c r="D41" s="91"/>
      <c r="E41" s="88"/>
    </row>
    <row r="42" spans="1:5" s="92" customFormat="1" ht="13.5" customHeight="1">
      <c r="A42" s="111" t="s">
        <v>64</v>
      </c>
      <c r="B42" s="112" t="s">
        <v>1985</v>
      </c>
      <c r="C42" s="90"/>
      <c r="D42" s="91"/>
      <c r="E42" s="88"/>
    </row>
    <row r="43" spans="1:5" s="26" customFormat="1" ht="13.5" customHeight="1">
      <c r="A43" s="111"/>
      <c r="B43" s="124" t="s">
        <v>1610</v>
      </c>
      <c r="C43" s="43"/>
      <c r="D43" s="6"/>
      <c r="E43" s="44"/>
    </row>
    <row r="44" spans="1:5" s="26" customFormat="1" ht="13.5" customHeight="1">
      <c r="A44" s="111"/>
      <c r="B44" s="124"/>
      <c r="C44" s="43"/>
      <c r="D44" s="6"/>
      <c r="E44" s="44"/>
    </row>
    <row r="45" spans="1:5" s="26" customFormat="1" ht="12.75" customHeight="1">
      <c r="A45" s="111" t="s">
        <v>169</v>
      </c>
      <c r="B45" s="84" t="s">
        <v>179</v>
      </c>
      <c r="C45" s="43"/>
      <c r="D45" s="6"/>
      <c r="E45" s="44"/>
    </row>
    <row r="46" spans="1:5" s="26" customFormat="1" ht="12.75" customHeight="1">
      <c r="A46" s="23"/>
      <c r="B46" s="47"/>
      <c r="C46" s="43"/>
      <c r="D46" s="6"/>
      <c r="E46" s="44"/>
    </row>
    <row r="47" spans="1:5" s="26" customFormat="1" ht="12.75" customHeight="1">
      <c r="A47" s="111" t="s">
        <v>58</v>
      </c>
      <c r="B47" s="84" t="s">
        <v>1966</v>
      </c>
      <c r="C47" s="43"/>
      <c r="D47" s="6"/>
      <c r="E47" s="44"/>
    </row>
    <row r="48" spans="1:5" s="26" customFormat="1" ht="12.75" customHeight="1">
      <c r="C48" s="43"/>
      <c r="D48" s="6"/>
      <c r="E48" s="44"/>
    </row>
    <row r="49" spans="1:7" s="26" customFormat="1" ht="12.75" customHeight="1">
      <c r="A49" s="48"/>
      <c r="B49" s="45"/>
      <c r="C49" s="25"/>
      <c r="D49" s="6"/>
      <c r="E49" s="44"/>
    </row>
    <row r="50" spans="1:7" s="26" customFormat="1" ht="12.75" customHeight="1">
      <c r="A50" s="48"/>
      <c r="B50" s="45" t="s">
        <v>1986</v>
      </c>
      <c r="C50" s="25"/>
      <c r="D50" s="6"/>
      <c r="E50" s="44"/>
    </row>
    <row r="51" spans="1:7" s="26" customFormat="1" ht="12.75" customHeight="1">
      <c r="A51" s="48"/>
      <c r="B51" s="47"/>
      <c r="C51" s="25"/>
      <c r="D51" s="6"/>
      <c r="E51" s="249" t="s">
        <v>180</v>
      </c>
      <c r="F51" s="249" t="s">
        <v>180</v>
      </c>
      <c r="G51" s="249" t="s">
        <v>180</v>
      </c>
    </row>
    <row r="52" spans="1:7" s="26" customFormat="1" ht="12.75" customHeight="1">
      <c r="A52" s="48"/>
      <c r="B52" s="47" t="s">
        <v>1943</v>
      </c>
      <c r="C52" s="25"/>
      <c r="D52" s="6"/>
      <c r="E52" s="250" t="s">
        <v>1500</v>
      </c>
      <c r="F52" s="250" t="s">
        <v>1501</v>
      </c>
      <c r="G52" s="250" t="s">
        <v>1502</v>
      </c>
    </row>
    <row r="53" spans="1:7" s="26" customFormat="1" ht="12.75" customHeight="1">
      <c r="A53" s="48"/>
      <c r="B53" s="47"/>
      <c r="C53" s="25"/>
      <c r="D53" s="6"/>
      <c r="E53" s="251" t="s">
        <v>1503</v>
      </c>
      <c r="F53" s="251" t="s">
        <v>1503</v>
      </c>
      <c r="G53" s="251"/>
    </row>
    <row r="54" spans="1:7" s="92" customFormat="1" ht="12.75" customHeight="1">
      <c r="A54" s="275" t="s">
        <v>1987</v>
      </c>
      <c r="B54" s="276" t="s">
        <v>1682</v>
      </c>
      <c r="C54" s="274"/>
      <c r="D54" s="274"/>
      <c r="E54" s="414">
        <f>'8. G+O KUH'!$G$31</f>
        <v>0</v>
      </c>
      <c r="F54" s="414">
        <f>'8. G+O KUH'!$I$31</f>
        <v>0</v>
      </c>
      <c r="G54" s="414">
        <f>'8. G+O KUH'!$E$31</f>
        <v>0</v>
      </c>
    </row>
    <row r="55" spans="1:7" s="26" customFormat="1" ht="12.75" customHeight="1">
      <c r="A55" s="277"/>
      <c r="B55" s="278"/>
      <c r="C55" s="279"/>
      <c r="D55" s="259"/>
      <c r="E55" s="280"/>
      <c r="F55" s="261"/>
      <c r="G55" s="261"/>
    </row>
    <row r="56" spans="1:7" s="26" customFormat="1" ht="13.5" customHeight="1">
      <c r="A56" s="256" t="s">
        <v>1988</v>
      </c>
      <c r="B56" s="257" t="s">
        <v>1683</v>
      </c>
      <c r="C56" s="279"/>
      <c r="D56" s="259"/>
      <c r="E56" s="260">
        <f>'8. G+O KUH'!$G$66</f>
        <v>0</v>
      </c>
      <c r="F56" s="260">
        <f>'8. G+O KUH'!$I$66</f>
        <v>0</v>
      </c>
      <c r="G56" s="260">
        <f>'8. G+O KUH'!$E$66</f>
        <v>0</v>
      </c>
    </row>
    <row r="57" spans="1:7" s="26" customFormat="1" ht="12.75" customHeight="1">
      <c r="A57" s="261"/>
      <c r="B57" s="257"/>
      <c r="C57" s="279"/>
      <c r="D57" s="259"/>
      <c r="E57" s="260"/>
      <c r="F57" s="261"/>
      <c r="G57" s="261"/>
    </row>
    <row r="58" spans="1:7" s="92" customFormat="1" ht="12.75" customHeight="1">
      <c r="A58" s="281" t="s">
        <v>1989</v>
      </c>
      <c r="B58" s="282" t="s">
        <v>1685</v>
      </c>
      <c r="C58" s="274"/>
      <c r="D58" s="274"/>
      <c r="E58" s="272">
        <f>'8. G+O KUH'!$G$102</f>
        <v>0</v>
      </c>
      <c r="F58" s="272">
        <f>'8. G+O KUH'!$I$102</f>
        <v>0</v>
      </c>
      <c r="G58" s="272">
        <f>'8. G+O KUH'!$E$102</f>
        <v>0</v>
      </c>
    </row>
    <row r="59" spans="1:7" s="92" customFormat="1" ht="12.75" customHeight="1">
      <c r="A59" s="281"/>
      <c r="B59" s="282"/>
      <c r="C59" s="274"/>
      <c r="D59" s="274"/>
      <c r="E59" s="272"/>
      <c r="F59" s="414"/>
      <c r="G59" s="272"/>
    </row>
    <row r="60" spans="1:7" s="92" customFormat="1" ht="12.75" customHeight="1">
      <c r="A60" s="281" t="s">
        <v>1990</v>
      </c>
      <c r="B60" s="282" t="s">
        <v>1687</v>
      </c>
      <c r="C60" s="274"/>
      <c r="D60" s="274"/>
      <c r="E60" s="272">
        <f>'8. G+O KUH'!$G$120</f>
        <v>0</v>
      </c>
      <c r="F60" s="272">
        <f>'8. G+O KUH'!$I$120</f>
        <v>0</v>
      </c>
      <c r="G60" s="272">
        <f>'8. G+O KUH'!$E$120</f>
        <v>0</v>
      </c>
    </row>
    <row r="61" spans="1:7" s="92" customFormat="1" ht="12.75" customHeight="1">
      <c r="A61" s="281"/>
      <c r="B61" s="282"/>
      <c r="C61" s="274"/>
      <c r="D61" s="274"/>
      <c r="E61" s="272"/>
      <c r="F61" s="414"/>
      <c r="G61" s="272"/>
    </row>
    <row r="62" spans="1:7" s="92" customFormat="1" ht="12.75" customHeight="1">
      <c r="A62" s="281" t="s">
        <v>1991</v>
      </c>
      <c r="B62" s="282" t="s">
        <v>1689</v>
      </c>
      <c r="C62" s="274"/>
      <c r="D62" s="274"/>
      <c r="E62" s="272">
        <f>'8. G+O KUH'!$G$143</f>
        <v>0</v>
      </c>
      <c r="F62" s="272">
        <f>'8. G+O KUH'!$I$143</f>
        <v>0</v>
      </c>
      <c r="G62" s="272">
        <f>'8. G+O KUH'!$E$143</f>
        <v>0</v>
      </c>
    </row>
    <row r="63" spans="1:7" s="92" customFormat="1" ht="12.75" customHeight="1">
      <c r="A63" s="281"/>
      <c r="B63" s="282"/>
      <c r="C63" s="274"/>
      <c r="D63" s="274"/>
      <c r="E63" s="272"/>
      <c r="F63" s="414"/>
      <c r="G63" s="272"/>
    </row>
    <row r="64" spans="1:7" s="92" customFormat="1" ht="12.75" customHeight="1">
      <c r="A64" s="281" t="s">
        <v>1992</v>
      </c>
      <c r="B64" s="282" t="s">
        <v>1995</v>
      </c>
      <c r="C64" s="274"/>
      <c r="D64" s="274"/>
      <c r="E64" s="272">
        <f>'8. G+O KUH'!$G$156</f>
        <v>0</v>
      </c>
      <c r="F64" s="272">
        <f>'8. G+O KUH'!$I$156</f>
        <v>0</v>
      </c>
      <c r="G64" s="272">
        <f>'8. G+O KUH'!$E$156</f>
        <v>0</v>
      </c>
    </row>
    <row r="65" spans="1:7" s="92" customFormat="1" ht="12.75" customHeight="1">
      <c r="A65" s="281"/>
      <c r="B65" s="282"/>
      <c r="C65" s="274"/>
      <c r="D65" s="274"/>
      <c r="E65" s="272"/>
      <c r="F65" s="414"/>
      <c r="G65" s="272"/>
    </row>
    <row r="66" spans="1:7" s="53" customFormat="1" ht="13.5" customHeight="1">
      <c r="A66" s="256" t="s">
        <v>1993</v>
      </c>
      <c r="B66" s="282" t="s">
        <v>1996</v>
      </c>
      <c r="C66" s="279"/>
      <c r="D66" s="279"/>
      <c r="E66" s="260">
        <f>'8. G+O KUH'!$G$171</f>
        <v>0</v>
      </c>
      <c r="F66" s="260">
        <f>'8. G+O KUH'!$I$171</f>
        <v>0</v>
      </c>
      <c r="G66" s="260">
        <f>'8. G+O KUH'!$E$171</f>
        <v>0</v>
      </c>
    </row>
    <row r="67" spans="1:7" s="53" customFormat="1" ht="13.5" customHeight="1">
      <c r="A67" s="256"/>
      <c r="B67" s="282"/>
      <c r="C67" s="279"/>
      <c r="D67" s="279"/>
      <c r="E67" s="260"/>
      <c r="F67" s="260"/>
      <c r="G67" s="272"/>
    </row>
    <row r="68" spans="1:7" s="53" customFormat="1" ht="13.5" customHeight="1">
      <c r="A68" s="256" t="s">
        <v>1994</v>
      </c>
      <c r="B68" s="282" t="s">
        <v>1997</v>
      </c>
      <c r="C68" s="279"/>
      <c r="D68" s="279"/>
      <c r="E68" s="260">
        <f>'8. G+O KUH'!$G$188</f>
        <v>0</v>
      </c>
      <c r="F68" s="260">
        <f>'8. G+O KUH'!$I$188</f>
        <v>0</v>
      </c>
      <c r="G68" s="260">
        <f>'8. G+O KUH'!$E$188</f>
        <v>0</v>
      </c>
    </row>
    <row r="69" spans="1:7" s="92" customFormat="1" ht="12.75" customHeight="1">
      <c r="A69" s="281"/>
      <c r="B69" s="282"/>
      <c r="C69" s="274"/>
      <c r="D69" s="274"/>
      <c r="E69" s="272"/>
      <c r="F69" s="414"/>
      <c r="G69" s="272"/>
    </row>
    <row r="70" spans="1:7" s="53" customFormat="1" ht="13.5" customHeight="1">
      <c r="A70" s="256" t="s">
        <v>1998</v>
      </c>
      <c r="B70" s="286" t="s">
        <v>1684</v>
      </c>
      <c r="C70" s="279"/>
      <c r="D70" s="279"/>
      <c r="E70" s="260">
        <f>'8. G+O KUH'!$G$202</f>
        <v>0</v>
      </c>
      <c r="F70" s="260">
        <f>'8. G+O KUH'!$I$202</f>
        <v>0</v>
      </c>
      <c r="G70" s="260">
        <f>'8. G+O KUH'!$E$202</f>
        <v>0</v>
      </c>
    </row>
    <row r="71" spans="1:7" s="92" customFormat="1" ht="12.75" customHeight="1">
      <c r="A71" s="281"/>
      <c r="B71" s="282"/>
      <c r="C71" s="274"/>
      <c r="D71" s="274"/>
      <c r="E71" s="272"/>
      <c r="F71" s="414"/>
      <c r="G71" s="272"/>
    </row>
    <row r="72" spans="1:7" s="92" customFormat="1" ht="12.75" customHeight="1">
      <c r="A72" s="586"/>
      <c r="B72" s="587"/>
      <c r="C72" s="588"/>
      <c r="D72" s="588"/>
      <c r="E72" s="589"/>
      <c r="F72" s="590"/>
      <c r="G72" s="589"/>
    </row>
    <row r="73" spans="1:7" s="26" customFormat="1" ht="12.75" customHeight="1" thickBot="1">
      <c r="A73" s="283"/>
      <c r="B73" s="284"/>
      <c r="C73" s="285"/>
      <c r="D73" s="269"/>
      <c r="E73" s="270"/>
      <c r="F73" s="271"/>
      <c r="G73" s="271"/>
    </row>
    <row r="74" spans="1:7" s="26" customFormat="1" ht="12.75" customHeight="1" thickTop="1">
      <c r="A74" s="48"/>
      <c r="B74" s="24"/>
      <c r="C74" s="25"/>
      <c r="D74" s="6"/>
      <c r="E74" s="44"/>
    </row>
    <row r="75" spans="1:7" s="26" customFormat="1" ht="12.75" customHeight="1">
      <c r="A75" s="48"/>
      <c r="B75" s="24" t="s">
        <v>1695</v>
      </c>
      <c r="C75" s="25"/>
      <c r="D75" s="6"/>
      <c r="E75" s="260">
        <f>SUM(E54:E74)</f>
        <v>0</v>
      </c>
      <c r="F75" s="414">
        <f>SUM(F54:F74)</f>
        <v>0</v>
      </c>
      <c r="G75" s="414">
        <f>SUM(G54:G74)</f>
        <v>0</v>
      </c>
    </row>
    <row r="76" spans="1:7" s="26" customFormat="1" ht="12.75" customHeight="1">
      <c r="A76" s="48"/>
      <c r="B76" s="24"/>
      <c r="C76" s="25"/>
      <c r="D76" s="6"/>
      <c r="E76" s="60"/>
    </row>
    <row r="77" spans="1:7" s="1" customFormat="1">
      <c r="A77" s="12"/>
      <c r="B77" s="11" t="s">
        <v>1426</v>
      </c>
      <c r="C77" s="21"/>
      <c r="D77" s="2"/>
      <c r="E77" s="10"/>
    </row>
    <row r="78" spans="1:7" ht="15">
      <c r="B78" s="136" t="s">
        <v>1678</v>
      </c>
      <c r="E78" s="260">
        <f>E75*0.1</f>
        <v>0</v>
      </c>
      <c r="F78" s="260">
        <f>F75*0.1</f>
        <v>0</v>
      </c>
      <c r="G78" s="260">
        <f>G75*0.1</f>
        <v>0</v>
      </c>
    </row>
    <row r="79" spans="1:7">
      <c r="E79" s="296" t="s">
        <v>1504</v>
      </c>
      <c r="F79" s="296" t="s">
        <v>1507</v>
      </c>
      <c r="G79" s="296" t="s">
        <v>1506</v>
      </c>
    </row>
    <row r="80" spans="1:7" s="26" customFormat="1" ht="12.75" customHeight="1">
      <c r="A80" s="23"/>
      <c r="B80" s="286" t="s">
        <v>1425</v>
      </c>
      <c r="C80" s="279"/>
      <c r="D80" s="259"/>
      <c r="E80" s="260">
        <f>SUM(E75:E79)</f>
        <v>0</v>
      </c>
      <c r="F80" s="414">
        <f>SUM(F75:F79)</f>
        <v>0</v>
      </c>
      <c r="G80" s="414">
        <f>SUM(G75:G79)</f>
        <v>0</v>
      </c>
    </row>
    <row r="81" spans="1:5" s="26" customFormat="1" ht="12.75" customHeight="1">
      <c r="A81" s="48"/>
      <c r="B81" s="24"/>
      <c r="C81" s="25"/>
      <c r="D81" s="6"/>
      <c r="E81" s="44"/>
    </row>
    <row r="82" spans="1:5" s="1" customFormat="1">
      <c r="A82" s="12"/>
      <c r="B82" s="11"/>
      <c r="C82" s="21"/>
      <c r="D82" s="2"/>
      <c r="E82" s="10"/>
    </row>
  </sheetData>
  <sheetProtection algorithmName="SHA-512" hashValue="cs3zT201staRQpALUvGpmZBYd/0La6sm8PrSLvOh2gVM2aue7QMM45ljPRSLq1HMdxlUo2nAaO1I5gUBhWCcrg==" saltValue="U+63sRjJ0mg/0+0JxFS+vg==" spinCount="100000" sheet="1" objects="1" scenarios="1" formatColumns="0" formatRows="0"/>
  <protectedRanges>
    <protectedRange sqref="F1" name="Obseg3"/>
    <protectedRange sqref="F19:F21 F51:F53" name="Obseg3_2"/>
  </protectedRanges>
  <conditionalFormatting sqref="F19:G21">
    <cfRule type="cellIs" dxfId="114" priority="12" stopIfTrue="1" operator="equal">
      <formula>0</formula>
    </cfRule>
  </conditionalFormatting>
  <conditionalFormatting sqref="F51:G53">
    <cfRule type="cellIs" dxfId="113" priority="11" stopIfTrue="1" operator="equal">
      <formula>0</formula>
    </cfRule>
  </conditionalFormatting>
  <conditionalFormatting sqref="G59 G69 G61 G63 G71:G72">
    <cfRule type="cellIs" dxfId="112" priority="8" stopIfTrue="1" operator="equal">
      <formula>0</formula>
    </cfRule>
  </conditionalFormatting>
  <conditionalFormatting sqref="G67">
    <cfRule type="cellIs" dxfId="111" priority="6" stopIfTrue="1" operator="equal">
      <formula>0</formula>
    </cfRule>
  </conditionalFormatting>
  <conditionalFormatting sqref="G65">
    <cfRule type="cellIs" dxfId="110" priority="2" stopIfTrue="1" operator="equal">
      <formula>0</formula>
    </cfRule>
  </conditionalFormatting>
  <pageMargins left="1.1023622047244095" right="0.39370078740157483" top="0.94488188976377963" bottom="0.98425196850393704" header="0.35433070866141736" footer="0"/>
  <pageSetup paperSize="9" scale="95" orientation="landscape" horizontalDpi="4294967293" r:id="rId1"/>
  <headerFooter alignWithMargins="0">
    <oddHeader>&amp;L            &amp;U"D S O" - BOKALCI&amp;C8. ENERGETSKA  SANACIJA KUHINJE&amp;RKVINTA doo</oddHeader>
    <oddFooter>&amp;C&amp;P</oddFooter>
  </headerFooter>
  <rowBreaks count="3" manualBreakCount="3">
    <brk id="34" max="16383" man="1"/>
    <brk id="72" max="6" man="1"/>
    <brk id="8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L591"/>
  <sheetViews>
    <sheetView topLeftCell="A737" zoomScaleNormal="85" workbookViewId="0">
      <selection activeCell="C393" sqref="C393"/>
    </sheetView>
    <sheetView workbookViewId="1"/>
    <sheetView view="pageBreakPreview" zoomScaleNormal="100" zoomScaleSheetLayoutView="100" workbookViewId="2"/>
  </sheetViews>
  <sheetFormatPr defaultColWidth="0" defaultRowHeight="12.75"/>
  <cols>
    <col min="1" max="1" width="8.140625" style="5" customWidth="1"/>
    <col min="2" max="2" width="45.28515625" style="4" customWidth="1"/>
    <col min="3" max="3" width="8.85546875" style="2" customWidth="1"/>
    <col min="4" max="4" width="10.5703125" style="1331" customWidth="1"/>
    <col min="5" max="5" width="13" style="3" customWidth="1"/>
    <col min="6" max="6" width="10.28515625" style="1" customWidth="1"/>
    <col min="7" max="7" width="12.28515625" style="1" customWidth="1"/>
    <col min="8" max="8" width="10.28515625" style="1" customWidth="1"/>
    <col min="9" max="9" width="11.7109375" style="1" customWidth="1"/>
    <col min="10" max="12" width="0" style="1" hidden="1" customWidth="1"/>
    <col min="13" max="16384" width="11.5703125" style="1" hidden="1"/>
  </cols>
  <sheetData>
    <row r="1" spans="1:9" s="40" customFormat="1" ht="12.75" customHeight="1">
      <c r="A1" s="46" t="s">
        <v>78</v>
      </c>
      <c r="B1" s="41" t="s">
        <v>66</v>
      </c>
      <c r="C1" s="102" t="s">
        <v>79</v>
      </c>
      <c r="D1" s="1337" t="s">
        <v>80</v>
      </c>
      <c r="E1" s="102" t="s">
        <v>1562</v>
      </c>
      <c r="F1" s="1548" t="s">
        <v>1557</v>
      </c>
      <c r="G1" s="1549"/>
      <c r="H1" s="1550" t="s">
        <v>1558</v>
      </c>
      <c r="I1" s="1551"/>
    </row>
    <row r="2" spans="1:9" s="58" customFormat="1" ht="12.75" customHeight="1">
      <c r="A2" s="54"/>
      <c r="B2" s="55"/>
      <c r="C2" s="56"/>
      <c r="D2" s="1338"/>
      <c r="E2" s="57"/>
      <c r="F2" s="898" t="s">
        <v>79</v>
      </c>
      <c r="G2" s="898" t="s">
        <v>1561</v>
      </c>
      <c r="H2" s="897" t="s">
        <v>79</v>
      </c>
      <c r="I2" s="897" t="s">
        <v>1561</v>
      </c>
    </row>
    <row r="3" spans="1:9" s="95" customFormat="1" ht="12.75" customHeight="1">
      <c r="A3" s="105" t="s">
        <v>98</v>
      </c>
      <c r="B3" s="85" t="s">
        <v>102</v>
      </c>
      <c r="C3" s="85"/>
      <c r="D3" s="1331"/>
      <c r="E3" s="94"/>
    </row>
    <row r="4" spans="1:9" s="95" customFormat="1" ht="12.75" customHeight="1">
      <c r="A4" s="105"/>
      <c r="B4" s="98"/>
      <c r="C4" s="98"/>
      <c r="D4" s="1331"/>
      <c r="E4" s="94"/>
    </row>
    <row r="5" spans="1:9" s="95" customFormat="1" ht="12.75" customHeight="1">
      <c r="A5" s="105" t="s">
        <v>99</v>
      </c>
      <c r="B5" s="106" t="s">
        <v>1984</v>
      </c>
      <c r="C5" s="85"/>
      <c r="D5" s="1339"/>
      <c r="E5" s="85"/>
    </row>
    <row r="6" spans="1:9" s="95" customFormat="1" ht="12.75" customHeight="1">
      <c r="A6" s="105"/>
      <c r="B6" s="87"/>
      <c r="C6" s="87"/>
      <c r="D6" s="1331"/>
      <c r="E6" s="94"/>
    </row>
    <row r="7" spans="1:9" s="108" customFormat="1" ht="12.75" customHeight="1">
      <c r="A7" s="105" t="s">
        <v>100</v>
      </c>
      <c r="B7" s="85" t="s">
        <v>1609</v>
      </c>
      <c r="C7" s="85"/>
      <c r="D7" s="1340"/>
      <c r="E7" s="83"/>
    </row>
    <row r="8" spans="1:9" s="76" customFormat="1" ht="12.75" customHeight="1">
      <c r="A8" s="105"/>
      <c r="B8" s="125"/>
      <c r="C8" s="18"/>
      <c r="D8" s="1341"/>
      <c r="E8" s="93"/>
    </row>
    <row r="9" spans="1:9" s="76" customFormat="1" ht="12.75" customHeight="1">
      <c r="A9" s="105" t="s">
        <v>64</v>
      </c>
      <c r="B9" s="106" t="s">
        <v>1999</v>
      </c>
      <c r="C9" s="18"/>
      <c r="D9" s="1341"/>
      <c r="E9" s="93"/>
    </row>
    <row r="10" spans="1:9" s="76" customFormat="1" ht="12.75" customHeight="1">
      <c r="A10" s="105"/>
      <c r="B10" s="124" t="s">
        <v>1975</v>
      </c>
      <c r="C10" s="18"/>
      <c r="D10" s="1341"/>
      <c r="E10" s="93"/>
    </row>
    <row r="11" spans="1:9" s="76" customFormat="1" ht="12.75" customHeight="1">
      <c r="A11" s="105"/>
      <c r="B11" s="87"/>
      <c r="C11" s="18"/>
      <c r="D11" s="1341"/>
      <c r="E11" s="93"/>
    </row>
    <row r="12" spans="1:9" s="14" customFormat="1" ht="25.5">
      <c r="A12" s="105" t="s">
        <v>1563</v>
      </c>
      <c r="B12" s="106" t="s">
        <v>179</v>
      </c>
      <c r="C12" s="13"/>
      <c r="D12" s="1341"/>
      <c r="E12" s="3"/>
    </row>
    <row r="13" spans="1:9" s="14" customFormat="1">
      <c r="A13" s="96"/>
      <c r="B13" s="87"/>
      <c r="C13" s="13"/>
      <c r="D13" s="1341"/>
      <c r="E13" s="3"/>
    </row>
    <row r="14" spans="1:9" s="76" customFormat="1" ht="12.75" customHeight="1">
      <c r="A14" s="105" t="s">
        <v>58</v>
      </c>
      <c r="B14" s="106" t="s">
        <v>183</v>
      </c>
      <c r="C14" s="18"/>
      <c r="D14" s="1341"/>
      <c r="E14" s="93"/>
    </row>
    <row r="15" spans="1:9" s="14" customFormat="1">
      <c r="A15" s="12"/>
      <c r="B15" s="31"/>
      <c r="C15" s="13"/>
      <c r="D15" s="1341"/>
      <c r="E15" s="3"/>
    </row>
    <row r="16" spans="1:9" s="14" customFormat="1">
      <c r="A16" s="12"/>
      <c r="B16" s="31"/>
      <c r="C16" s="13"/>
      <c r="D16" s="1341"/>
      <c r="E16" s="3"/>
    </row>
    <row r="17" spans="1:9" s="26" customFormat="1" ht="13.5" customHeight="1">
      <c r="A17" s="48"/>
      <c r="C17" s="25"/>
      <c r="D17" s="1393"/>
      <c r="E17" s="44"/>
    </row>
    <row r="18" spans="1:9" ht="15">
      <c r="A18" s="7"/>
      <c r="B18" s="24" t="s">
        <v>2000</v>
      </c>
      <c r="C18" s="21"/>
      <c r="D18" s="1394"/>
    </row>
    <row r="19" spans="1:9">
      <c r="A19" s="12"/>
      <c r="B19" s="124" t="s">
        <v>1975</v>
      </c>
      <c r="C19" s="1"/>
    </row>
    <row r="20" spans="1:9">
      <c r="A20" s="12"/>
      <c r="B20" s="9" t="s">
        <v>2001</v>
      </c>
      <c r="C20" s="13"/>
    </row>
    <row r="21" spans="1:9" s="14" customFormat="1">
      <c r="A21" s="12"/>
      <c r="B21" s="19"/>
      <c r="C21" s="1316" t="s">
        <v>79</v>
      </c>
      <c r="D21" s="1327" t="s">
        <v>191</v>
      </c>
      <c r="E21" s="302" t="s">
        <v>192</v>
      </c>
      <c r="F21" s="1548" t="s">
        <v>1557</v>
      </c>
      <c r="G21" s="1549"/>
      <c r="H21" s="1550" t="s">
        <v>1558</v>
      </c>
      <c r="I21" s="1551"/>
    </row>
    <row r="22" spans="1:9" s="14" customFormat="1">
      <c r="A22" s="12"/>
      <c r="B22" s="19" t="s">
        <v>1942</v>
      </c>
      <c r="C22" s="1392" t="s">
        <v>1502</v>
      </c>
      <c r="D22" s="1395"/>
      <c r="E22" s="1392"/>
      <c r="F22" s="898" t="s">
        <v>79</v>
      </c>
      <c r="G22" s="898" t="s">
        <v>1561</v>
      </c>
      <c r="H22" s="897" t="s">
        <v>79</v>
      </c>
      <c r="I22" s="897" t="s">
        <v>1561</v>
      </c>
    </row>
    <row r="23" spans="1:9">
      <c r="A23" s="1"/>
      <c r="B23" s="30"/>
      <c r="C23" s="31"/>
      <c r="E23" s="93" t="str">
        <f>IF(OR(ISBLANK(C23),ISBLANK(D23))," ",KOLIC*CENA)</f>
        <v xml:space="preserve"> </v>
      </c>
      <c r="F23" s="882"/>
      <c r="G23" s="882"/>
      <c r="H23" s="1030"/>
      <c r="I23" s="1030"/>
    </row>
    <row r="24" spans="1:9" ht="63.75">
      <c r="A24" s="277" t="s">
        <v>83</v>
      </c>
      <c r="B24" s="571" t="s">
        <v>1612</v>
      </c>
      <c r="C24" s="307"/>
      <c r="D24" s="1381"/>
      <c r="E24" s="302"/>
      <c r="F24" s="874"/>
      <c r="G24" s="874"/>
      <c r="H24" s="888"/>
      <c r="I24" s="888"/>
    </row>
    <row r="25" spans="1:9">
      <c r="A25" s="307"/>
      <c r="B25" s="568" t="s">
        <v>1613</v>
      </c>
      <c r="C25" s="310">
        <v>1</v>
      </c>
      <c r="D25" s="1320"/>
      <c r="E25" s="306" t="str">
        <f>IF(OR(ISBLANK(C25),ISBLANK(D25))," ",KOLIC*CENA)</f>
        <v xml:space="preserve"> </v>
      </c>
      <c r="F25" s="873">
        <v>1</v>
      </c>
      <c r="G25" s="873">
        <f>D25*F25</f>
        <v>0</v>
      </c>
      <c r="H25" s="945"/>
      <c r="I25" s="887">
        <f>D25*H25</f>
        <v>0</v>
      </c>
    </row>
    <row r="26" spans="1:9">
      <c r="A26" s="307"/>
      <c r="B26" s="568"/>
      <c r="C26" s="310"/>
      <c r="D26" s="1322"/>
      <c r="E26" s="302"/>
      <c r="F26" s="874"/>
      <c r="G26" s="874"/>
      <c r="H26" s="888"/>
      <c r="I26" s="888"/>
    </row>
    <row r="27" spans="1:9" ht="53.25">
      <c r="A27" s="277" t="s">
        <v>85</v>
      </c>
      <c r="B27" s="572" t="s">
        <v>2002</v>
      </c>
      <c r="C27" s="310"/>
      <c r="D27" s="1322"/>
      <c r="E27" s="302"/>
      <c r="F27" s="874"/>
      <c r="G27" s="874"/>
      <c r="H27" s="888"/>
      <c r="I27" s="888"/>
    </row>
    <row r="28" spans="1:9">
      <c r="A28" s="307"/>
      <c r="B28" s="568" t="s">
        <v>1613</v>
      </c>
      <c r="C28" s="310">
        <v>1</v>
      </c>
      <c r="D28" s="1320"/>
      <c r="E28" s="306" t="str">
        <f>IF(OR(ISBLANK(C28),ISBLANK(D28))," ",KOLIC*CENA)</f>
        <v xml:space="preserve"> </v>
      </c>
      <c r="F28" s="873">
        <v>1</v>
      </c>
      <c r="G28" s="873">
        <f>D28*F28</f>
        <v>0</v>
      </c>
      <c r="H28" s="945"/>
      <c r="I28" s="887">
        <f>D28*H28</f>
        <v>0</v>
      </c>
    </row>
    <row r="29" spans="1:9" ht="13.5" thickBot="1">
      <c r="A29" s="315"/>
      <c r="B29" s="316"/>
      <c r="C29" s="317"/>
      <c r="D29" s="1387"/>
      <c r="E29" s="319"/>
      <c r="F29" s="1228"/>
      <c r="G29" s="1228"/>
      <c r="H29" s="1031"/>
      <c r="I29" s="1031"/>
    </row>
    <row r="30" spans="1:9" ht="13.5" thickTop="1">
      <c r="A30" s="34"/>
      <c r="B30" s="35"/>
      <c r="C30" s="36"/>
      <c r="D30" s="1388"/>
      <c r="E30" s="379" t="s">
        <v>1568</v>
      </c>
      <c r="F30" s="958"/>
      <c r="G30" s="959" t="s">
        <v>1565</v>
      </c>
      <c r="H30" s="964"/>
      <c r="I30" s="965" t="s">
        <v>1566</v>
      </c>
    </row>
    <row r="31" spans="1:9" ht="14.25" customHeight="1">
      <c r="A31" s="12"/>
      <c r="B31" s="257" t="s">
        <v>1615</v>
      </c>
      <c r="C31" s="259"/>
      <c r="D31" s="1335"/>
      <c r="E31" s="260">
        <f>SUM(E23:E30)</f>
        <v>0</v>
      </c>
      <c r="F31" s="876"/>
      <c r="G31" s="1024">
        <f>SUM(G23:G30)</f>
        <v>0</v>
      </c>
      <c r="H31" s="890"/>
      <c r="I31" s="1032">
        <f>SUM(I23:I30)</f>
        <v>0</v>
      </c>
    </row>
    <row r="32" spans="1:9">
      <c r="A32" s="12" t="s">
        <v>81</v>
      </c>
      <c r="B32" s="16"/>
      <c r="C32" s="13"/>
      <c r="F32" s="882"/>
      <c r="G32" s="882"/>
      <c r="H32" s="1030"/>
      <c r="I32" s="1030"/>
    </row>
    <row r="33" spans="1:9">
      <c r="A33" s="12"/>
      <c r="B33" s="11" t="s">
        <v>2003</v>
      </c>
      <c r="C33" s="13"/>
      <c r="F33" s="882"/>
      <c r="G33" s="882"/>
      <c r="H33" s="1030"/>
      <c r="I33" s="1030"/>
    </row>
    <row r="34" spans="1:9" s="14" customFormat="1">
      <c r="A34" s="12"/>
      <c r="B34" s="19"/>
      <c r="C34" s="18"/>
      <c r="D34" s="1341"/>
      <c r="E34" s="93"/>
      <c r="F34" s="1253"/>
      <c r="G34" s="1253"/>
      <c r="H34" s="1260"/>
      <c r="I34" s="1260"/>
    </row>
    <row r="35" spans="1:9" s="14" customFormat="1">
      <c r="A35" s="12"/>
      <c r="B35" s="19"/>
      <c r="C35" s="1317" t="s">
        <v>79</v>
      </c>
      <c r="D35" s="1396" t="s">
        <v>191</v>
      </c>
      <c r="E35" s="322" t="s">
        <v>192</v>
      </c>
      <c r="F35" s="1582" t="s">
        <v>1557</v>
      </c>
      <c r="G35" s="1583"/>
      <c r="H35" s="1584" t="s">
        <v>1558</v>
      </c>
      <c r="I35" s="1585"/>
    </row>
    <row r="36" spans="1:9" s="14" customFormat="1">
      <c r="A36" s="277"/>
      <c r="B36" s="323"/>
      <c r="C36" s="1392" t="s">
        <v>1502</v>
      </c>
      <c r="D36" s="1395"/>
      <c r="E36" s="1392"/>
      <c r="F36" s="898" t="s">
        <v>79</v>
      </c>
      <c r="G36" s="898" t="s">
        <v>1561</v>
      </c>
      <c r="H36" s="897" t="s">
        <v>79</v>
      </c>
      <c r="I36" s="897" t="s">
        <v>1561</v>
      </c>
    </row>
    <row r="37" spans="1:9">
      <c r="A37" s="12"/>
      <c r="B37" s="28"/>
      <c r="C37" s="13"/>
      <c r="E37" s="93" t="str">
        <f>IF(OR(ISBLANK(C37),ISBLANK(D37))," ",KOLIC*CENA)</f>
        <v xml:space="preserve"> </v>
      </c>
      <c r="F37" s="882"/>
      <c r="G37" s="882"/>
      <c r="H37" s="1030"/>
      <c r="I37" s="1030"/>
    </row>
    <row r="38" spans="1:9" ht="51">
      <c r="A38" s="277" t="s">
        <v>83</v>
      </c>
      <c r="B38" s="577" t="s">
        <v>1616</v>
      </c>
      <c r="C38" s="301"/>
      <c r="D38" s="1321"/>
      <c r="E38" s="302"/>
      <c r="F38" s="874"/>
      <c r="G38" s="874"/>
      <c r="H38" s="888"/>
      <c r="I38" s="888"/>
    </row>
    <row r="39" spans="1:9">
      <c r="A39" s="277"/>
      <c r="B39" s="330"/>
      <c r="C39" s="301"/>
      <c r="D39" s="1321"/>
      <c r="E39" s="302"/>
      <c r="F39" s="874"/>
      <c r="G39" s="874"/>
      <c r="H39" s="888"/>
      <c r="I39" s="888"/>
    </row>
    <row r="40" spans="1:9" ht="12.75" customHeight="1">
      <c r="A40" s="576" t="s">
        <v>1618</v>
      </c>
      <c r="B40" s="574" t="s">
        <v>2004</v>
      </c>
      <c r="C40" s="405"/>
      <c r="D40" s="1328"/>
      <c r="E40" s="406"/>
      <c r="F40" s="957"/>
      <c r="G40" s="957"/>
      <c r="H40" s="963"/>
      <c r="I40" s="963"/>
    </row>
    <row r="41" spans="1:9">
      <c r="A41" s="277"/>
      <c r="B41" s="309" t="s">
        <v>2005</v>
      </c>
      <c r="C41" s="310">
        <v>2</v>
      </c>
      <c r="D41" s="1320"/>
      <c r="E41" s="306" t="str">
        <f>IF(OR(ISBLANK(C41),ISBLANK(D41))," ",KOLIC*CENA)</f>
        <v xml:space="preserve"> </v>
      </c>
      <c r="F41" s="939">
        <v>2</v>
      </c>
      <c r="G41" s="873">
        <f>D41*F41</f>
        <v>0</v>
      </c>
      <c r="H41" s="887"/>
      <c r="I41" s="887">
        <f>D41*H41</f>
        <v>0</v>
      </c>
    </row>
    <row r="42" spans="1:9">
      <c r="A42" s="277"/>
      <c r="B42" s="309" t="s">
        <v>2006</v>
      </c>
      <c r="C42" s="310">
        <v>1</v>
      </c>
      <c r="D42" s="1320"/>
      <c r="E42" s="306" t="str">
        <f>IF(OR(ISBLANK(C42),ISBLANK(D42))," ",KOLIC*CENA)</f>
        <v xml:space="preserve"> </v>
      </c>
      <c r="F42" s="939">
        <v>1</v>
      </c>
      <c r="G42" s="873">
        <f>D42*F42</f>
        <v>0</v>
      </c>
      <c r="H42" s="887"/>
      <c r="I42" s="887">
        <f>D42*H42</f>
        <v>0</v>
      </c>
    </row>
    <row r="43" spans="1:9">
      <c r="A43" s="277"/>
      <c r="B43" s="330"/>
      <c r="C43" s="301"/>
      <c r="D43" s="1321"/>
      <c r="E43" s="302"/>
      <c r="F43" s="874"/>
      <c r="G43" s="874"/>
      <c r="H43" s="888"/>
      <c r="I43" s="888"/>
    </row>
    <row r="44" spans="1:9" ht="12.75" customHeight="1">
      <c r="A44" s="576" t="s">
        <v>1619</v>
      </c>
      <c r="B44" s="574" t="s">
        <v>2007</v>
      </c>
      <c r="C44" s="405"/>
      <c r="D44" s="1328"/>
      <c r="E44" s="406"/>
      <c r="F44" s="957"/>
      <c r="G44" s="957"/>
      <c r="H44" s="963"/>
      <c r="I44" s="963"/>
    </row>
    <row r="45" spans="1:9">
      <c r="A45" s="277"/>
      <c r="B45" s="309" t="s">
        <v>2008</v>
      </c>
      <c r="C45" s="310">
        <v>1</v>
      </c>
      <c r="D45" s="1320"/>
      <c r="E45" s="306" t="str">
        <f>IF(OR(ISBLANK(C45),ISBLANK(D45))," ",KOLIC*CENA)</f>
        <v xml:space="preserve"> </v>
      </c>
      <c r="F45" s="939">
        <v>1</v>
      </c>
      <c r="G45" s="873">
        <f>D45*F45</f>
        <v>0</v>
      </c>
      <c r="H45" s="887"/>
      <c r="I45" s="887">
        <f>D45*H45</f>
        <v>0</v>
      </c>
    </row>
    <row r="46" spans="1:9">
      <c r="A46" s="277"/>
      <c r="B46" s="309" t="s">
        <v>2005</v>
      </c>
      <c r="C46" s="310">
        <v>1</v>
      </c>
      <c r="D46" s="1320"/>
      <c r="E46" s="306" t="str">
        <f>IF(OR(ISBLANK(C46),ISBLANK(D46))," ",KOLIC*CENA)</f>
        <v xml:space="preserve"> </v>
      </c>
      <c r="F46" s="939">
        <v>1</v>
      </c>
      <c r="G46" s="873">
        <f>D46*F46</f>
        <v>0</v>
      </c>
      <c r="H46" s="887"/>
      <c r="I46" s="887">
        <f>D46*H46</f>
        <v>0</v>
      </c>
    </row>
    <row r="47" spans="1:9">
      <c r="A47" s="277"/>
      <c r="B47" s="309"/>
      <c r="C47" s="310"/>
      <c r="D47" s="1322"/>
      <c r="E47" s="306"/>
      <c r="F47" s="939"/>
      <c r="G47" s="873"/>
      <c r="H47" s="887"/>
      <c r="I47" s="887"/>
    </row>
    <row r="48" spans="1:9" ht="25.5">
      <c r="A48" s="277" t="s">
        <v>85</v>
      </c>
      <c r="B48" s="577" t="s">
        <v>2010</v>
      </c>
      <c r="C48" s="301"/>
      <c r="D48" s="1321"/>
      <c r="E48" s="302"/>
      <c r="F48" s="874"/>
      <c r="G48" s="874"/>
      <c r="H48" s="888"/>
      <c r="I48" s="888"/>
    </row>
    <row r="49" spans="1:9">
      <c r="A49" s="277"/>
      <c r="B49" s="309" t="s">
        <v>2009</v>
      </c>
      <c r="C49" s="310">
        <v>1</v>
      </c>
      <c r="D49" s="1320"/>
      <c r="E49" s="306" t="str">
        <f>IF(OR(ISBLANK(C49),ISBLANK(D49))," ",KOLIC*CENA)</f>
        <v xml:space="preserve"> </v>
      </c>
      <c r="F49" s="939">
        <v>1</v>
      </c>
      <c r="G49" s="873">
        <f>D49*F49</f>
        <v>0</v>
      </c>
      <c r="H49" s="887"/>
      <c r="I49" s="887">
        <f>D49*H49</f>
        <v>0</v>
      </c>
    </row>
    <row r="50" spans="1:9">
      <c r="A50" s="576"/>
      <c r="B50" s="309"/>
      <c r="C50" s="404"/>
      <c r="D50" s="1389"/>
      <c r="E50" s="406"/>
      <c r="F50" s="1012"/>
      <c r="G50" s="932"/>
      <c r="H50" s="948"/>
      <c r="I50" s="948"/>
    </row>
    <row r="51" spans="1:9" ht="69.75" customHeight="1">
      <c r="A51" s="576" t="s">
        <v>87</v>
      </c>
      <c r="B51" s="636" t="s">
        <v>2011</v>
      </c>
      <c r="C51" s="405"/>
      <c r="D51" s="1328"/>
      <c r="E51" s="406"/>
      <c r="F51" s="957"/>
      <c r="G51" s="957"/>
      <c r="H51" s="963"/>
      <c r="I51" s="963"/>
    </row>
    <row r="52" spans="1:9">
      <c r="A52" s="277"/>
      <c r="B52" s="309" t="s">
        <v>2009</v>
      </c>
      <c r="C52" s="310">
        <v>1</v>
      </c>
      <c r="D52" s="1320"/>
      <c r="E52" s="306" t="str">
        <f>IF(OR(ISBLANK(C52),ISBLANK(D52))," ",KOLIC*CENA)</f>
        <v xml:space="preserve"> </v>
      </c>
      <c r="F52" s="939">
        <v>1</v>
      </c>
      <c r="G52" s="873">
        <f>D52*F52</f>
        <v>0</v>
      </c>
      <c r="H52" s="887"/>
      <c r="I52" s="887">
        <f>D52*H52</f>
        <v>0</v>
      </c>
    </row>
    <row r="53" spans="1:9">
      <c r="A53" s="576"/>
      <c r="B53" s="309"/>
      <c r="C53" s="404"/>
      <c r="D53" s="1389"/>
      <c r="E53" s="406"/>
      <c r="F53" s="1012"/>
      <c r="G53" s="932"/>
      <c r="H53" s="948"/>
      <c r="I53" s="948"/>
    </row>
    <row r="54" spans="1:9" ht="26.25" customHeight="1">
      <c r="A54" s="576" t="s">
        <v>88</v>
      </c>
      <c r="B54" s="636" t="s">
        <v>2013</v>
      </c>
      <c r="C54" s="405"/>
      <c r="D54" s="1328"/>
      <c r="E54" s="406"/>
      <c r="F54" s="957"/>
      <c r="G54" s="957"/>
      <c r="H54" s="963"/>
      <c r="I54" s="963"/>
    </row>
    <row r="55" spans="1:9">
      <c r="A55" s="277"/>
      <c r="B55" s="309" t="s">
        <v>2012</v>
      </c>
      <c r="C55" s="310">
        <v>5</v>
      </c>
      <c r="D55" s="1320"/>
      <c r="E55" s="306" t="str">
        <f>IF(OR(ISBLANK(C55),ISBLANK(D55))," ",KOLIC*CENA)</f>
        <v xml:space="preserve"> </v>
      </c>
      <c r="F55" s="939">
        <v>5</v>
      </c>
      <c r="G55" s="873">
        <f>D55*F55</f>
        <v>0</v>
      </c>
      <c r="H55" s="887"/>
      <c r="I55" s="887">
        <f>D55*H55</f>
        <v>0</v>
      </c>
    </row>
    <row r="56" spans="1:9">
      <c r="A56" s="576"/>
      <c r="B56" s="309"/>
      <c r="C56" s="404"/>
      <c r="D56" s="1389"/>
      <c r="E56" s="406"/>
      <c r="F56" s="1012"/>
      <c r="G56" s="932"/>
      <c r="H56" s="948"/>
      <c r="I56" s="948"/>
    </row>
    <row r="57" spans="1:9" ht="26.25" customHeight="1">
      <c r="A57" s="576" t="s">
        <v>89</v>
      </c>
      <c r="B57" s="635" t="s">
        <v>2014</v>
      </c>
      <c r="C57" s="405"/>
      <c r="D57" s="1328"/>
      <c r="E57" s="406"/>
      <c r="F57" s="957"/>
      <c r="G57" s="957"/>
      <c r="H57" s="963"/>
      <c r="I57" s="963"/>
    </row>
    <row r="58" spans="1:9">
      <c r="A58" s="277"/>
      <c r="B58" s="309" t="s">
        <v>2012</v>
      </c>
      <c r="C58" s="310">
        <v>2.8</v>
      </c>
      <c r="D58" s="1320"/>
      <c r="E58" s="306" t="str">
        <f>IF(OR(ISBLANK(C58),ISBLANK(D58))," ",KOLIC*CENA)</f>
        <v xml:space="preserve"> </v>
      </c>
      <c r="F58" s="939">
        <v>2.8</v>
      </c>
      <c r="G58" s="873">
        <f>D58*F58</f>
        <v>0</v>
      </c>
      <c r="H58" s="887"/>
      <c r="I58" s="887">
        <f>D58*H58</f>
        <v>0</v>
      </c>
    </row>
    <row r="59" spans="1:9">
      <c r="A59" s="576"/>
      <c r="B59" s="309"/>
      <c r="C59" s="404"/>
      <c r="D59" s="1389"/>
      <c r="E59" s="406"/>
      <c r="F59" s="1012"/>
      <c r="G59" s="932"/>
      <c r="H59" s="948"/>
      <c r="I59" s="948"/>
    </row>
    <row r="60" spans="1:9" ht="26.25" customHeight="1">
      <c r="A60" s="576" t="s">
        <v>45</v>
      </c>
      <c r="B60" s="635" t="s">
        <v>2015</v>
      </c>
      <c r="C60" s="405"/>
      <c r="D60" s="1328"/>
      <c r="E60" s="406"/>
      <c r="F60" s="957"/>
      <c r="G60" s="957"/>
      <c r="H60" s="963"/>
      <c r="I60" s="963"/>
    </row>
    <row r="61" spans="1:9">
      <c r="A61" s="277"/>
      <c r="B61" s="309" t="s">
        <v>49</v>
      </c>
      <c r="C61" s="310">
        <v>1</v>
      </c>
      <c r="D61" s="1320"/>
      <c r="E61" s="306" t="str">
        <f>IF(OR(ISBLANK(C61),ISBLANK(D61))," ",KOLIC*CENA)</f>
        <v xml:space="preserve"> </v>
      </c>
      <c r="F61" s="939">
        <v>1</v>
      </c>
      <c r="G61" s="873">
        <f>D61*F61</f>
        <v>0</v>
      </c>
      <c r="H61" s="887"/>
      <c r="I61" s="887">
        <f>D61*H61</f>
        <v>0</v>
      </c>
    </row>
    <row r="62" spans="1:9">
      <c r="A62" s="34"/>
      <c r="B62" s="400"/>
      <c r="C62" s="392"/>
      <c r="D62" s="1378"/>
      <c r="E62" s="72"/>
      <c r="F62" s="1254"/>
      <c r="G62" s="1255"/>
      <c r="H62" s="1261"/>
      <c r="I62" s="1261"/>
    </row>
    <row r="63" spans="1:9" ht="13.5" thickBot="1">
      <c r="A63" s="315"/>
      <c r="B63" s="316"/>
      <c r="C63" s="317"/>
      <c r="D63" s="1387"/>
      <c r="E63" s="319"/>
      <c r="F63" s="1228"/>
      <c r="G63" s="1228"/>
      <c r="H63" s="1031"/>
      <c r="I63" s="1031"/>
    </row>
    <row r="64" spans="1:9" ht="13.5" thickTop="1">
      <c r="A64" s="34"/>
      <c r="B64" s="35"/>
      <c r="C64" s="36"/>
      <c r="D64" s="1388"/>
      <c r="E64" s="72"/>
      <c r="F64" s="882"/>
      <c r="G64" s="882"/>
      <c r="H64" s="1030"/>
      <c r="I64" s="1030"/>
    </row>
    <row r="65" spans="1:9">
      <c r="A65" s="12"/>
      <c r="B65" s="16"/>
      <c r="C65" s="13"/>
      <c r="E65" s="379" t="s">
        <v>1568</v>
      </c>
      <c r="F65" s="958"/>
      <c r="G65" s="959" t="s">
        <v>1565</v>
      </c>
      <c r="H65" s="964"/>
      <c r="I65" s="1262" t="s">
        <v>1566</v>
      </c>
    </row>
    <row r="66" spans="1:9" ht="15">
      <c r="A66" s="12"/>
      <c r="B66" s="257" t="s">
        <v>1453</v>
      </c>
      <c r="C66" s="259"/>
      <c r="D66" s="1335"/>
      <c r="E66" s="260">
        <f>SUM(E37:E65)</f>
        <v>0</v>
      </c>
      <c r="F66" s="876"/>
      <c r="G66" s="1024">
        <f>SUM(G37:G65)</f>
        <v>0</v>
      </c>
      <c r="H66" s="890"/>
      <c r="I66" s="1032">
        <f>SUM(I37:I65)</f>
        <v>0</v>
      </c>
    </row>
    <row r="67" spans="1:9">
      <c r="B67" s="39" t="s">
        <v>2020</v>
      </c>
      <c r="F67" s="882"/>
      <c r="G67" s="882"/>
      <c r="H67" s="1030"/>
      <c r="I67" s="1030"/>
    </row>
    <row r="68" spans="1:9">
      <c r="B68" s="29"/>
      <c r="F68" s="882"/>
      <c r="G68" s="882"/>
      <c r="H68" s="1030"/>
      <c r="I68" s="1030"/>
    </row>
    <row r="69" spans="1:9" s="14" customFormat="1">
      <c r="A69" s="12"/>
      <c r="B69" s="19"/>
      <c r="C69" s="1317" t="s">
        <v>79</v>
      </c>
      <c r="D69" s="1396" t="s">
        <v>191</v>
      </c>
      <c r="E69" s="322" t="s">
        <v>192</v>
      </c>
      <c r="F69" s="1582" t="s">
        <v>1557</v>
      </c>
      <c r="G69" s="1583"/>
      <c r="H69" s="1584" t="s">
        <v>1558</v>
      </c>
      <c r="I69" s="1585"/>
    </row>
    <row r="70" spans="1:9" s="14" customFormat="1">
      <c r="A70" s="277"/>
      <c r="B70" s="323"/>
      <c r="C70" s="1392" t="s">
        <v>1502</v>
      </c>
      <c r="D70" s="1395"/>
      <c r="E70" s="1392"/>
      <c r="F70" s="898" t="s">
        <v>79</v>
      </c>
      <c r="G70" s="898" t="s">
        <v>1561</v>
      </c>
      <c r="H70" s="897" t="s">
        <v>79</v>
      </c>
      <c r="I70" s="897" t="s">
        <v>1561</v>
      </c>
    </row>
    <row r="71" spans="1:9" s="135" customFormat="1" ht="27.75" customHeight="1">
      <c r="A71" s="337" t="s">
        <v>83</v>
      </c>
      <c r="B71" s="147" t="s">
        <v>2016</v>
      </c>
      <c r="C71" s="644"/>
      <c r="D71" s="1426"/>
      <c r="E71" s="328"/>
      <c r="F71" s="871"/>
      <c r="G71" s="871"/>
      <c r="H71" s="885"/>
      <c r="I71" s="885"/>
    </row>
    <row r="72" spans="1:9">
      <c r="A72" s="277"/>
      <c r="B72" s="645" t="s">
        <v>1667</v>
      </c>
      <c r="C72" s="646">
        <v>2</v>
      </c>
      <c r="D72" s="1427"/>
      <c r="E72" s="306" t="str">
        <f>IF(OR(ISBLANK(C72),ISBLANK(D72))," ",KOLIC*CENA)</f>
        <v xml:space="preserve"> </v>
      </c>
      <c r="F72" s="939">
        <v>2</v>
      </c>
      <c r="G72" s="873">
        <f>D72*F72</f>
        <v>0</v>
      </c>
      <c r="H72" s="887"/>
      <c r="I72" s="887">
        <f>D72*H72</f>
        <v>0</v>
      </c>
    </row>
    <row r="73" spans="1:9" s="76" customFormat="1" ht="12.75" customHeight="1">
      <c r="A73" s="277"/>
      <c r="B73" s="647"/>
      <c r="C73" s="644"/>
      <c r="D73" s="1426"/>
      <c r="E73" s="302" t="str">
        <f>IF(OR(ISBLANK(C73),ISBLANK(D73))," ",KOLIC*CENA)</f>
        <v xml:space="preserve"> </v>
      </c>
      <c r="F73" s="872"/>
      <c r="G73" s="872"/>
      <c r="H73" s="886"/>
      <c r="I73" s="886"/>
    </row>
    <row r="74" spans="1:9" ht="12.75" customHeight="1">
      <c r="A74" s="576" t="s">
        <v>85</v>
      </c>
      <c r="B74" s="147" t="s">
        <v>2017</v>
      </c>
      <c r="C74" s="648"/>
      <c r="D74" s="1428"/>
      <c r="E74" s="406"/>
      <c r="F74" s="957"/>
      <c r="G74" s="957"/>
      <c r="H74" s="963"/>
      <c r="I74" s="963"/>
    </row>
    <row r="75" spans="1:9">
      <c r="A75" s="277"/>
      <c r="B75" s="645" t="s">
        <v>2012</v>
      </c>
      <c r="C75" s="646">
        <v>5.8</v>
      </c>
      <c r="D75" s="1427"/>
      <c r="E75" s="306" t="str">
        <f>IF(OR(ISBLANK(C75),ISBLANK(D75))," ",KOLIC*CENA)</f>
        <v xml:space="preserve"> </v>
      </c>
      <c r="F75" s="939">
        <v>5.8</v>
      </c>
      <c r="G75" s="873">
        <f>D75*F75</f>
        <v>0</v>
      </c>
      <c r="H75" s="887"/>
      <c r="I75" s="887">
        <f>D75*H75</f>
        <v>0</v>
      </c>
    </row>
    <row r="76" spans="1:9">
      <c r="A76" s="576"/>
      <c r="B76" s="645"/>
      <c r="C76" s="649"/>
      <c r="D76" s="1429"/>
      <c r="E76" s="406"/>
      <c r="F76" s="1012"/>
      <c r="G76" s="932"/>
      <c r="H76" s="948"/>
      <c r="I76" s="948"/>
    </row>
    <row r="77" spans="1:9" s="135" customFormat="1" ht="39.75" customHeight="1">
      <c r="A77" s="337" t="s">
        <v>87</v>
      </c>
      <c r="B77" s="650" t="s">
        <v>2019</v>
      </c>
      <c r="C77" s="644"/>
      <c r="D77" s="1426"/>
      <c r="E77" s="328"/>
      <c r="F77" s="871"/>
      <c r="G77" s="871"/>
      <c r="H77" s="885"/>
      <c r="I77" s="885"/>
    </row>
    <row r="78" spans="1:9">
      <c r="A78" s="277"/>
      <c r="B78" s="645" t="s">
        <v>2018</v>
      </c>
      <c r="C78" s="646">
        <v>4.3</v>
      </c>
      <c r="D78" s="1427"/>
      <c r="E78" s="306" t="str">
        <f>IF(OR(ISBLANK(C78),ISBLANK(D78))," ",KOLIC*CENA)</f>
        <v xml:space="preserve"> </v>
      </c>
      <c r="F78" s="939">
        <v>4.3</v>
      </c>
      <c r="G78" s="873">
        <f>D78*F78</f>
        <v>0</v>
      </c>
      <c r="H78" s="887"/>
      <c r="I78" s="887">
        <f>D78*H78</f>
        <v>0</v>
      </c>
    </row>
    <row r="79" spans="1:9" s="76" customFormat="1" ht="12.75" customHeight="1">
      <c r="A79" s="277"/>
      <c r="B79" s="647"/>
      <c r="C79" s="644"/>
      <c r="D79" s="1426"/>
      <c r="E79" s="302" t="str">
        <f>IF(OR(ISBLANK(C79),ISBLANK(D79))," ",KOLIC*CENA)</f>
        <v xml:space="preserve"> </v>
      </c>
      <c r="F79" s="872"/>
      <c r="G79" s="872"/>
      <c r="H79" s="886"/>
      <c r="I79" s="886"/>
    </row>
    <row r="80" spans="1:9" s="135" customFormat="1" ht="51.75" customHeight="1">
      <c r="A80" s="337" t="s">
        <v>88</v>
      </c>
      <c r="B80" s="653" t="s">
        <v>2021</v>
      </c>
      <c r="C80" s="644"/>
      <c r="D80" s="1426"/>
      <c r="E80" s="328"/>
      <c r="F80" s="871"/>
      <c r="G80" s="871"/>
      <c r="H80" s="885"/>
      <c r="I80" s="885"/>
    </row>
    <row r="81" spans="1:9">
      <c r="A81" s="277"/>
      <c r="B81" s="645" t="s">
        <v>2022</v>
      </c>
      <c r="C81" s="646">
        <v>0.5</v>
      </c>
      <c r="D81" s="1427"/>
      <c r="E81" s="306" t="str">
        <f>IF(OR(ISBLANK(C81),ISBLANK(D81))," ",KOLIC*CENA)</f>
        <v xml:space="preserve"> </v>
      </c>
      <c r="F81" s="939">
        <v>0.5</v>
      </c>
      <c r="G81" s="873">
        <f>D81*F81</f>
        <v>0</v>
      </c>
      <c r="H81" s="887"/>
      <c r="I81" s="887">
        <f>D81*H81</f>
        <v>0</v>
      </c>
    </row>
    <row r="82" spans="1:9">
      <c r="A82" s="277"/>
      <c r="B82" s="645" t="s">
        <v>2023</v>
      </c>
      <c r="C82" s="646">
        <v>1</v>
      </c>
      <c r="D82" s="1427"/>
      <c r="E82" s="306" t="str">
        <f>IF(OR(ISBLANK(C82),ISBLANK(D82))," ",KOLIC*CENA)</f>
        <v xml:space="preserve"> </v>
      </c>
      <c r="F82" s="939">
        <v>1</v>
      </c>
      <c r="G82" s="873">
        <f>D82*F82</f>
        <v>0</v>
      </c>
      <c r="H82" s="887"/>
      <c r="I82" s="887">
        <f>D82*H82</f>
        <v>0</v>
      </c>
    </row>
    <row r="83" spans="1:9">
      <c r="A83" s="277"/>
      <c r="B83" s="645" t="s">
        <v>2024</v>
      </c>
      <c r="C83" s="646">
        <v>3</v>
      </c>
      <c r="D83" s="1427"/>
      <c r="E83" s="306" t="str">
        <f>IF(OR(ISBLANK(C83),ISBLANK(D83))," ",KOLIC*CENA)</f>
        <v xml:space="preserve"> </v>
      </c>
      <c r="F83" s="939">
        <v>3</v>
      </c>
      <c r="G83" s="873">
        <f>D83*F83</f>
        <v>0</v>
      </c>
      <c r="H83" s="887"/>
      <c r="I83" s="887">
        <f>D83*H83</f>
        <v>0</v>
      </c>
    </row>
    <row r="84" spans="1:9">
      <c r="A84" s="641"/>
      <c r="B84" s="651" t="s">
        <v>2025</v>
      </c>
      <c r="C84" s="652">
        <v>0.4</v>
      </c>
      <c r="D84" s="1430"/>
      <c r="E84" s="643" t="str">
        <f>IF(OR(ISBLANK(C84),ISBLANK(D84))," ",KOLIC*CENA)</f>
        <v xml:space="preserve"> </v>
      </c>
      <c r="F84" s="1288">
        <v>0.4</v>
      </c>
      <c r="G84" s="1289">
        <f>D84*F84</f>
        <v>0</v>
      </c>
      <c r="H84" s="1291"/>
      <c r="I84" s="1291">
        <f>D84*H84</f>
        <v>0</v>
      </c>
    </row>
    <row r="85" spans="1:9" s="308" customFormat="1" ht="12.75" customHeight="1">
      <c r="A85" s="277"/>
      <c r="B85" s="647"/>
      <c r="C85" s="644"/>
      <c r="D85" s="1426"/>
      <c r="E85" s="302"/>
      <c r="F85" s="872"/>
      <c r="G85" s="872"/>
      <c r="H85" s="886"/>
      <c r="I85" s="886"/>
    </row>
    <row r="86" spans="1:9" s="135" customFormat="1" ht="27.75" customHeight="1">
      <c r="A86" s="581" t="s">
        <v>89</v>
      </c>
      <c r="B86" s="147" t="s">
        <v>2026</v>
      </c>
      <c r="C86" s="648"/>
      <c r="D86" s="1428"/>
      <c r="E86" s="583"/>
      <c r="F86" s="1258"/>
      <c r="G86" s="1258"/>
      <c r="H86" s="1265"/>
      <c r="I86" s="1265"/>
    </row>
    <row r="87" spans="1:9">
      <c r="A87" s="277"/>
      <c r="B87" s="645" t="s">
        <v>1638</v>
      </c>
      <c r="C87" s="646">
        <v>2.5</v>
      </c>
      <c r="D87" s="1427"/>
      <c r="E87" s="306" t="str">
        <f>IF(OR(ISBLANK(C87),ISBLANK(D87))," ",KOLIC*CENA)</f>
        <v xml:space="preserve"> </v>
      </c>
      <c r="F87" s="939">
        <v>2.5</v>
      </c>
      <c r="G87" s="873">
        <f>D87*F87</f>
        <v>0</v>
      </c>
      <c r="H87" s="887"/>
      <c r="I87" s="887">
        <f>D87*H87</f>
        <v>0</v>
      </c>
    </row>
    <row r="88" spans="1:9">
      <c r="A88" s="277"/>
      <c r="B88" s="645"/>
      <c r="C88" s="646"/>
      <c r="D88" s="1431"/>
      <c r="E88" s="306"/>
      <c r="F88" s="939"/>
      <c r="G88" s="873"/>
      <c r="H88" s="887"/>
      <c r="I88" s="887"/>
    </row>
    <row r="89" spans="1:9" s="135" customFormat="1" ht="46.5" customHeight="1">
      <c r="A89" s="337" t="s">
        <v>45</v>
      </c>
      <c r="B89" s="654" t="s">
        <v>2027</v>
      </c>
      <c r="C89" s="644"/>
      <c r="D89" s="1426"/>
      <c r="E89" s="328"/>
      <c r="F89" s="871"/>
      <c r="G89" s="871"/>
      <c r="H89" s="885"/>
      <c r="I89" s="885"/>
    </row>
    <row r="90" spans="1:9">
      <c r="A90" s="277"/>
      <c r="B90" s="645" t="s">
        <v>1667</v>
      </c>
      <c r="C90" s="646">
        <v>2</v>
      </c>
      <c r="D90" s="1427"/>
      <c r="E90" s="306" t="str">
        <f>IF(OR(ISBLANK(C90),ISBLANK(D90))," ",KOLIC*CENA)</f>
        <v xml:space="preserve"> </v>
      </c>
      <c r="F90" s="939">
        <v>2</v>
      </c>
      <c r="G90" s="873">
        <f>D90*F90</f>
        <v>0</v>
      </c>
      <c r="H90" s="887"/>
      <c r="I90" s="887">
        <f>D90*H90</f>
        <v>0</v>
      </c>
    </row>
    <row r="91" spans="1:9" s="76" customFormat="1" ht="12.75" customHeight="1">
      <c r="A91" s="277"/>
      <c r="B91" s="647"/>
      <c r="C91" s="644"/>
      <c r="D91" s="1426"/>
      <c r="E91" s="302" t="str">
        <f>IF(OR(ISBLANK(C91),ISBLANK(D91))," ",KOLIC*CENA)</f>
        <v xml:space="preserve"> </v>
      </c>
      <c r="F91" s="872"/>
      <c r="G91" s="872"/>
      <c r="H91" s="886"/>
      <c r="I91" s="886"/>
    </row>
    <row r="92" spans="1:9" s="135" customFormat="1" ht="27.75" customHeight="1">
      <c r="A92" s="581" t="s">
        <v>46</v>
      </c>
      <c r="B92" s="654" t="s">
        <v>2028</v>
      </c>
      <c r="C92" s="648"/>
      <c r="D92" s="1428"/>
      <c r="E92" s="583"/>
      <c r="F92" s="1258"/>
      <c r="G92" s="1258"/>
      <c r="H92" s="1265"/>
      <c r="I92" s="1265"/>
    </row>
    <row r="93" spans="1:9">
      <c r="A93" s="277"/>
      <c r="B93" s="645" t="s">
        <v>925</v>
      </c>
      <c r="C93" s="646">
        <v>1</v>
      </c>
      <c r="D93" s="1427"/>
      <c r="E93" s="306" t="str">
        <f>IF(OR(ISBLANK(C93),ISBLANK(D93))," ",KOLIC*CENA)</f>
        <v xml:space="preserve"> </v>
      </c>
      <c r="F93" s="939">
        <v>1</v>
      </c>
      <c r="G93" s="873">
        <f>D93*F93</f>
        <v>0</v>
      </c>
      <c r="H93" s="887"/>
      <c r="I93" s="887">
        <f>D93*H93</f>
        <v>0</v>
      </c>
    </row>
    <row r="94" spans="1:9">
      <c r="A94" s="277"/>
      <c r="B94" s="645"/>
      <c r="C94" s="646"/>
      <c r="D94" s="1431"/>
      <c r="E94" s="306"/>
      <c r="F94" s="939"/>
      <c r="G94" s="873"/>
      <c r="H94" s="887"/>
      <c r="I94" s="887"/>
    </row>
    <row r="95" spans="1:9" s="135" customFormat="1" ht="56.25" customHeight="1">
      <c r="A95" s="581" t="s">
        <v>47</v>
      </c>
      <c r="B95" s="653" t="s">
        <v>2029</v>
      </c>
      <c r="C95" s="648"/>
      <c r="D95" s="1428"/>
      <c r="E95" s="583"/>
      <c r="F95" s="1258"/>
      <c r="G95" s="1258"/>
      <c r="H95" s="1265"/>
      <c r="I95" s="1265"/>
    </row>
    <row r="96" spans="1:9">
      <c r="A96" s="277"/>
      <c r="B96" s="645" t="s">
        <v>925</v>
      </c>
      <c r="C96" s="646">
        <v>1</v>
      </c>
      <c r="D96" s="1427"/>
      <c r="E96" s="306" t="str">
        <f>IF(OR(ISBLANK(C96),ISBLANK(D96))," ",KOLIC*CENA)</f>
        <v xml:space="preserve"> </v>
      </c>
      <c r="F96" s="939">
        <v>1</v>
      </c>
      <c r="G96" s="873">
        <f>D96*F96</f>
        <v>0</v>
      </c>
      <c r="H96" s="887"/>
      <c r="I96" s="887">
        <f>D96*H96</f>
        <v>0</v>
      </c>
    </row>
    <row r="97" spans="1:9">
      <c r="A97" s="277"/>
      <c r="B97" s="309"/>
      <c r="C97" s="310"/>
      <c r="D97" s="1322"/>
      <c r="E97" s="306"/>
      <c r="F97" s="939"/>
      <c r="G97" s="873"/>
      <c r="H97" s="887"/>
      <c r="I97" s="887"/>
    </row>
    <row r="98" spans="1:9" s="76" customFormat="1" ht="12.75" customHeight="1">
      <c r="A98" s="637"/>
      <c r="B98" s="638"/>
      <c r="C98" s="639"/>
      <c r="D98" s="1432"/>
      <c r="E98" s="640"/>
      <c r="F98" s="1290"/>
      <c r="G98" s="1290"/>
      <c r="H98" s="1292"/>
      <c r="I98" s="1292"/>
    </row>
    <row r="99" spans="1:9" ht="13.5" thickBot="1">
      <c r="A99" s="364"/>
      <c r="B99" s="365"/>
      <c r="C99" s="318"/>
      <c r="D99" s="1387"/>
      <c r="E99" s="319"/>
      <c r="F99" s="1228"/>
      <c r="G99" s="1228"/>
      <c r="H99" s="1031"/>
      <c r="I99" s="1031"/>
    </row>
    <row r="100" spans="1:9" ht="13.5" thickTop="1">
      <c r="B100" s="29"/>
      <c r="C100" s="37"/>
      <c r="F100" s="882"/>
      <c r="G100" s="882"/>
      <c r="H100" s="1030"/>
      <c r="I100" s="1030"/>
    </row>
    <row r="101" spans="1:9">
      <c r="B101" s="29"/>
      <c r="E101" s="379" t="s">
        <v>1568</v>
      </c>
      <c r="F101" s="958"/>
      <c r="G101" s="959" t="s">
        <v>1565</v>
      </c>
      <c r="H101" s="964"/>
      <c r="I101" s="1262" t="s">
        <v>1566</v>
      </c>
    </row>
    <row r="102" spans="1:9" ht="15">
      <c r="B102" s="384" t="s">
        <v>1636</v>
      </c>
      <c r="C102" s="259"/>
      <c r="D102" s="1390"/>
      <c r="E102" s="279">
        <f>SUM(E71:E101)</f>
        <v>0</v>
      </c>
      <c r="F102" s="876"/>
      <c r="G102" s="1025">
        <f>SUM(G71:G101)</f>
        <v>0</v>
      </c>
      <c r="H102" s="890"/>
      <c r="I102" s="1033">
        <f>SUM(I71:I101)</f>
        <v>0</v>
      </c>
    </row>
    <row r="103" spans="1:9" ht="15">
      <c r="B103" s="579"/>
      <c r="C103" s="252"/>
      <c r="D103" s="1391"/>
      <c r="E103" s="580"/>
      <c r="F103" s="1256"/>
      <c r="G103" s="1257"/>
      <c r="H103" s="1263"/>
      <c r="I103" s="1264"/>
    </row>
    <row r="104" spans="1:9">
      <c r="B104" s="39" t="s">
        <v>2030</v>
      </c>
      <c r="F104" s="882"/>
      <c r="G104" s="882"/>
      <c r="H104" s="1030"/>
      <c r="I104" s="1030"/>
    </row>
    <row r="105" spans="1:9">
      <c r="B105" s="29"/>
      <c r="F105" s="882"/>
      <c r="G105" s="882"/>
      <c r="H105" s="1030"/>
      <c r="I105" s="1030"/>
    </row>
    <row r="106" spans="1:9" s="14" customFormat="1">
      <c r="A106" s="12"/>
      <c r="B106" s="19"/>
      <c r="C106" s="1317" t="s">
        <v>79</v>
      </c>
      <c r="D106" s="1396" t="s">
        <v>191</v>
      </c>
      <c r="E106" s="322" t="s">
        <v>192</v>
      </c>
      <c r="F106" s="1582" t="s">
        <v>1557</v>
      </c>
      <c r="G106" s="1583"/>
      <c r="H106" s="1584" t="s">
        <v>1558</v>
      </c>
      <c r="I106" s="1585"/>
    </row>
    <row r="107" spans="1:9" s="14" customFormat="1">
      <c r="A107" s="277"/>
      <c r="B107" s="323"/>
      <c r="C107" s="1392" t="s">
        <v>1502</v>
      </c>
      <c r="D107" s="1395"/>
      <c r="E107" s="1392"/>
      <c r="F107" s="898" t="s">
        <v>79</v>
      </c>
      <c r="G107" s="898" t="s">
        <v>1561</v>
      </c>
      <c r="H107" s="897" t="s">
        <v>79</v>
      </c>
      <c r="I107" s="897" t="s">
        <v>1561</v>
      </c>
    </row>
    <row r="108" spans="1:9" s="135" customFormat="1" ht="95.25" customHeight="1">
      <c r="A108" s="337" t="s">
        <v>83</v>
      </c>
      <c r="B108" s="578" t="s">
        <v>2031</v>
      </c>
      <c r="C108" s="305"/>
      <c r="D108" s="1321"/>
      <c r="E108" s="328"/>
      <c r="F108" s="871"/>
      <c r="G108" s="871"/>
      <c r="H108" s="885"/>
      <c r="I108" s="885"/>
    </row>
    <row r="109" spans="1:9">
      <c r="A109" s="277"/>
      <c r="B109" s="309" t="s">
        <v>827</v>
      </c>
      <c r="C109" s="310">
        <v>1</v>
      </c>
      <c r="D109" s="1320"/>
      <c r="E109" s="306" t="str">
        <f>IF(OR(ISBLANK(C109),ISBLANK(D109))," ",KOLIC*CENA)</f>
        <v xml:space="preserve"> </v>
      </c>
      <c r="F109" s="939">
        <v>1</v>
      </c>
      <c r="G109" s="873">
        <f>D109*F109</f>
        <v>0</v>
      </c>
      <c r="H109" s="887"/>
      <c r="I109" s="887">
        <f>D109*H109</f>
        <v>0</v>
      </c>
    </row>
    <row r="110" spans="1:9" s="76" customFormat="1" ht="12.75" customHeight="1">
      <c r="A110" s="277"/>
      <c r="B110" s="304"/>
      <c r="C110" s="301"/>
      <c r="D110" s="1321"/>
      <c r="E110" s="302" t="str">
        <f>IF(OR(ISBLANK(C110),ISBLANK(D110))," ",KOLIC*CENA)</f>
        <v xml:space="preserve"> </v>
      </c>
      <c r="F110" s="872"/>
      <c r="G110" s="872"/>
      <c r="H110" s="886"/>
      <c r="I110" s="886"/>
    </row>
    <row r="111" spans="1:9" s="135" customFormat="1" ht="65.25" customHeight="1">
      <c r="A111" s="337" t="s">
        <v>85</v>
      </c>
      <c r="B111" s="578" t="s">
        <v>2032</v>
      </c>
      <c r="C111" s="305"/>
      <c r="D111" s="1321"/>
      <c r="E111" s="328"/>
      <c r="F111" s="871"/>
      <c r="G111" s="871"/>
      <c r="H111" s="885"/>
      <c r="I111" s="885"/>
    </row>
    <row r="112" spans="1:9">
      <c r="A112" s="277"/>
      <c r="B112" s="309" t="s">
        <v>827</v>
      </c>
      <c r="C112" s="310">
        <v>1</v>
      </c>
      <c r="D112" s="1320"/>
      <c r="E112" s="306" t="str">
        <f>IF(OR(ISBLANK(C112),ISBLANK(D112))," ",KOLIC*CENA)</f>
        <v xml:space="preserve"> </v>
      </c>
      <c r="F112" s="939">
        <v>1</v>
      </c>
      <c r="G112" s="873">
        <f>D112*F112</f>
        <v>0</v>
      </c>
      <c r="H112" s="887"/>
      <c r="I112" s="887">
        <f>D112*H112</f>
        <v>0</v>
      </c>
    </row>
    <row r="113" spans="1:9" s="76" customFormat="1" ht="12.75" customHeight="1">
      <c r="A113" s="277"/>
      <c r="B113" s="304"/>
      <c r="C113" s="301"/>
      <c r="D113" s="1321"/>
      <c r="E113" s="302" t="str">
        <f>IF(OR(ISBLANK(C113),ISBLANK(D113))," ",KOLIC*CENA)</f>
        <v xml:space="preserve"> </v>
      </c>
      <c r="F113" s="872"/>
      <c r="G113" s="872"/>
      <c r="H113" s="886"/>
      <c r="I113" s="886"/>
    </row>
    <row r="114" spans="1:9" s="135" customFormat="1" ht="39" customHeight="1">
      <c r="A114" s="337" t="s">
        <v>87</v>
      </c>
      <c r="B114" s="578" t="s">
        <v>2033</v>
      </c>
      <c r="C114" s="305"/>
      <c r="D114" s="1321"/>
      <c r="E114" s="328"/>
      <c r="F114" s="871"/>
      <c r="G114" s="871"/>
      <c r="H114" s="885"/>
      <c r="I114" s="885"/>
    </row>
    <row r="115" spans="1:9">
      <c r="A115" s="277"/>
      <c r="B115" s="309" t="s">
        <v>827</v>
      </c>
      <c r="C115" s="310">
        <v>1</v>
      </c>
      <c r="D115" s="1320"/>
      <c r="E115" s="306" t="str">
        <f>IF(OR(ISBLANK(C115),ISBLANK(D115))," ",KOLIC*CENA)</f>
        <v xml:space="preserve"> </v>
      </c>
      <c r="F115" s="939">
        <v>1</v>
      </c>
      <c r="G115" s="873">
        <f>D115*F115</f>
        <v>0</v>
      </c>
      <c r="H115" s="887"/>
      <c r="I115" s="887">
        <f>D115*H115</f>
        <v>0</v>
      </c>
    </row>
    <row r="116" spans="1:9" s="76" customFormat="1" ht="12.75" customHeight="1">
      <c r="A116" s="277"/>
      <c r="B116" s="304"/>
      <c r="C116" s="301"/>
      <c r="D116" s="1321"/>
      <c r="E116" s="302" t="str">
        <f>IF(OR(ISBLANK(C116),ISBLANK(D116))," ",KOLIC*CENA)</f>
        <v xml:space="preserve"> </v>
      </c>
      <c r="F116" s="872"/>
      <c r="G116" s="872"/>
      <c r="H116" s="886"/>
      <c r="I116" s="886"/>
    </row>
    <row r="117" spans="1:9" ht="13.5" thickBot="1">
      <c r="A117" s="353"/>
      <c r="B117" s="354"/>
      <c r="C117" s="355"/>
      <c r="D117" s="1332"/>
      <c r="E117" s="356"/>
      <c r="F117" s="1014"/>
      <c r="G117" s="1014"/>
      <c r="H117" s="1008"/>
      <c r="I117" s="1008"/>
    </row>
    <row r="118" spans="1:9" ht="13.5" thickTop="1">
      <c r="B118" s="29"/>
      <c r="C118" s="37"/>
      <c r="F118" s="882"/>
      <c r="G118" s="882"/>
      <c r="H118" s="1030"/>
      <c r="I118" s="1030"/>
    </row>
    <row r="119" spans="1:9">
      <c r="B119" s="29"/>
      <c r="E119" s="379" t="s">
        <v>1568</v>
      </c>
      <c r="F119" s="958"/>
      <c r="G119" s="959" t="s">
        <v>1565</v>
      </c>
      <c r="H119" s="964"/>
      <c r="I119" s="1262" t="s">
        <v>1566</v>
      </c>
    </row>
    <row r="120" spans="1:9" ht="15">
      <c r="B120" s="384" t="s">
        <v>1642</v>
      </c>
      <c r="C120" s="259"/>
      <c r="D120" s="1390"/>
      <c r="E120" s="279">
        <f>SUM(E108:E119)</f>
        <v>0</v>
      </c>
      <c r="F120" s="876"/>
      <c r="G120" s="1025">
        <f>SUM(G108:G119)</f>
        <v>0</v>
      </c>
      <c r="H120" s="890"/>
      <c r="I120" s="1033">
        <f>SUM(I108:I119)</f>
        <v>0</v>
      </c>
    </row>
    <row r="121" spans="1:9" ht="15">
      <c r="B121" s="579"/>
      <c r="C121" s="252"/>
      <c r="D121" s="1391"/>
      <c r="E121" s="580"/>
      <c r="F121" s="1256"/>
      <c r="G121" s="1257"/>
      <c r="H121" s="1263"/>
      <c r="I121" s="1264"/>
    </row>
    <row r="122" spans="1:9">
      <c r="B122" s="39" t="s">
        <v>2055</v>
      </c>
      <c r="F122" s="882"/>
      <c r="G122" s="882"/>
      <c r="H122" s="1030"/>
      <c r="I122" s="1030"/>
    </row>
    <row r="123" spans="1:9">
      <c r="B123" s="29"/>
      <c r="F123" s="882"/>
      <c r="G123" s="882"/>
      <c r="H123" s="1030"/>
      <c r="I123" s="1030"/>
    </row>
    <row r="124" spans="1:9" s="14" customFormat="1">
      <c r="A124" s="12"/>
      <c r="B124" s="19"/>
      <c r="C124" s="1317" t="s">
        <v>79</v>
      </c>
      <c r="D124" s="1396" t="s">
        <v>191</v>
      </c>
      <c r="E124" s="322" t="s">
        <v>192</v>
      </c>
      <c r="F124" s="1582" t="s">
        <v>1557</v>
      </c>
      <c r="G124" s="1583"/>
      <c r="H124" s="1584" t="s">
        <v>1558</v>
      </c>
      <c r="I124" s="1585"/>
    </row>
    <row r="125" spans="1:9" s="14" customFormat="1">
      <c r="A125" s="277"/>
      <c r="B125" s="323"/>
      <c r="C125" s="1392" t="s">
        <v>1502</v>
      </c>
      <c r="D125" s="1395"/>
      <c r="E125" s="1392"/>
      <c r="F125" s="898" t="s">
        <v>79</v>
      </c>
      <c r="G125" s="898" t="s">
        <v>1561</v>
      </c>
      <c r="H125" s="897" t="s">
        <v>79</v>
      </c>
      <c r="I125" s="897" t="s">
        <v>1561</v>
      </c>
    </row>
    <row r="126" spans="1:9" s="135" customFormat="1" ht="56.25" customHeight="1">
      <c r="A126" s="337" t="s">
        <v>83</v>
      </c>
      <c r="B126" s="578" t="s">
        <v>2034</v>
      </c>
      <c r="C126" s="305"/>
      <c r="D126" s="1321"/>
      <c r="E126" s="328"/>
      <c r="F126" s="871"/>
      <c r="G126" s="871"/>
      <c r="H126" s="885"/>
      <c r="I126" s="885"/>
    </row>
    <row r="127" spans="1:9">
      <c r="A127" s="277"/>
      <c r="B127" s="309" t="s">
        <v>827</v>
      </c>
      <c r="C127" s="310">
        <v>1</v>
      </c>
      <c r="D127" s="1320"/>
      <c r="E127" s="306" t="str">
        <f>IF(OR(ISBLANK(C127),ISBLANK(D127))," ",KOLIC*CENA)</f>
        <v xml:space="preserve"> </v>
      </c>
      <c r="F127" s="939">
        <v>1</v>
      </c>
      <c r="G127" s="873">
        <f>D127*F127</f>
        <v>0</v>
      </c>
      <c r="H127" s="887"/>
      <c r="I127" s="887">
        <f>D127*H127</f>
        <v>0</v>
      </c>
    </row>
    <row r="128" spans="1:9" s="135" customFormat="1" ht="13.5" customHeight="1">
      <c r="A128" s="581"/>
      <c r="B128" s="578"/>
      <c r="C128" s="391"/>
      <c r="D128" s="1328"/>
      <c r="E128" s="583"/>
      <c r="F128" s="1258"/>
      <c r="G128" s="1258"/>
      <c r="H128" s="1265"/>
      <c r="I128" s="1265"/>
    </row>
    <row r="129" spans="1:9" s="135" customFormat="1" ht="43.5" customHeight="1">
      <c r="A129" s="337" t="s">
        <v>85</v>
      </c>
      <c r="B129" s="578" t="s">
        <v>2035</v>
      </c>
      <c r="C129" s="305"/>
      <c r="D129" s="1321"/>
      <c r="E129" s="328"/>
      <c r="F129" s="871"/>
      <c r="G129" s="871"/>
      <c r="H129" s="885"/>
      <c r="I129" s="885"/>
    </row>
    <row r="130" spans="1:9">
      <c r="A130" s="277"/>
      <c r="B130" s="309" t="s">
        <v>2012</v>
      </c>
      <c r="C130" s="310">
        <v>8</v>
      </c>
      <c r="D130" s="1320"/>
      <c r="E130" s="306" t="str">
        <f>IF(OR(ISBLANK(C130),ISBLANK(D130))," ",KOLIC*CENA)</f>
        <v xml:space="preserve"> </v>
      </c>
      <c r="F130" s="939">
        <v>8</v>
      </c>
      <c r="G130" s="873">
        <f>D130*F130</f>
        <v>0</v>
      </c>
      <c r="H130" s="887"/>
      <c r="I130" s="887">
        <f>D130*H130</f>
        <v>0</v>
      </c>
    </row>
    <row r="131" spans="1:9" s="135" customFormat="1" ht="13.5" customHeight="1">
      <c r="A131" s="581"/>
      <c r="B131" s="578"/>
      <c r="C131" s="391"/>
      <c r="D131" s="1328"/>
      <c r="E131" s="583"/>
      <c r="F131" s="1258"/>
      <c r="G131" s="1258"/>
      <c r="H131" s="1265"/>
      <c r="I131" s="1265"/>
    </row>
    <row r="132" spans="1:9" ht="93" customHeight="1">
      <c r="A132" s="576" t="s">
        <v>87</v>
      </c>
      <c r="B132" s="578" t="s">
        <v>2036</v>
      </c>
      <c r="C132" s="405"/>
      <c r="D132" s="1328"/>
      <c r="E132" s="406"/>
      <c r="F132" s="957"/>
      <c r="G132" s="957"/>
      <c r="H132" s="963"/>
      <c r="I132" s="963"/>
    </row>
    <row r="133" spans="1:9">
      <c r="A133" s="277"/>
      <c r="B133" s="309" t="s">
        <v>2037</v>
      </c>
      <c r="C133" s="310">
        <v>3</v>
      </c>
      <c r="D133" s="1320"/>
      <c r="E133" s="306" t="str">
        <f>IF(OR(ISBLANK(C133),ISBLANK(D133))," ",KOLIC*CENA)</f>
        <v xml:space="preserve"> </v>
      </c>
      <c r="F133" s="939">
        <v>3</v>
      </c>
      <c r="G133" s="873">
        <f>D133*F133</f>
        <v>0</v>
      </c>
      <c r="H133" s="887"/>
      <c r="I133" s="887">
        <f>D133*H133</f>
        <v>0</v>
      </c>
    </row>
    <row r="134" spans="1:9">
      <c r="A134" s="277"/>
      <c r="B134" s="309" t="s">
        <v>2038</v>
      </c>
      <c r="C134" s="310">
        <v>1</v>
      </c>
      <c r="D134" s="1320"/>
      <c r="E134" s="306" t="str">
        <f>IF(OR(ISBLANK(C134),ISBLANK(D134))," ",KOLIC*CENA)</f>
        <v xml:space="preserve"> </v>
      </c>
      <c r="F134" s="939">
        <v>1</v>
      </c>
      <c r="G134" s="873">
        <f>D134*F134</f>
        <v>0</v>
      </c>
      <c r="H134" s="887"/>
      <c r="I134" s="887">
        <f>D134*H134</f>
        <v>0</v>
      </c>
    </row>
    <row r="135" spans="1:9">
      <c r="A135" s="277"/>
      <c r="B135" s="309" t="s">
        <v>2039</v>
      </c>
      <c r="C135" s="310">
        <v>1</v>
      </c>
      <c r="D135" s="1320"/>
      <c r="E135" s="306" t="str">
        <f>IF(OR(ISBLANK(C135),ISBLANK(D135))," ",KOLIC*CENA)</f>
        <v xml:space="preserve"> </v>
      </c>
      <c r="F135" s="939">
        <v>1</v>
      </c>
      <c r="G135" s="873">
        <f>D135*F135</f>
        <v>0</v>
      </c>
      <c r="H135" s="887"/>
      <c r="I135" s="887">
        <f>D135*H135</f>
        <v>0</v>
      </c>
    </row>
    <row r="136" spans="1:9">
      <c r="A136" s="277"/>
      <c r="B136" s="309"/>
      <c r="C136" s="310"/>
      <c r="D136" s="1322"/>
      <c r="E136" s="306"/>
      <c r="F136" s="939"/>
      <c r="G136" s="873"/>
      <c r="H136" s="887"/>
      <c r="I136" s="887"/>
    </row>
    <row r="137" spans="1:9" ht="31.5" customHeight="1">
      <c r="A137" s="576" t="s">
        <v>88</v>
      </c>
      <c r="B137" s="578" t="s">
        <v>2040</v>
      </c>
      <c r="C137" s="405"/>
      <c r="D137" s="1328"/>
      <c r="E137" s="406"/>
      <c r="F137" s="1259"/>
      <c r="G137" s="957"/>
      <c r="H137" s="963"/>
      <c r="I137" s="963"/>
    </row>
    <row r="138" spans="1:9">
      <c r="A138" s="277"/>
      <c r="B138" s="309" t="s">
        <v>2042</v>
      </c>
      <c r="C138" s="310">
        <v>1</v>
      </c>
      <c r="D138" s="1320"/>
      <c r="E138" s="306" t="str">
        <f>IF(OR(ISBLANK(C138),ISBLANK(D138))," ",KOLIC*CENA)</f>
        <v xml:space="preserve"> </v>
      </c>
      <c r="F138" s="939">
        <v>1</v>
      </c>
      <c r="G138" s="873">
        <f>D138*F138</f>
        <v>0</v>
      </c>
      <c r="H138" s="887"/>
      <c r="I138" s="887">
        <f>D138*H138</f>
        <v>0</v>
      </c>
    </row>
    <row r="139" spans="1:9" s="76" customFormat="1" ht="12.75" customHeight="1">
      <c r="A139" s="277"/>
      <c r="B139" s="304"/>
      <c r="C139" s="301"/>
      <c r="D139" s="1321"/>
      <c r="E139" s="302" t="str">
        <f>IF(OR(ISBLANK(C139),ISBLANK(D139))," ",KOLIC*CENA)</f>
        <v xml:space="preserve"> </v>
      </c>
      <c r="F139" s="872"/>
      <c r="G139" s="872"/>
      <c r="H139" s="886"/>
      <c r="I139" s="886"/>
    </row>
    <row r="140" spans="1:9" ht="13.5" thickBot="1">
      <c r="A140" s="353"/>
      <c r="B140" s="354"/>
      <c r="C140" s="355"/>
      <c r="D140" s="1332"/>
      <c r="E140" s="356"/>
      <c r="F140" s="1014"/>
      <c r="G140" s="1014"/>
      <c r="H140" s="1008"/>
      <c r="I140" s="1008"/>
    </row>
    <row r="141" spans="1:9" ht="13.5" thickTop="1">
      <c r="B141" s="29"/>
      <c r="C141" s="37"/>
      <c r="F141" s="882"/>
      <c r="G141" s="882"/>
      <c r="H141" s="1030"/>
      <c r="I141" s="1030"/>
    </row>
    <row r="142" spans="1:9">
      <c r="B142" s="29"/>
      <c r="E142" s="379" t="s">
        <v>1568</v>
      </c>
      <c r="F142" s="958"/>
      <c r="G142" s="959" t="s">
        <v>1565</v>
      </c>
      <c r="H142" s="964"/>
      <c r="I142" s="1262" t="s">
        <v>1566</v>
      </c>
    </row>
    <row r="143" spans="1:9" ht="15">
      <c r="B143" s="384" t="s">
        <v>1643</v>
      </c>
      <c r="C143" s="259"/>
      <c r="D143" s="1390"/>
      <c r="E143" s="279">
        <f>SUM(E126:E142)</f>
        <v>0</v>
      </c>
      <c r="F143" s="876"/>
      <c r="G143" s="1025">
        <f>SUM(G126:G142)</f>
        <v>0</v>
      </c>
      <c r="H143" s="890"/>
      <c r="I143" s="1033">
        <f>SUM(I126:I142)</f>
        <v>0</v>
      </c>
    </row>
    <row r="144" spans="1:9" ht="15">
      <c r="B144" s="579"/>
      <c r="C144" s="252"/>
      <c r="D144" s="1391"/>
      <c r="E144" s="580"/>
      <c r="F144" s="1256"/>
      <c r="G144" s="1257"/>
      <c r="H144" s="1263"/>
      <c r="I144" s="1264"/>
    </row>
    <row r="145" spans="1:9" s="76" customFormat="1" ht="12.75" customHeight="1">
      <c r="A145" s="7"/>
      <c r="B145" s="109" t="s">
        <v>2041</v>
      </c>
      <c r="C145" s="1312"/>
      <c r="D145" s="1331"/>
      <c r="E145" s="3"/>
      <c r="F145" s="941"/>
      <c r="G145" s="941"/>
      <c r="H145" s="1266"/>
      <c r="I145" s="1266"/>
    </row>
    <row r="146" spans="1:9" s="76" customFormat="1" ht="14.25" customHeight="1">
      <c r="A146" s="7"/>
      <c r="B146" s="109"/>
      <c r="C146" s="1312"/>
      <c r="D146" s="1331"/>
      <c r="E146" s="3"/>
      <c r="F146" s="941"/>
      <c r="G146" s="941"/>
      <c r="H146" s="1266"/>
      <c r="I146" s="1266"/>
    </row>
    <row r="147" spans="1:9" s="14" customFormat="1">
      <c r="A147" s="12"/>
      <c r="B147" s="19" t="s">
        <v>1573</v>
      </c>
      <c r="C147" s="1317" t="s">
        <v>79</v>
      </c>
      <c r="D147" s="1396" t="s">
        <v>191</v>
      </c>
      <c r="E147" s="322" t="s">
        <v>192</v>
      </c>
      <c r="F147" s="1582" t="s">
        <v>1557</v>
      </c>
      <c r="G147" s="1583"/>
      <c r="H147" s="1584" t="s">
        <v>1558</v>
      </c>
      <c r="I147" s="1585"/>
    </row>
    <row r="148" spans="1:9" s="14" customFormat="1">
      <c r="A148" s="277"/>
      <c r="B148" s="323"/>
      <c r="C148" s="1392" t="s">
        <v>1502</v>
      </c>
      <c r="D148" s="1395"/>
      <c r="E148" s="1392"/>
      <c r="F148" s="898" t="s">
        <v>79</v>
      </c>
      <c r="G148" s="898" t="s">
        <v>1561</v>
      </c>
      <c r="H148" s="897" t="s">
        <v>79</v>
      </c>
      <c r="I148" s="897" t="s">
        <v>1561</v>
      </c>
    </row>
    <row r="149" spans="1:9">
      <c r="A149" s="349"/>
      <c r="B149" s="332"/>
      <c r="C149" s="333"/>
      <c r="D149" s="1321"/>
      <c r="E149" s="302"/>
      <c r="F149" s="874"/>
      <c r="G149" s="874"/>
      <c r="H149" s="888"/>
      <c r="I149" s="888"/>
    </row>
    <row r="150" spans="1:9" s="76" customFormat="1" ht="42.75" customHeight="1">
      <c r="A150" s="335" t="s">
        <v>83</v>
      </c>
      <c r="B150" s="578" t="s">
        <v>2043</v>
      </c>
      <c r="C150" s="301"/>
      <c r="D150" s="1321"/>
      <c r="E150" s="302" t="str">
        <f>IF(OR(ISBLANK(C150),ISBLANK(D150))," ",KOLIC*CENA)</f>
        <v xml:space="preserve"> </v>
      </c>
      <c r="F150" s="872"/>
      <c r="G150" s="872"/>
      <c r="H150" s="886"/>
      <c r="I150" s="886"/>
    </row>
    <row r="151" spans="1:9">
      <c r="A151" s="277"/>
      <c r="B151" s="309" t="s">
        <v>1633</v>
      </c>
      <c r="C151" s="310">
        <v>1</v>
      </c>
      <c r="D151" s="1320"/>
      <c r="E151" s="306" t="str">
        <f>IF(OR(ISBLANK(C151),ISBLANK(D151))," ",KOLIC*CENA)</f>
        <v xml:space="preserve"> </v>
      </c>
      <c r="F151" s="939">
        <v>1</v>
      </c>
      <c r="G151" s="873">
        <f>D151*F151</f>
        <v>0</v>
      </c>
      <c r="H151" s="887"/>
      <c r="I151" s="887">
        <f>D151*H151</f>
        <v>0</v>
      </c>
    </row>
    <row r="152" spans="1:9">
      <c r="A152" s="576"/>
      <c r="B152" s="309"/>
      <c r="C152" s="404"/>
      <c r="D152" s="1389"/>
      <c r="E152" s="406"/>
      <c r="F152" s="1012"/>
      <c r="G152" s="932"/>
      <c r="H152" s="948"/>
      <c r="I152" s="948"/>
    </row>
    <row r="153" spans="1:9" ht="13.5" thickBot="1">
      <c r="A153" s="320"/>
      <c r="B153" s="584"/>
      <c r="C153" s="585"/>
      <c r="D153" s="1387"/>
      <c r="E153" s="514" t="str">
        <f>IF(OR(ISBLANK(C153),ISBLANK(D153))," ",KOLIC*CENA)</f>
        <v xml:space="preserve"> </v>
      </c>
      <c r="F153" s="1228"/>
      <c r="G153" s="1228"/>
      <c r="H153" s="1031"/>
      <c r="I153" s="1031"/>
    </row>
    <row r="154" spans="1:9" ht="11.25" customHeight="1" thickTop="1">
      <c r="A154" s="120"/>
      <c r="B154" s="69"/>
      <c r="C154" s="70"/>
      <c r="D154" s="1400"/>
      <c r="E154" s="110"/>
      <c r="F154" s="882"/>
      <c r="G154" s="882"/>
      <c r="H154" s="1030"/>
      <c r="I154" s="1030"/>
    </row>
    <row r="155" spans="1:9">
      <c r="A155" s="115"/>
      <c r="B155" s="29"/>
      <c r="C155" s="1312"/>
      <c r="E155" s="379" t="s">
        <v>1568</v>
      </c>
      <c r="F155" s="958"/>
      <c r="G155" s="959" t="s">
        <v>1565</v>
      </c>
      <c r="H155" s="964"/>
      <c r="I155" s="1262" t="s">
        <v>1566</v>
      </c>
    </row>
    <row r="156" spans="1:9" ht="15">
      <c r="A156" s="115"/>
      <c r="B156" s="384" t="s">
        <v>2044</v>
      </c>
      <c r="C156" s="258"/>
      <c r="D156" s="1335"/>
      <c r="E156" s="260">
        <f>SUM(E151:E155)</f>
        <v>0</v>
      </c>
      <c r="F156" s="876"/>
      <c r="G156" s="1024">
        <f>SUM(G150:G155)</f>
        <v>0</v>
      </c>
      <c r="H156" s="890"/>
      <c r="I156" s="1032">
        <f>SUM(I150:I155)</f>
        <v>0</v>
      </c>
    </row>
    <row r="157" spans="1:9">
      <c r="A157" s="7"/>
      <c r="B157" s="109"/>
      <c r="C157" s="1312"/>
      <c r="F157" s="882"/>
      <c r="G157" s="882"/>
      <c r="H157" s="1030"/>
      <c r="I157" s="1030"/>
    </row>
    <row r="158" spans="1:9">
      <c r="B158" s="39" t="s">
        <v>2045</v>
      </c>
      <c r="F158" s="882"/>
      <c r="G158" s="882"/>
      <c r="H158" s="1030"/>
      <c r="I158" s="1030"/>
    </row>
    <row r="159" spans="1:9">
      <c r="B159" s="29"/>
      <c r="F159" s="882"/>
      <c r="G159" s="882"/>
      <c r="H159" s="1030"/>
      <c r="I159" s="1030"/>
    </row>
    <row r="160" spans="1:9" s="14" customFormat="1">
      <c r="A160" s="12"/>
      <c r="B160" s="19"/>
      <c r="C160" s="1317" t="s">
        <v>79</v>
      </c>
      <c r="D160" s="1396" t="s">
        <v>191</v>
      </c>
      <c r="E160" s="322" t="s">
        <v>192</v>
      </c>
      <c r="F160" s="1582" t="s">
        <v>1557</v>
      </c>
      <c r="G160" s="1583"/>
      <c r="H160" s="1584" t="s">
        <v>1558</v>
      </c>
      <c r="I160" s="1585"/>
    </row>
    <row r="161" spans="1:9" s="14" customFormat="1">
      <c r="A161" s="277"/>
      <c r="B161" s="323"/>
      <c r="C161" s="1392" t="s">
        <v>1502</v>
      </c>
      <c r="D161" s="1395"/>
      <c r="E161" s="1392"/>
      <c r="F161" s="898" t="s">
        <v>79</v>
      </c>
      <c r="G161" s="898" t="s">
        <v>1561</v>
      </c>
      <c r="H161" s="897" t="s">
        <v>79</v>
      </c>
      <c r="I161" s="897" t="s">
        <v>1561</v>
      </c>
    </row>
    <row r="162" spans="1:9" s="135" customFormat="1" ht="45.75" customHeight="1">
      <c r="A162" s="337" t="s">
        <v>83</v>
      </c>
      <c r="B162" s="578" t="s">
        <v>2046</v>
      </c>
      <c r="C162" s="305"/>
      <c r="D162" s="1321"/>
      <c r="E162" s="328"/>
      <c r="F162" s="871"/>
      <c r="G162" s="871"/>
      <c r="H162" s="885"/>
      <c r="I162" s="885"/>
    </row>
    <row r="163" spans="1:9">
      <c r="A163" s="277"/>
      <c r="B163" s="309" t="s">
        <v>925</v>
      </c>
      <c r="C163" s="310">
        <v>1</v>
      </c>
      <c r="D163" s="1320"/>
      <c r="E163" s="306" t="str">
        <f>IF(OR(ISBLANK(C163),ISBLANK(D163))," ",KOLIC*CENA)</f>
        <v xml:space="preserve"> </v>
      </c>
      <c r="F163" s="939">
        <v>1</v>
      </c>
      <c r="G163" s="873">
        <f>D163*F163</f>
        <v>0</v>
      </c>
      <c r="H163" s="887"/>
      <c r="I163" s="887">
        <f>D163*H163</f>
        <v>0</v>
      </c>
    </row>
    <row r="164" spans="1:9" s="76" customFormat="1" ht="12.75" customHeight="1">
      <c r="A164" s="277"/>
      <c r="B164" s="304"/>
      <c r="C164" s="301"/>
      <c r="D164" s="1321"/>
      <c r="E164" s="302" t="str">
        <f>IF(OR(ISBLANK(C164),ISBLANK(D164))," ",KOLIC*CENA)</f>
        <v xml:space="preserve"> </v>
      </c>
      <c r="F164" s="872"/>
      <c r="G164" s="872"/>
      <c r="H164" s="886"/>
      <c r="I164" s="886"/>
    </row>
    <row r="165" spans="1:9" s="135" customFormat="1" ht="57" customHeight="1">
      <c r="A165" s="337" t="s">
        <v>85</v>
      </c>
      <c r="B165" s="636" t="s">
        <v>2047</v>
      </c>
      <c r="C165" s="305"/>
      <c r="D165" s="1321"/>
      <c r="E165" s="328"/>
      <c r="F165" s="871"/>
      <c r="G165" s="871"/>
      <c r="H165" s="885"/>
      <c r="I165" s="885"/>
    </row>
    <row r="166" spans="1:9">
      <c r="A166" s="277"/>
      <c r="B166" s="309" t="s">
        <v>925</v>
      </c>
      <c r="C166" s="310">
        <v>1</v>
      </c>
      <c r="D166" s="1320"/>
      <c r="E166" s="306" t="str">
        <f>IF(OR(ISBLANK(C166),ISBLANK(D166))," ",KOLIC*CENA)</f>
        <v xml:space="preserve"> </v>
      </c>
      <c r="F166" s="939">
        <v>1</v>
      </c>
      <c r="G166" s="873">
        <f>D166*F166</f>
        <v>0</v>
      </c>
      <c r="H166" s="887"/>
      <c r="I166" s="887">
        <f>D166*H166</f>
        <v>0</v>
      </c>
    </row>
    <row r="167" spans="1:9" s="76" customFormat="1" ht="12.75" customHeight="1">
      <c r="A167" s="277"/>
      <c r="B167" s="304"/>
      <c r="C167" s="301"/>
      <c r="D167" s="1321"/>
      <c r="E167" s="302" t="str">
        <f>IF(OR(ISBLANK(C167),ISBLANK(D167))," ",KOLIC*CENA)</f>
        <v xml:space="preserve"> </v>
      </c>
      <c r="F167" s="872"/>
      <c r="G167" s="872"/>
      <c r="H167" s="886"/>
      <c r="I167" s="886"/>
    </row>
    <row r="168" spans="1:9" ht="13.5" thickBot="1">
      <c r="A168" s="353"/>
      <c r="B168" s="354"/>
      <c r="C168" s="355"/>
      <c r="D168" s="1332"/>
      <c r="E168" s="356"/>
      <c r="F168" s="1014"/>
      <c r="G168" s="1014"/>
      <c r="H168" s="1008"/>
      <c r="I168" s="1008"/>
    </row>
    <row r="169" spans="1:9" ht="13.5" thickTop="1">
      <c r="B169" s="29"/>
      <c r="C169" s="37"/>
      <c r="F169" s="882"/>
      <c r="G169" s="882"/>
      <c r="H169" s="1030"/>
      <c r="I169" s="1030"/>
    </row>
    <row r="170" spans="1:9">
      <c r="B170" s="29"/>
      <c r="E170" s="379" t="s">
        <v>1568</v>
      </c>
      <c r="F170" s="958"/>
      <c r="G170" s="959" t="s">
        <v>1565</v>
      </c>
      <c r="H170" s="964"/>
      <c r="I170" s="1262" t="s">
        <v>1566</v>
      </c>
    </row>
    <row r="171" spans="1:9" ht="15">
      <c r="B171" s="384" t="s">
        <v>2048</v>
      </c>
      <c r="C171" s="259"/>
      <c r="D171" s="1390"/>
      <c r="E171" s="279">
        <f>SUM(E162:E170)</f>
        <v>0</v>
      </c>
      <c r="F171" s="876"/>
      <c r="G171" s="1025">
        <f>SUM(G162:G170)</f>
        <v>0</v>
      </c>
      <c r="H171" s="890"/>
      <c r="I171" s="1033">
        <f>SUM(I162:I170)</f>
        <v>0</v>
      </c>
    </row>
    <row r="172" spans="1:9">
      <c r="A172" s="7"/>
      <c r="B172" s="109"/>
      <c r="C172" s="1312"/>
      <c r="F172" s="882"/>
      <c r="G172" s="882"/>
      <c r="H172" s="1030"/>
      <c r="I172" s="1030"/>
    </row>
    <row r="173" spans="1:9">
      <c r="B173" s="39" t="s">
        <v>2049</v>
      </c>
      <c r="F173" s="882"/>
      <c r="G173" s="882"/>
      <c r="H173" s="1030"/>
      <c r="I173" s="1030"/>
    </row>
    <row r="174" spans="1:9">
      <c r="B174" s="29"/>
      <c r="F174" s="882"/>
      <c r="G174" s="882"/>
      <c r="H174" s="1030"/>
      <c r="I174" s="1030"/>
    </row>
    <row r="175" spans="1:9" s="14" customFormat="1">
      <c r="A175" s="12"/>
      <c r="B175" s="19"/>
      <c r="C175" s="1317" t="s">
        <v>79</v>
      </c>
      <c r="D175" s="1396" t="s">
        <v>191</v>
      </c>
      <c r="E175" s="322" t="s">
        <v>192</v>
      </c>
      <c r="F175" s="1582" t="s">
        <v>1557</v>
      </c>
      <c r="G175" s="1583"/>
      <c r="H175" s="1584" t="s">
        <v>1558</v>
      </c>
      <c r="I175" s="1585"/>
    </row>
    <row r="176" spans="1:9" s="14" customFormat="1">
      <c r="A176" s="277"/>
      <c r="B176" s="323"/>
      <c r="C176" s="1392" t="s">
        <v>1502</v>
      </c>
      <c r="D176" s="1395"/>
      <c r="E176" s="1392"/>
      <c r="F176" s="898" t="s">
        <v>79</v>
      </c>
      <c r="G176" s="898" t="s">
        <v>1561</v>
      </c>
      <c r="H176" s="897" t="s">
        <v>79</v>
      </c>
      <c r="I176" s="897" t="s">
        <v>1561</v>
      </c>
    </row>
    <row r="177" spans="1:9" s="135" customFormat="1" ht="45.75" customHeight="1">
      <c r="A177" s="337" t="s">
        <v>83</v>
      </c>
      <c r="B177" s="636" t="s">
        <v>2051</v>
      </c>
      <c r="C177" s="305"/>
      <c r="D177" s="1321"/>
      <c r="E177" s="328"/>
      <c r="F177" s="871"/>
      <c r="G177" s="871"/>
      <c r="H177" s="885"/>
      <c r="I177" s="885"/>
    </row>
    <row r="178" spans="1:9">
      <c r="A178" s="277"/>
      <c r="B178" s="309" t="s">
        <v>49</v>
      </c>
      <c r="C178" s="310">
        <v>1</v>
      </c>
      <c r="D178" s="1320"/>
      <c r="E178" s="306" t="str">
        <f>IF(OR(ISBLANK(C178),ISBLANK(D178))," ",KOLIC*CENA)</f>
        <v xml:space="preserve"> </v>
      </c>
      <c r="F178" s="939">
        <v>1</v>
      </c>
      <c r="G178" s="873">
        <f>D178*F178</f>
        <v>0</v>
      </c>
      <c r="H178" s="887"/>
      <c r="I178" s="887">
        <f>D178*H178</f>
        <v>0</v>
      </c>
    </row>
    <row r="179" spans="1:9" s="76" customFormat="1" ht="12.75" customHeight="1">
      <c r="A179" s="277"/>
      <c r="B179" s="304"/>
      <c r="C179" s="301"/>
      <c r="D179" s="1321"/>
      <c r="E179" s="302" t="str">
        <f>IF(OR(ISBLANK(C179),ISBLANK(D179))," ",KOLIC*CENA)</f>
        <v xml:space="preserve"> </v>
      </c>
      <c r="F179" s="872"/>
      <c r="G179" s="872"/>
      <c r="H179" s="886"/>
      <c r="I179" s="886"/>
    </row>
    <row r="180" spans="1:9" s="135" customFormat="1" ht="44.25" customHeight="1">
      <c r="A180" s="337" t="s">
        <v>85</v>
      </c>
      <c r="B180" s="636" t="s">
        <v>2052</v>
      </c>
      <c r="C180" s="305"/>
      <c r="D180" s="1321"/>
      <c r="E180" s="328"/>
      <c r="F180" s="871"/>
      <c r="G180" s="871"/>
      <c r="H180" s="885"/>
      <c r="I180" s="885"/>
    </row>
    <row r="181" spans="1:9">
      <c r="A181" s="277"/>
      <c r="B181" s="309" t="s">
        <v>49</v>
      </c>
      <c r="C181" s="310">
        <v>1</v>
      </c>
      <c r="D181" s="1320"/>
      <c r="E181" s="306" t="str">
        <f>IF(OR(ISBLANK(C181),ISBLANK(D181))," ",KOLIC*CENA)</f>
        <v xml:space="preserve"> </v>
      </c>
      <c r="F181" s="939">
        <v>1</v>
      </c>
      <c r="G181" s="873">
        <f>D181*F181</f>
        <v>0</v>
      </c>
      <c r="H181" s="887"/>
      <c r="I181" s="887">
        <f>D181*H181</f>
        <v>0</v>
      </c>
    </row>
    <row r="182" spans="1:9" s="76" customFormat="1" ht="12.75" customHeight="1">
      <c r="A182" s="277"/>
      <c r="B182" s="304"/>
      <c r="C182" s="301"/>
      <c r="D182" s="1321"/>
      <c r="E182" s="302" t="str">
        <f>IF(OR(ISBLANK(C182),ISBLANK(D182))," ",KOLIC*CENA)</f>
        <v xml:space="preserve"> </v>
      </c>
      <c r="F182" s="872"/>
      <c r="G182" s="872"/>
      <c r="H182" s="886"/>
      <c r="I182" s="886"/>
    </row>
    <row r="183" spans="1:9" s="135" customFormat="1" ht="44.25" customHeight="1">
      <c r="A183" s="337" t="s">
        <v>87</v>
      </c>
      <c r="B183" s="636" t="s">
        <v>2053</v>
      </c>
      <c r="C183" s="305"/>
      <c r="D183" s="1321"/>
      <c r="E183" s="328"/>
      <c r="F183" s="871"/>
      <c r="G183" s="871"/>
      <c r="H183" s="885"/>
      <c r="I183" s="885"/>
    </row>
    <row r="184" spans="1:9">
      <c r="A184" s="277"/>
      <c r="B184" s="309" t="s">
        <v>49</v>
      </c>
      <c r="C184" s="310">
        <v>1</v>
      </c>
      <c r="D184" s="1320"/>
      <c r="E184" s="306" t="str">
        <f>IF(OR(ISBLANK(C184),ISBLANK(D184))," ",KOLIC*CENA)</f>
        <v xml:space="preserve"> </v>
      </c>
      <c r="F184" s="939">
        <v>1</v>
      </c>
      <c r="G184" s="873">
        <f>D184*F184</f>
        <v>0</v>
      </c>
      <c r="H184" s="887"/>
      <c r="I184" s="887">
        <f>D184*H184</f>
        <v>0</v>
      </c>
    </row>
    <row r="185" spans="1:9" ht="13.5" thickBot="1">
      <c r="A185" s="353"/>
      <c r="B185" s="354"/>
      <c r="C185" s="355"/>
      <c r="D185" s="1332"/>
      <c r="E185" s="356"/>
      <c r="F185" s="1014"/>
      <c r="G185" s="1014"/>
      <c r="H185" s="1008"/>
      <c r="I185" s="1008"/>
    </row>
    <row r="186" spans="1:9" ht="13.5" thickTop="1">
      <c r="B186" s="29"/>
      <c r="C186" s="37"/>
      <c r="F186" s="882"/>
      <c r="G186" s="882"/>
      <c r="H186" s="1030"/>
      <c r="I186" s="1030"/>
    </row>
    <row r="187" spans="1:9">
      <c r="B187" s="29"/>
      <c r="E187" s="379" t="s">
        <v>1568</v>
      </c>
      <c r="F187" s="958"/>
      <c r="G187" s="959" t="s">
        <v>1565</v>
      </c>
      <c r="H187" s="964"/>
      <c r="I187" s="1262" t="s">
        <v>1566</v>
      </c>
    </row>
    <row r="188" spans="1:9" ht="15">
      <c r="B188" s="384" t="s">
        <v>2050</v>
      </c>
      <c r="C188" s="259"/>
      <c r="D188" s="1390"/>
      <c r="E188" s="279">
        <f>SUM(E177:E187)</f>
        <v>0</v>
      </c>
      <c r="F188" s="876"/>
      <c r="G188" s="1025">
        <f>SUM(G177:G187)</f>
        <v>0</v>
      </c>
      <c r="H188" s="890"/>
      <c r="I188" s="1033">
        <f>SUM(I177:I187)</f>
        <v>0</v>
      </c>
    </row>
    <row r="189" spans="1:9" ht="12.75" customHeight="1">
      <c r="A189" s="12"/>
      <c r="B189" s="8" t="s">
        <v>2054</v>
      </c>
      <c r="C189" s="13"/>
      <c r="F189" s="882"/>
      <c r="G189" s="882"/>
      <c r="H189" s="1030"/>
      <c r="I189" s="1030"/>
    </row>
    <row r="190" spans="1:9">
      <c r="A190" s="12"/>
      <c r="B190" s="16"/>
      <c r="C190" s="13"/>
      <c r="F190" s="882"/>
      <c r="G190" s="882"/>
      <c r="H190" s="1030"/>
      <c r="I190" s="1030"/>
    </row>
    <row r="191" spans="1:9" s="14" customFormat="1">
      <c r="A191" s="12"/>
      <c r="B191" s="19"/>
      <c r="C191" s="1316" t="s">
        <v>79</v>
      </c>
      <c r="D191" s="1327" t="s">
        <v>191</v>
      </c>
      <c r="E191" s="302" t="s">
        <v>192</v>
      </c>
      <c r="F191" s="1586" t="s">
        <v>1557</v>
      </c>
      <c r="G191" s="1586"/>
      <c r="H191" s="1587" t="s">
        <v>1558</v>
      </c>
      <c r="I191" s="1587"/>
    </row>
    <row r="192" spans="1:9" s="14" customFormat="1">
      <c r="A192" s="277"/>
      <c r="B192" s="323"/>
      <c r="C192" s="1392" t="s">
        <v>1502</v>
      </c>
      <c r="D192" s="1395"/>
      <c r="E192" s="1392"/>
      <c r="F192" s="898" t="s">
        <v>79</v>
      </c>
      <c r="G192" s="898" t="s">
        <v>1561</v>
      </c>
      <c r="H192" s="897" t="s">
        <v>79</v>
      </c>
      <c r="I192" s="897" t="s">
        <v>1561</v>
      </c>
    </row>
    <row r="193" spans="1:9" ht="42" customHeight="1">
      <c r="A193" s="331" t="s">
        <v>83</v>
      </c>
      <c r="B193" s="578" t="s">
        <v>1666</v>
      </c>
      <c r="C193" s="333"/>
      <c r="D193" s="1321"/>
      <c r="E193" s="306"/>
      <c r="F193" s="874"/>
      <c r="G193" s="874"/>
      <c r="H193" s="888"/>
      <c r="I193" s="888"/>
    </row>
    <row r="194" spans="1:9">
      <c r="A194" s="277"/>
      <c r="B194" s="309" t="s">
        <v>1667</v>
      </c>
      <c r="C194" s="310">
        <v>300</v>
      </c>
      <c r="D194" s="1320"/>
      <c r="E194" s="306" t="str">
        <f>IF(OR(ISBLANK(C194),ISBLANK(D194))," ",KOLIC*CENA)</f>
        <v xml:space="preserve"> </v>
      </c>
      <c r="F194" s="939">
        <v>300</v>
      </c>
      <c r="G194" s="873">
        <f>D194*F194</f>
        <v>0</v>
      </c>
      <c r="H194" s="887"/>
      <c r="I194" s="887">
        <f>D194*H194</f>
        <v>0</v>
      </c>
    </row>
    <row r="195" spans="1:9">
      <c r="A195" s="277"/>
      <c r="B195" s="309"/>
      <c r="C195" s="310"/>
      <c r="D195" s="1322"/>
      <c r="E195" s="306"/>
      <c r="F195" s="939"/>
      <c r="G195" s="873"/>
      <c r="H195" s="887"/>
      <c r="I195" s="887"/>
    </row>
    <row r="196" spans="1:9" ht="36.75" customHeight="1">
      <c r="A196" s="331" t="s">
        <v>85</v>
      </c>
      <c r="B196" s="578" t="s">
        <v>1668</v>
      </c>
      <c r="C196" s="333"/>
      <c r="D196" s="1321"/>
      <c r="E196" s="306"/>
      <c r="F196" s="874"/>
      <c r="G196" s="874"/>
      <c r="H196" s="888"/>
      <c r="I196" s="888"/>
    </row>
    <row r="197" spans="1:9">
      <c r="A197" s="277"/>
      <c r="B197" s="309" t="s">
        <v>1667</v>
      </c>
      <c r="C197" s="310">
        <v>100</v>
      </c>
      <c r="D197" s="1320"/>
      <c r="E197" s="306" t="str">
        <f>IF(OR(ISBLANK(C197),ISBLANK(D197))," ",KOLIC*CENA)</f>
        <v xml:space="preserve"> </v>
      </c>
      <c r="F197" s="939">
        <v>100</v>
      </c>
      <c r="G197" s="873">
        <f>D197*F197</f>
        <v>0</v>
      </c>
      <c r="H197" s="887"/>
      <c r="I197" s="887">
        <f>D197*H197</f>
        <v>0</v>
      </c>
    </row>
    <row r="198" spans="1:9">
      <c r="A198" s="12"/>
      <c r="B198" s="16"/>
      <c r="C198" s="13"/>
      <c r="E198" s="93" t="str">
        <f>IF(OR(ISBLANK(C198),ISBLANK(D198))," ",KOLIC*CENA)</f>
        <v xml:space="preserve"> </v>
      </c>
      <c r="F198" s="882"/>
      <c r="G198" s="882"/>
      <c r="H198" s="1030"/>
      <c r="I198" s="1030"/>
    </row>
    <row r="199" spans="1:9" ht="13.5" thickBot="1">
      <c r="A199" s="320"/>
      <c r="B199" s="401"/>
      <c r="C199" s="402"/>
      <c r="D199" s="1387"/>
      <c r="E199" s="319"/>
      <c r="F199" s="1228"/>
      <c r="G199" s="1228"/>
      <c r="H199" s="1031"/>
      <c r="I199" s="1031"/>
    </row>
    <row r="200" spans="1:9" ht="13.5" thickTop="1">
      <c r="A200" s="244"/>
      <c r="B200" s="400"/>
      <c r="C200" s="392"/>
      <c r="D200" s="1388"/>
      <c r="E200" s="59"/>
      <c r="F200" s="882"/>
      <c r="G200" s="882"/>
      <c r="H200" s="1030"/>
      <c r="I200" s="1030"/>
    </row>
    <row r="201" spans="1:9">
      <c r="A201" s="1"/>
      <c r="C201" s="31"/>
      <c r="E201" s="379" t="s">
        <v>1568</v>
      </c>
      <c r="F201" s="958"/>
      <c r="G201" s="959" t="s">
        <v>1565</v>
      </c>
      <c r="H201" s="964"/>
      <c r="I201" s="1262" t="s">
        <v>1566</v>
      </c>
    </row>
    <row r="202" spans="1:9" s="22" customFormat="1" ht="12.75" customHeight="1">
      <c r="A202" s="34"/>
      <c r="B202" s="257" t="s">
        <v>22</v>
      </c>
      <c r="C202" s="259"/>
      <c r="D202" s="1335"/>
      <c r="E202" s="260">
        <f>SUM(E193:E201)</f>
        <v>0</v>
      </c>
      <c r="F202" s="969"/>
      <c r="G202" s="1024">
        <f>SUM(G193:G201)</f>
        <v>0</v>
      </c>
      <c r="H202" s="976"/>
      <c r="I202" s="1032">
        <f>SUM(I193:I201)</f>
        <v>0</v>
      </c>
    </row>
    <row r="203" spans="1:9">
      <c r="A203" s="1"/>
      <c r="B203" s="32"/>
      <c r="C203" s="38"/>
    </row>
    <row r="204" spans="1:9">
      <c r="A204" s="12"/>
      <c r="B204" s="16"/>
      <c r="C204" s="13"/>
    </row>
    <row r="205" spans="1:9">
      <c r="A205" s="12"/>
      <c r="B205" s="16"/>
      <c r="C205" s="13"/>
    </row>
    <row r="206" spans="1:9">
      <c r="A206" s="12"/>
      <c r="B206" s="16"/>
      <c r="C206" s="13"/>
    </row>
    <row r="207" spans="1:9">
      <c r="A207" s="12"/>
      <c r="B207" s="16"/>
      <c r="C207" s="13"/>
    </row>
    <row r="208" spans="1:9">
      <c r="A208" s="12"/>
      <c r="B208" s="16"/>
      <c r="C208" s="13"/>
    </row>
    <row r="209" spans="1:9">
      <c r="A209" s="12"/>
      <c r="B209" s="16"/>
      <c r="C209" s="13"/>
    </row>
    <row r="210" spans="1:9">
      <c r="A210" s="12"/>
      <c r="B210" s="16"/>
      <c r="C210" s="13"/>
    </row>
    <row r="211" spans="1:9">
      <c r="A211" s="12"/>
      <c r="B211" s="16"/>
      <c r="C211" s="13"/>
    </row>
    <row r="212" spans="1:9">
      <c r="A212" s="12"/>
      <c r="B212" s="16"/>
      <c r="C212" s="13"/>
    </row>
    <row r="213" spans="1:9">
      <c r="A213" s="12"/>
      <c r="B213" s="16"/>
      <c r="C213" s="13"/>
    </row>
    <row r="214" spans="1:9">
      <c r="A214" s="12"/>
      <c r="B214" s="16"/>
      <c r="C214" s="13"/>
    </row>
    <row r="215" spans="1:9">
      <c r="A215" s="12"/>
      <c r="B215" s="16"/>
      <c r="C215" s="13"/>
    </row>
    <row r="216" spans="1:9">
      <c r="A216" s="12"/>
      <c r="B216" s="16"/>
      <c r="C216" s="13"/>
    </row>
    <row r="217" spans="1:9">
      <c r="A217" s="12"/>
      <c r="B217" s="16"/>
      <c r="C217" s="13"/>
    </row>
    <row r="218" spans="1:9">
      <c r="A218" s="12"/>
      <c r="B218" s="16"/>
      <c r="C218" s="13"/>
    </row>
    <row r="219" spans="1:9" s="2" customFormat="1">
      <c r="A219" s="12"/>
      <c r="B219" s="16"/>
      <c r="C219" s="13"/>
      <c r="D219" s="1331"/>
      <c r="E219" s="3"/>
      <c r="F219" s="1"/>
      <c r="G219" s="1"/>
      <c r="H219" s="1"/>
      <c r="I219" s="1"/>
    </row>
    <row r="220" spans="1:9" s="2" customFormat="1">
      <c r="A220" s="12"/>
      <c r="B220" s="16"/>
      <c r="C220" s="13"/>
      <c r="D220" s="1331"/>
      <c r="E220" s="3"/>
      <c r="F220" s="1"/>
      <c r="G220" s="1"/>
      <c r="H220" s="1"/>
      <c r="I220" s="1"/>
    </row>
    <row r="221" spans="1:9" s="2" customFormat="1">
      <c r="A221" s="12"/>
      <c r="B221" s="16"/>
      <c r="C221" s="13"/>
      <c r="D221" s="1331"/>
      <c r="E221" s="3"/>
      <c r="F221" s="1"/>
      <c r="G221" s="1"/>
      <c r="H221" s="1"/>
      <c r="I221" s="1"/>
    </row>
    <row r="222" spans="1:9" s="2" customFormat="1">
      <c r="A222" s="12"/>
      <c r="B222" s="16"/>
      <c r="C222" s="13"/>
      <c r="D222" s="1331"/>
      <c r="E222" s="3"/>
      <c r="F222" s="1"/>
      <c r="G222" s="1"/>
      <c r="H222" s="1"/>
      <c r="I222" s="1"/>
    </row>
    <row r="223" spans="1:9" s="2" customFormat="1">
      <c r="A223" s="12"/>
      <c r="B223" s="16"/>
      <c r="C223" s="13"/>
      <c r="D223" s="1331"/>
      <c r="E223" s="3"/>
      <c r="F223" s="1"/>
      <c r="G223" s="1"/>
      <c r="H223" s="1"/>
      <c r="I223" s="1"/>
    </row>
    <row r="224" spans="1:9" s="2" customFormat="1">
      <c r="A224" s="12"/>
      <c r="B224" s="16"/>
      <c r="C224" s="13"/>
      <c r="D224" s="1331"/>
      <c r="E224" s="3"/>
      <c r="F224" s="1"/>
      <c r="G224" s="1"/>
      <c r="H224" s="1"/>
      <c r="I224" s="1"/>
    </row>
    <row r="225" spans="1:9" s="2" customFormat="1">
      <c r="A225" s="12"/>
      <c r="B225" s="16"/>
      <c r="C225" s="13"/>
      <c r="D225" s="1331"/>
      <c r="E225" s="3"/>
      <c r="F225" s="1"/>
      <c r="G225" s="1"/>
      <c r="H225" s="1"/>
      <c r="I225" s="1"/>
    </row>
    <row r="226" spans="1:9" s="2" customFormat="1">
      <c r="A226" s="12"/>
      <c r="B226" s="16"/>
      <c r="C226" s="13"/>
      <c r="D226" s="1331"/>
      <c r="E226" s="3"/>
      <c r="F226" s="1"/>
      <c r="G226" s="1"/>
      <c r="H226" s="1"/>
      <c r="I226" s="1"/>
    </row>
    <row r="227" spans="1:9" s="2" customFormat="1">
      <c r="A227" s="12"/>
      <c r="B227" s="16"/>
      <c r="C227" s="13"/>
      <c r="D227" s="1331"/>
      <c r="E227" s="3"/>
      <c r="F227" s="1"/>
      <c r="G227" s="1"/>
      <c r="H227" s="1"/>
      <c r="I227" s="1"/>
    </row>
    <row r="228" spans="1:9" s="2" customFormat="1">
      <c r="A228" s="12"/>
      <c r="B228" s="16"/>
      <c r="C228" s="13"/>
      <c r="D228" s="1331"/>
      <c r="E228" s="3"/>
      <c r="F228" s="1"/>
      <c r="G228" s="1"/>
      <c r="H228" s="1"/>
      <c r="I228" s="1"/>
    </row>
    <row r="229" spans="1:9" s="2" customFormat="1">
      <c r="A229" s="12"/>
      <c r="B229" s="16"/>
      <c r="C229" s="13"/>
      <c r="D229" s="1331"/>
      <c r="E229" s="3"/>
      <c r="F229" s="1"/>
      <c r="G229" s="1"/>
      <c r="H229" s="1"/>
      <c r="I229" s="1"/>
    </row>
    <row r="230" spans="1:9" s="2" customFormat="1">
      <c r="A230" s="12"/>
      <c r="B230" s="16"/>
      <c r="C230" s="13"/>
      <c r="D230" s="1331"/>
      <c r="E230" s="3"/>
      <c r="F230" s="1"/>
      <c r="G230" s="1"/>
      <c r="H230" s="1"/>
      <c r="I230" s="1"/>
    </row>
    <row r="231" spans="1:9" s="2" customFormat="1">
      <c r="A231" s="12"/>
      <c r="B231" s="16"/>
      <c r="C231" s="13"/>
      <c r="D231" s="1331"/>
      <c r="E231" s="3"/>
      <c r="F231" s="1"/>
      <c r="G231" s="1"/>
      <c r="H231" s="1"/>
      <c r="I231" s="1"/>
    </row>
    <row r="232" spans="1:9" s="2" customFormat="1">
      <c r="A232" s="12"/>
      <c r="B232" s="16"/>
      <c r="C232" s="13"/>
      <c r="D232" s="1331"/>
      <c r="E232" s="3"/>
      <c r="F232" s="1"/>
      <c r="G232" s="1"/>
      <c r="H232" s="1"/>
      <c r="I232" s="1"/>
    </row>
    <row r="233" spans="1:9" s="2" customFormat="1">
      <c r="A233" s="12"/>
      <c r="B233" s="16"/>
      <c r="C233" s="13"/>
      <c r="D233" s="1331"/>
      <c r="E233" s="3"/>
      <c r="F233" s="1"/>
      <c r="G233" s="1"/>
      <c r="H233" s="1"/>
      <c r="I233" s="1"/>
    </row>
    <row r="234" spans="1:9" s="2" customFormat="1">
      <c r="A234" s="12"/>
      <c r="B234" s="16"/>
      <c r="C234" s="13"/>
      <c r="D234" s="1331"/>
      <c r="E234" s="3"/>
      <c r="F234" s="1"/>
      <c r="G234" s="1"/>
      <c r="H234" s="1"/>
      <c r="I234" s="1"/>
    </row>
    <row r="235" spans="1:9" s="2" customFormat="1">
      <c r="A235" s="12"/>
      <c r="B235" s="16"/>
      <c r="C235" s="13"/>
      <c r="D235" s="1331"/>
      <c r="E235" s="3"/>
      <c r="F235" s="1"/>
      <c r="G235" s="1"/>
      <c r="H235" s="1"/>
      <c r="I235" s="1"/>
    </row>
    <row r="236" spans="1:9" s="2" customFormat="1">
      <c r="A236" s="12"/>
      <c r="B236" s="16"/>
      <c r="C236" s="13"/>
      <c r="D236" s="1331"/>
      <c r="E236" s="3"/>
      <c r="F236" s="1"/>
      <c r="G236" s="1"/>
      <c r="H236" s="1"/>
      <c r="I236" s="1"/>
    </row>
    <row r="237" spans="1:9" s="2" customFormat="1">
      <c r="A237" s="12"/>
      <c r="B237" s="16"/>
      <c r="C237" s="13"/>
      <c r="D237" s="1331"/>
      <c r="E237" s="3"/>
      <c r="F237" s="1"/>
      <c r="G237" s="1"/>
      <c r="H237" s="1"/>
      <c r="I237" s="1"/>
    </row>
    <row r="238" spans="1:9" s="2" customFormat="1">
      <c r="A238" s="12"/>
      <c r="B238" s="16"/>
      <c r="C238" s="13"/>
      <c r="D238" s="1331"/>
      <c r="E238" s="3"/>
      <c r="F238" s="1"/>
      <c r="G238" s="1"/>
      <c r="H238" s="1"/>
      <c r="I238" s="1"/>
    </row>
    <row r="239" spans="1:9" s="2" customFormat="1">
      <c r="A239" s="12"/>
      <c r="B239" s="16"/>
      <c r="C239" s="13"/>
      <c r="D239" s="1331"/>
      <c r="E239" s="3"/>
      <c r="F239" s="1"/>
      <c r="G239" s="1"/>
      <c r="H239" s="1"/>
      <c r="I239" s="1"/>
    </row>
    <row r="240" spans="1:9" s="2" customFormat="1">
      <c r="A240" s="12"/>
      <c r="B240" s="16"/>
      <c r="C240" s="13"/>
      <c r="D240" s="1331"/>
      <c r="E240" s="3"/>
      <c r="F240" s="1"/>
      <c r="G240" s="1"/>
      <c r="H240" s="1"/>
      <c r="I240" s="1"/>
    </row>
    <row r="241" spans="1:9" s="2" customFormat="1">
      <c r="A241" s="12"/>
      <c r="B241" s="16"/>
      <c r="C241" s="13"/>
      <c r="D241" s="1331"/>
      <c r="E241" s="3"/>
      <c r="F241" s="1"/>
      <c r="G241" s="1"/>
      <c r="H241" s="1"/>
      <c r="I241" s="1"/>
    </row>
    <row r="242" spans="1:9" s="2" customFormat="1">
      <c r="A242" s="12"/>
      <c r="B242" s="16"/>
      <c r="C242" s="13"/>
      <c r="D242" s="1331"/>
      <c r="E242" s="3"/>
      <c r="F242" s="1"/>
      <c r="G242" s="1"/>
      <c r="H242" s="1"/>
      <c r="I242" s="1"/>
    </row>
    <row r="243" spans="1:9" s="2" customFormat="1">
      <c r="A243" s="12"/>
      <c r="B243" s="16"/>
      <c r="C243" s="13"/>
      <c r="D243" s="1331"/>
      <c r="E243" s="3"/>
      <c r="F243" s="1"/>
      <c r="G243" s="1"/>
      <c r="H243" s="1"/>
      <c r="I243" s="1"/>
    </row>
    <row r="244" spans="1:9" s="2" customFormat="1">
      <c r="A244" s="12"/>
      <c r="B244" s="16"/>
      <c r="C244" s="13"/>
      <c r="D244" s="1331"/>
      <c r="E244" s="3"/>
      <c r="F244" s="1"/>
      <c r="G244" s="1"/>
      <c r="H244" s="1"/>
      <c r="I244" s="1"/>
    </row>
    <row r="245" spans="1:9" s="2" customFormat="1">
      <c r="A245" s="12"/>
      <c r="B245" s="16"/>
      <c r="C245" s="13"/>
      <c r="D245" s="1331"/>
      <c r="E245" s="3"/>
      <c r="F245" s="1"/>
      <c r="G245" s="1"/>
      <c r="H245" s="1"/>
      <c r="I245" s="1"/>
    </row>
    <row r="246" spans="1:9" s="2" customFormat="1">
      <c r="A246" s="12"/>
      <c r="B246" s="16"/>
      <c r="C246" s="13"/>
      <c r="D246" s="1331"/>
      <c r="E246" s="3"/>
      <c r="F246" s="1"/>
      <c r="G246" s="1"/>
      <c r="H246" s="1"/>
      <c r="I246" s="1"/>
    </row>
    <row r="247" spans="1:9" s="2" customFormat="1">
      <c r="A247" s="12"/>
      <c r="B247" s="16"/>
      <c r="C247" s="13"/>
      <c r="D247" s="1331"/>
      <c r="E247" s="3"/>
      <c r="F247" s="1"/>
      <c r="G247" s="1"/>
      <c r="H247" s="1"/>
      <c r="I247" s="1"/>
    </row>
    <row r="248" spans="1:9" s="2" customFormat="1">
      <c r="A248" s="12"/>
      <c r="B248" s="16"/>
      <c r="C248" s="13"/>
      <c r="D248" s="1331"/>
      <c r="E248" s="3"/>
      <c r="F248" s="1"/>
      <c r="G248" s="1"/>
      <c r="H248" s="1"/>
      <c r="I248" s="1"/>
    </row>
    <row r="249" spans="1:9" s="2" customFormat="1">
      <c r="A249" s="12"/>
      <c r="B249" s="16"/>
      <c r="C249" s="13"/>
      <c r="D249" s="1331"/>
      <c r="E249" s="3"/>
      <c r="F249" s="1"/>
      <c r="G249" s="1"/>
      <c r="H249" s="1"/>
      <c r="I249" s="1"/>
    </row>
    <row r="250" spans="1:9" s="2" customFormat="1">
      <c r="A250" s="12"/>
      <c r="B250" s="16"/>
      <c r="C250" s="13"/>
      <c r="D250" s="1331"/>
      <c r="E250" s="3"/>
      <c r="F250" s="1"/>
      <c r="G250" s="1"/>
      <c r="H250" s="1"/>
      <c r="I250" s="1"/>
    </row>
    <row r="251" spans="1:9" s="2" customFormat="1">
      <c r="A251" s="12"/>
      <c r="B251" s="16"/>
      <c r="C251" s="13"/>
      <c r="D251" s="1331"/>
      <c r="E251" s="3"/>
      <c r="F251" s="1"/>
      <c r="G251" s="1"/>
      <c r="H251" s="1"/>
      <c r="I251" s="1"/>
    </row>
    <row r="252" spans="1:9" s="2" customFormat="1">
      <c r="A252" s="12"/>
      <c r="B252" s="16"/>
      <c r="C252" s="13"/>
      <c r="D252" s="1331"/>
      <c r="E252" s="3"/>
      <c r="F252" s="1"/>
      <c r="G252" s="1"/>
      <c r="H252" s="1"/>
      <c r="I252" s="1"/>
    </row>
    <row r="253" spans="1:9" s="2" customFormat="1">
      <c r="A253" s="12"/>
      <c r="B253" s="16"/>
      <c r="C253" s="13"/>
      <c r="D253" s="1331"/>
      <c r="E253" s="3"/>
      <c r="F253" s="1"/>
      <c r="G253" s="1"/>
      <c r="H253" s="1"/>
      <c r="I253" s="1"/>
    </row>
    <row r="254" spans="1:9" s="2" customFormat="1">
      <c r="A254" s="12"/>
      <c r="B254" s="16"/>
      <c r="C254" s="13"/>
      <c r="D254" s="1331"/>
      <c r="E254" s="3"/>
      <c r="F254" s="1"/>
      <c r="G254" s="1"/>
      <c r="H254" s="1"/>
      <c r="I254" s="1"/>
    </row>
    <row r="255" spans="1:9" s="2" customFormat="1">
      <c r="A255" s="12"/>
      <c r="B255" s="16"/>
      <c r="C255" s="13"/>
      <c r="D255" s="1331"/>
      <c r="E255" s="3"/>
      <c r="F255" s="1"/>
      <c r="G255" s="1"/>
      <c r="H255" s="1"/>
      <c r="I255" s="1"/>
    </row>
    <row r="256" spans="1:9" s="2" customFormat="1">
      <c r="A256" s="12"/>
      <c r="B256" s="16"/>
      <c r="C256" s="13"/>
      <c r="D256" s="1331"/>
      <c r="E256" s="3"/>
      <c r="F256" s="1"/>
      <c r="G256" s="1"/>
      <c r="H256" s="1"/>
      <c r="I256" s="1"/>
    </row>
    <row r="257" spans="1:9" s="2" customFormat="1">
      <c r="A257" s="12"/>
      <c r="B257" s="16"/>
      <c r="C257" s="13"/>
      <c r="D257" s="1331"/>
      <c r="E257" s="3"/>
      <c r="F257" s="1"/>
      <c r="G257" s="1"/>
      <c r="H257" s="1"/>
      <c r="I257" s="1"/>
    </row>
    <row r="258" spans="1:9" s="2" customFormat="1">
      <c r="A258" s="12"/>
      <c r="B258" s="16"/>
      <c r="C258" s="13"/>
      <c r="D258" s="1331"/>
      <c r="E258" s="3"/>
      <c r="F258" s="1"/>
      <c r="G258" s="1"/>
      <c r="H258" s="1"/>
      <c r="I258" s="1"/>
    </row>
    <row r="259" spans="1:9" s="2" customFormat="1">
      <c r="A259" s="12"/>
      <c r="B259" s="16"/>
      <c r="C259" s="13"/>
      <c r="D259" s="1331"/>
      <c r="E259" s="3"/>
      <c r="F259" s="1"/>
      <c r="G259" s="1"/>
      <c r="H259" s="1"/>
      <c r="I259" s="1"/>
    </row>
    <row r="260" spans="1:9" s="2" customFormat="1">
      <c r="A260" s="12"/>
      <c r="B260" s="16"/>
      <c r="C260" s="13"/>
      <c r="D260" s="1331"/>
      <c r="E260" s="3"/>
      <c r="F260" s="1"/>
      <c r="G260" s="1"/>
      <c r="H260" s="1"/>
      <c r="I260" s="1"/>
    </row>
    <row r="261" spans="1:9" s="2" customFormat="1">
      <c r="A261" s="12"/>
      <c r="B261" s="16"/>
      <c r="C261" s="13"/>
      <c r="D261" s="1331"/>
      <c r="E261" s="3"/>
      <c r="F261" s="1"/>
      <c r="G261" s="1"/>
      <c r="H261" s="1"/>
      <c r="I261" s="1"/>
    </row>
    <row r="262" spans="1:9" s="2" customFormat="1">
      <c r="A262" s="12"/>
      <c r="B262" s="16"/>
      <c r="C262" s="13"/>
      <c r="D262" s="1331"/>
      <c r="E262" s="3"/>
      <c r="F262" s="1"/>
      <c r="G262" s="1"/>
      <c r="H262" s="1"/>
      <c r="I262" s="1"/>
    </row>
    <row r="263" spans="1:9" s="2" customFormat="1">
      <c r="A263" s="12"/>
      <c r="B263" s="16"/>
      <c r="C263" s="13"/>
      <c r="D263" s="1331"/>
      <c r="E263" s="3"/>
      <c r="F263" s="1"/>
      <c r="G263" s="1"/>
      <c r="H263" s="1"/>
      <c r="I263" s="1"/>
    </row>
    <row r="264" spans="1:9" s="2" customFormat="1">
      <c r="A264" s="12"/>
      <c r="B264" s="16"/>
      <c r="C264" s="13"/>
      <c r="D264" s="1331"/>
      <c r="E264" s="3"/>
      <c r="F264" s="1"/>
      <c r="G264" s="1"/>
      <c r="H264" s="1"/>
      <c r="I264" s="1"/>
    </row>
    <row r="265" spans="1:9" s="2" customFormat="1">
      <c r="A265" s="12"/>
      <c r="B265" s="16"/>
      <c r="C265" s="13"/>
      <c r="D265" s="1331"/>
      <c r="E265" s="3"/>
      <c r="F265" s="1"/>
      <c r="G265" s="1"/>
      <c r="H265" s="1"/>
      <c r="I265" s="1"/>
    </row>
    <row r="266" spans="1:9" s="2" customFormat="1">
      <c r="A266" s="12"/>
      <c r="B266" s="16"/>
      <c r="C266" s="13"/>
      <c r="D266" s="1331"/>
      <c r="E266" s="3"/>
      <c r="F266" s="1"/>
      <c r="G266" s="1"/>
      <c r="H266" s="1"/>
      <c r="I266" s="1"/>
    </row>
    <row r="267" spans="1:9" s="2" customFormat="1">
      <c r="A267" s="12"/>
      <c r="B267" s="16"/>
      <c r="C267" s="13"/>
      <c r="D267" s="1331"/>
      <c r="E267" s="3"/>
      <c r="F267" s="1"/>
      <c r="G267" s="1"/>
      <c r="H267" s="1"/>
      <c r="I267" s="1"/>
    </row>
    <row r="268" spans="1:9" s="2" customFormat="1">
      <c r="A268" s="12"/>
      <c r="B268" s="16"/>
      <c r="C268" s="13"/>
      <c r="D268" s="1331"/>
      <c r="E268" s="3"/>
      <c r="F268" s="1"/>
      <c r="G268" s="1"/>
      <c r="H268" s="1"/>
      <c r="I268" s="1"/>
    </row>
    <row r="269" spans="1:9" s="2" customFormat="1">
      <c r="A269" s="12"/>
      <c r="B269" s="16"/>
      <c r="C269" s="13"/>
      <c r="D269" s="1331"/>
      <c r="E269" s="3"/>
      <c r="F269" s="1"/>
      <c r="G269" s="1"/>
      <c r="H269" s="1"/>
      <c r="I269" s="1"/>
    </row>
    <row r="270" spans="1:9" s="2" customFormat="1">
      <c r="A270" s="12"/>
      <c r="B270" s="16"/>
      <c r="C270" s="13"/>
      <c r="D270" s="1331"/>
      <c r="E270" s="3"/>
      <c r="F270" s="1"/>
      <c r="G270" s="1"/>
      <c r="H270" s="1"/>
      <c r="I270" s="1"/>
    </row>
    <row r="271" spans="1:9" s="2" customFormat="1">
      <c r="A271" s="12"/>
      <c r="B271" s="16"/>
      <c r="C271" s="13"/>
      <c r="D271" s="1331"/>
      <c r="E271" s="3"/>
      <c r="F271" s="1"/>
      <c r="G271" s="1"/>
      <c r="H271" s="1"/>
      <c r="I271" s="1"/>
    </row>
    <row r="272" spans="1:9" s="2" customFormat="1">
      <c r="A272" s="12"/>
      <c r="B272" s="16"/>
      <c r="C272" s="13"/>
      <c r="D272" s="1331"/>
      <c r="E272" s="3"/>
      <c r="F272" s="1"/>
      <c r="G272" s="1"/>
      <c r="H272" s="1"/>
      <c r="I272" s="1"/>
    </row>
    <row r="273" spans="1:9" s="2" customFormat="1">
      <c r="A273" s="12"/>
      <c r="B273" s="16"/>
      <c r="C273" s="13"/>
      <c r="D273" s="1331"/>
      <c r="E273" s="3"/>
      <c r="F273" s="1"/>
      <c r="G273" s="1"/>
      <c r="H273" s="1"/>
      <c r="I273" s="1"/>
    </row>
    <row r="274" spans="1:9" s="2" customFormat="1">
      <c r="A274" s="12"/>
      <c r="B274" s="16"/>
      <c r="C274" s="13"/>
      <c r="D274" s="1331"/>
      <c r="E274" s="3"/>
      <c r="F274" s="1"/>
      <c r="G274" s="1"/>
      <c r="H274" s="1"/>
      <c r="I274" s="1"/>
    </row>
    <row r="275" spans="1:9" s="2" customFormat="1">
      <c r="A275" s="12"/>
      <c r="B275" s="16"/>
      <c r="C275" s="13"/>
      <c r="D275" s="1331"/>
      <c r="E275" s="3"/>
      <c r="F275" s="1"/>
      <c r="G275" s="1"/>
      <c r="H275" s="1"/>
      <c r="I275" s="1"/>
    </row>
    <row r="276" spans="1:9" s="2" customFormat="1">
      <c r="A276" s="12"/>
      <c r="B276" s="16"/>
      <c r="C276" s="13"/>
      <c r="D276" s="1331"/>
      <c r="E276" s="3"/>
      <c r="F276" s="1"/>
      <c r="G276" s="1"/>
      <c r="H276" s="1"/>
      <c r="I276" s="1"/>
    </row>
    <row r="277" spans="1:9" s="2" customFormat="1">
      <c r="A277" s="12"/>
      <c r="B277" s="16"/>
      <c r="C277" s="13"/>
      <c r="D277" s="1331"/>
      <c r="E277" s="3"/>
      <c r="F277" s="1"/>
      <c r="G277" s="1"/>
      <c r="H277" s="1"/>
      <c r="I277" s="1"/>
    </row>
    <row r="278" spans="1:9" s="2" customFormat="1">
      <c r="A278" s="12"/>
      <c r="B278" s="16"/>
      <c r="C278" s="13"/>
      <c r="D278" s="1331"/>
      <c r="E278" s="3"/>
      <c r="F278" s="1"/>
      <c r="G278" s="1"/>
      <c r="H278" s="1"/>
      <c r="I278" s="1"/>
    </row>
    <row r="279" spans="1:9" s="2" customFormat="1">
      <c r="A279" s="12"/>
      <c r="B279" s="16"/>
      <c r="C279" s="13"/>
      <c r="D279" s="1331"/>
      <c r="E279" s="3"/>
      <c r="F279" s="1"/>
      <c r="G279" s="1"/>
      <c r="H279" s="1"/>
      <c r="I279" s="1"/>
    </row>
    <row r="280" spans="1:9" s="2" customFormat="1">
      <c r="A280" s="12"/>
      <c r="B280" s="16"/>
      <c r="C280" s="13"/>
      <c r="D280" s="1331"/>
      <c r="E280" s="3"/>
      <c r="F280" s="1"/>
      <c r="G280" s="1"/>
      <c r="H280" s="1"/>
      <c r="I280" s="1"/>
    </row>
    <row r="281" spans="1:9" s="2" customFormat="1">
      <c r="A281" s="12"/>
      <c r="B281" s="16"/>
      <c r="C281" s="13"/>
      <c r="D281" s="1331"/>
      <c r="E281" s="3"/>
      <c r="F281" s="1"/>
      <c r="G281" s="1"/>
      <c r="H281" s="1"/>
      <c r="I281" s="1"/>
    </row>
    <row r="282" spans="1:9" s="2" customFormat="1">
      <c r="A282" s="12"/>
      <c r="B282" s="16"/>
      <c r="C282" s="13"/>
      <c r="D282" s="1331"/>
      <c r="E282" s="3"/>
      <c r="F282" s="1"/>
      <c r="G282" s="1"/>
      <c r="H282" s="1"/>
      <c r="I282" s="1"/>
    </row>
    <row r="283" spans="1:9" s="2" customFormat="1">
      <c r="A283" s="12"/>
      <c r="B283" s="16"/>
      <c r="C283" s="13"/>
      <c r="D283" s="1331"/>
      <c r="E283" s="3"/>
      <c r="F283" s="1"/>
      <c r="G283" s="1"/>
      <c r="H283" s="1"/>
      <c r="I283" s="1"/>
    </row>
    <row r="284" spans="1:9" s="2" customFormat="1">
      <c r="A284" s="12"/>
      <c r="B284" s="16"/>
      <c r="C284" s="13"/>
      <c r="D284" s="1331"/>
      <c r="E284" s="3"/>
      <c r="F284" s="1"/>
      <c r="G284" s="1"/>
      <c r="H284" s="1"/>
      <c r="I284" s="1"/>
    </row>
    <row r="285" spans="1:9" s="2" customFormat="1">
      <c r="A285" s="12"/>
      <c r="B285" s="16"/>
      <c r="C285" s="13"/>
      <c r="D285" s="1331"/>
      <c r="E285" s="3"/>
      <c r="F285" s="1"/>
      <c r="G285" s="1"/>
      <c r="H285" s="1"/>
      <c r="I285" s="1"/>
    </row>
    <row r="286" spans="1:9" s="2" customFormat="1">
      <c r="A286" s="12"/>
      <c r="B286" s="16"/>
      <c r="C286" s="13"/>
      <c r="D286" s="1331"/>
      <c r="E286" s="3"/>
      <c r="F286" s="1"/>
      <c r="G286" s="1"/>
      <c r="H286" s="1"/>
      <c r="I286" s="1"/>
    </row>
    <row r="287" spans="1:9" s="2" customFormat="1">
      <c r="A287" s="12"/>
      <c r="B287" s="16"/>
      <c r="C287" s="13"/>
      <c r="D287" s="1331"/>
      <c r="E287" s="3"/>
      <c r="F287" s="1"/>
      <c r="G287" s="1"/>
      <c r="H287" s="1"/>
      <c r="I287" s="1"/>
    </row>
    <row r="288" spans="1:9" s="2" customFormat="1">
      <c r="A288" s="12"/>
      <c r="B288" s="16"/>
      <c r="C288" s="13"/>
      <c r="D288" s="1331"/>
      <c r="E288" s="3"/>
      <c r="F288" s="1"/>
      <c r="G288" s="1"/>
      <c r="H288" s="1"/>
      <c r="I288" s="1"/>
    </row>
    <row r="289" spans="1:9" s="2" customFormat="1">
      <c r="A289" s="12"/>
      <c r="B289" s="16"/>
      <c r="C289" s="13"/>
      <c r="D289" s="1331"/>
      <c r="E289" s="3"/>
      <c r="F289" s="1"/>
      <c r="G289" s="1"/>
      <c r="H289" s="1"/>
      <c r="I289" s="1"/>
    </row>
    <row r="290" spans="1:9" s="2" customFormat="1">
      <c r="A290" s="12"/>
      <c r="B290" s="16"/>
      <c r="C290" s="13"/>
      <c r="D290" s="1331"/>
      <c r="E290" s="3"/>
      <c r="F290" s="1"/>
      <c r="G290" s="1"/>
      <c r="H290" s="1"/>
      <c r="I290" s="1"/>
    </row>
    <row r="291" spans="1:9" s="2" customFormat="1">
      <c r="A291" s="12"/>
      <c r="B291" s="16"/>
      <c r="C291" s="13"/>
      <c r="D291" s="1331"/>
      <c r="E291" s="3"/>
      <c r="F291" s="1"/>
      <c r="G291" s="1"/>
      <c r="H291" s="1"/>
      <c r="I291" s="1"/>
    </row>
    <row r="292" spans="1:9" s="2" customFormat="1">
      <c r="A292" s="12"/>
      <c r="B292" s="16"/>
      <c r="C292" s="13"/>
      <c r="D292" s="1331"/>
      <c r="E292" s="3"/>
      <c r="F292" s="1"/>
      <c r="G292" s="1"/>
      <c r="H292" s="1"/>
      <c r="I292" s="1"/>
    </row>
    <row r="293" spans="1:9" s="2" customFormat="1">
      <c r="A293" s="12"/>
      <c r="B293" s="16"/>
      <c r="C293" s="13"/>
      <c r="D293" s="1331"/>
      <c r="E293" s="3"/>
      <c r="F293" s="1"/>
      <c r="G293" s="1"/>
      <c r="H293" s="1"/>
      <c r="I293" s="1"/>
    </row>
    <row r="294" spans="1:9" s="2" customFormat="1">
      <c r="A294" s="12"/>
      <c r="B294" s="16"/>
      <c r="C294" s="13"/>
      <c r="D294" s="1331"/>
      <c r="E294" s="3"/>
      <c r="F294" s="1"/>
      <c r="G294" s="1"/>
      <c r="H294" s="1"/>
      <c r="I294" s="1"/>
    </row>
    <row r="295" spans="1:9" s="2" customFormat="1">
      <c r="A295" s="12"/>
      <c r="B295" s="16"/>
      <c r="C295" s="13"/>
      <c r="D295" s="1331"/>
      <c r="E295" s="3"/>
      <c r="F295" s="1"/>
      <c r="G295" s="1"/>
      <c r="H295" s="1"/>
      <c r="I295" s="1"/>
    </row>
    <row r="296" spans="1:9" s="2" customFormat="1">
      <c r="A296" s="12"/>
      <c r="B296" s="16"/>
      <c r="C296" s="13"/>
      <c r="D296" s="1331"/>
      <c r="E296" s="3"/>
      <c r="F296" s="1"/>
      <c r="G296" s="1"/>
      <c r="H296" s="1"/>
      <c r="I296" s="1"/>
    </row>
    <row r="297" spans="1:9" s="2" customFormat="1">
      <c r="A297" s="12"/>
      <c r="B297" s="16"/>
      <c r="C297" s="13"/>
      <c r="D297" s="1331"/>
      <c r="E297" s="3"/>
      <c r="F297" s="1"/>
      <c r="G297" s="1"/>
      <c r="H297" s="1"/>
      <c r="I297" s="1"/>
    </row>
    <row r="298" spans="1:9" s="2" customFormat="1">
      <c r="A298" s="12"/>
      <c r="B298" s="16"/>
      <c r="C298" s="13"/>
      <c r="D298" s="1331"/>
      <c r="E298" s="3"/>
      <c r="F298" s="1"/>
      <c r="G298" s="1"/>
      <c r="H298" s="1"/>
      <c r="I298" s="1"/>
    </row>
    <row r="299" spans="1:9" s="2" customFormat="1">
      <c r="A299" s="12"/>
      <c r="B299" s="16"/>
      <c r="C299" s="13"/>
      <c r="D299" s="1331"/>
      <c r="E299" s="3"/>
      <c r="F299" s="1"/>
      <c r="G299" s="1"/>
      <c r="H299" s="1"/>
      <c r="I299" s="1"/>
    </row>
    <row r="300" spans="1:9" s="2" customFormat="1">
      <c r="A300" s="12"/>
      <c r="B300" s="16"/>
      <c r="C300" s="13"/>
      <c r="D300" s="1331"/>
      <c r="E300" s="3"/>
      <c r="F300" s="1"/>
      <c r="G300" s="1"/>
      <c r="H300" s="1"/>
      <c r="I300" s="1"/>
    </row>
    <row r="301" spans="1:9" s="2" customFormat="1">
      <c r="A301" s="12"/>
      <c r="B301" s="16"/>
      <c r="C301" s="13"/>
      <c r="D301" s="1331"/>
      <c r="E301" s="3"/>
      <c r="F301" s="1"/>
      <c r="G301" s="1"/>
      <c r="H301" s="1"/>
      <c r="I301" s="1"/>
    </row>
    <row r="302" spans="1:9" s="2" customFormat="1">
      <c r="A302" s="12"/>
      <c r="B302" s="16"/>
      <c r="C302" s="13"/>
      <c r="D302" s="1331"/>
      <c r="E302" s="3"/>
      <c r="F302" s="1"/>
      <c r="G302" s="1"/>
      <c r="H302" s="1"/>
      <c r="I302" s="1"/>
    </row>
    <row r="303" spans="1:9" s="2" customFormat="1">
      <c r="A303" s="12"/>
      <c r="B303" s="16"/>
      <c r="C303" s="13"/>
      <c r="D303" s="1331"/>
      <c r="E303" s="3"/>
      <c r="F303" s="1"/>
      <c r="G303" s="1"/>
      <c r="H303" s="1"/>
      <c r="I303" s="1"/>
    </row>
    <row r="304" spans="1:9" s="2" customFormat="1">
      <c r="A304" s="12"/>
      <c r="B304" s="16"/>
      <c r="C304" s="13"/>
      <c r="D304" s="1331"/>
      <c r="E304" s="3"/>
      <c r="F304" s="1"/>
      <c r="G304" s="1"/>
      <c r="H304" s="1"/>
      <c r="I304" s="1"/>
    </row>
    <row r="305" spans="1:9" s="2" customFormat="1">
      <c r="A305" s="12"/>
      <c r="B305" s="16"/>
      <c r="C305" s="13"/>
      <c r="D305" s="1331"/>
      <c r="E305" s="3"/>
      <c r="F305" s="1"/>
      <c r="G305" s="1"/>
      <c r="H305" s="1"/>
      <c r="I305" s="1"/>
    </row>
    <row r="306" spans="1:9" s="2" customFormat="1">
      <c r="A306" s="12"/>
      <c r="B306" s="16"/>
      <c r="C306" s="13"/>
      <c r="D306" s="1331"/>
      <c r="E306" s="3"/>
      <c r="F306" s="1"/>
      <c r="G306" s="1"/>
      <c r="H306" s="1"/>
      <c r="I306" s="1"/>
    </row>
    <row r="307" spans="1:9" s="2" customFormat="1">
      <c r="A307" s="12"/>
      <c r="B307" s="16"/>
      <c r="C307" s="13"/>
      <c r="D307" s="1331"/>
      <c r="E307" s="3"/>
      <c r="F307" s="1"/>
      <c r="G307" s="1"/>
      <c r="H307" s="1"/>
      <c r="I307" s="1"/>
    </row>
    <row r="308" spans="1:9" s="2" customFormat="1">
      <c r="A308" s="12"/>
      <c r="B308" s="16"/>
      <c r="C308" s="13"/>
      <c r="D308" s="1331"/>
      <c r="E308" s="3"/>
      <c r="F308" s="1"/>
      <c r="G308" s="1"/>
      <c r="H308" s="1"/>
      <c r="I308" s="1"/>
    </row>
    <row r="309" spans="1:9" s="2" customFormat="1">
      <c r="A309" s="12"/>
      <c r="B309" s="16"/>
      <c r="C309" s="13"/>
      <c r="D309" s="1331"/>
      <c r="E309" s="3"/>
      <c r="F309" s="1"/>
      <c r="G309" s="1"/>
      <c r="H309" s="1"/>
      <c r="I309" s="1"/>
    </row>
    <row r="310" spans="1:9" s="2" customFormat="1">
      <c r="A310" s="12"/>
      <c r="B310" s="16"/>
      <c r="C310" s="13"/>
      <c r="D310" s="1331"/>
      <c r="E310" s="3"/>
      <c r="F310" s="1"/>
      <c r="G310" s="1"/>
      <c r="H310" s="1"/>
      <c r="I310" s="1"/>
    </row>
    <row r="311" spans="1:9" s="2" customFormat="1">
      <c r="A311" s="12"/>
      <c r="B311" s="16"/>
      <c r="C311" s="13"/>
      <c r="D311" s="1331"/>
      <c r="E311" s="3"/>
      <c r="F311" s="1"/>
      <c r="G311" s="1"/>
      <c r="H311" s="1"/>
      <c r="I311" s="1"/>
    </row>
    <row r="312" spans="1:9" s="2" customFormat="1">
      <c r="A312" s="12"/>
      <c r="B312" s="16"/>
      <c r="C312" s="13"/>
      <c r="D312" s="1331"/>
      <c r="E312" s="3"/>
      <c r="F312" s="1"/>
      <c r="G312" s="1"/>
      <c r="H312" s="1"/>
      <c r="I312" s="1"/>
    </row>
    <row r="313" spans="1:9" s="2" customFormat="1">
      <c r="A313" s="12"/>
      <c r="B313" s="16"/>
      <c r="C313" s="13"/>
      <c r="D313" s="1331"/>
      <c r="E313" s="3"/>
      <c r="F313" s="1"/>
      <c r="G313" s="1"/>
      <c r="H313" s="1"/>
      <c r="I313" s="1"/>
    </row>
    <row r="314" spans="1:9" s="2" customFormat="1">
      <c r="A314" s="12"/>
      <c r="B314" s="16"/>
      <c r="C314" s="13"/>
      <c r="D314" s="1331"/>
      <c r="E314" s="3"/>
      <c r="F314" s="1"/>
      <c r="G314" s="1"/>
      <c r="H314" s="1"/>
      <c r="I314" s="1"/>
    </row>
    <row r="315" spans="1:9" s="2" customFormat="1">
      <c r="A315" s="12"/>
      <c r="B315" s="16"/>
      <c r="C315" s="13"/>
      <c r="D315" s="1331"/>
      <c r="E315" s="3"/>
      <c r="F315" s="1"/>
      <c r="G315" s="1"/>
      <c r="H315" s="1"/>
      <c r="I315" s="1"/>
    </row>
    <row r="316" spans="1:9" s="2" customFormat="1">
      <c r="A316" s="12"/>
      <c r="B316" s="16"/>
      <c r="C316" s="13"/>
      <c r="D316" s="1331"/>
      <c r="E316" s="3"/>
      <c r="F316" s="1"/>
      <c r="G316" s="1"/>
      <c r="H316" s="1"/>
      <c r="I316" s="1"/>
    </row>
    <row r="317" spans="1:9" s="2" customFormat="1">
      <c r="A317" s="12"/>
      <c r="B317" s="16"/>
      <c r="C317" s="13"/>
      <c r="D317" s="1331"/>
      <c r="E317" s="3"/>
      <c r="F317" s="1"/>
      <c r="G317" s="1"/>
      <c r="H317" s="1"/>
      <c r="I317" s="1"/>
    </row>
    <row r="318" spans="1:9" s="2" customFormat="1">
      <c r="A318" s="12"/>
      <c r="B318" s="16"/>
      <c r="C318" s="13"/>
      <c r="D318" s="1331"/>
      <c r="E318" s="3"/>
      <c r="F318" s="1"/>
      <c r="G318" s="1"/>
      <c r="H318" s="1"/>
      <c r="I318" s="1"/>
    </row>
    <row r="319" spans="1:9" s="2" customFormat="1">
      <c r="A319" s="12"/>
      <c r="B319" s="16"/>
      <c r="C319" s="13"/>
      <c r="D319" s="1331"/>
      <c r="E319" s="3"/>
      <c r="F319" s="1"/>
      <c r="G319" s="1"/>
      <c r="H319" s="1"/>
      <c r="I319" s="1"/>
    </row>
    <row r="320" spans="1:9" s="2" customFormat="1">
      <c r="A320" s="12"/>
      <c r="B320" s="16"/>
      <c r="C320" s="13"/>
      <c r="D320" s="1331"/>
      <c r="E320" s="3"/>
      <c r="F320" s="1"/>
      <c r="G320" s="1"/>
      <c r="H320" s="1"/>
      <c r="I320" s="1"/>
    </row>
    <row r="321" spans="1:9" s="2" customFormat="1">
      <c r="A321" s="12"/>
      <c r="B321" s="16"/>
      <c r="C321" s="13"/>
      <c r="D321" s="1331"/>
      <c r="E321" s="3"/>
      <c r="F321" s="1"/>
      <c r="G321" s="1"/>
      <c r="H321" s="1"/>
      <c r="I321" s="1"/>
    </row>
    <row r="322" spans="1:9" s="2" customFormat="1">
      <c r="A322" s="12"/>
      <c r="B322" s="16"/>
      <c r="C322" s="13"/>
      <c r="D322" s="1331"/>
      <c r="E322" s="3"/>
      <c r="F322" s="1"/>
      <c r="G322" s="1"/>
      <c r="H322" s="1"/>
      <c r="I322" s="1"/>
    </row>
    <row r="323" spans="1:9" s="2" customFormat="1">
      <c r="A323" s="12"/>
      <c r="B323" s="16"/>
      <c r="C323" s="13"/>
      <c r="D323" s="1331"/>
      <c r="E323" s="3"/>
      <c r="F323" s="1"/>
      <c r="G323" s="1"/>
      <c r="H323" s="1"/>
      <c r="I323" s="1"/>
    </row>
    <row r="324" spans="1:9" s="2" customFormat="1">
      <c r="A324" s="12"/>
      <c r="B324" s="16"/>
      <c r="C324" s="13"/>
      <c r="D324" s="1331"/>
      <c r="E324" s="3"/>
      <c r="F324" s="1"/>
      <c r="G324" s="1"/>
      <c r="H324" s="1"/>
      <c r="I324" s="1"/>
    </row>
    <row r="325" spans="1:9" s="2" customFormat="1">
      <c r="A325" s="12"/>
      <c r="B325" s="16"/>
      <c r="C325" s="13"/>
      <c r="D325" s="1331"/>
      <c r="E325" s="3"/>
      <c r="F325" s="1"/>
      <c r="G325" s="1"/>
      <c r="H325" s="1"/>
      <c r="I325" s="1"/>
    </row>
    <row r="326" spans="1:9" s="2" customFormat="1">
      <c r="A326" s="12"/>
      <c r="B326" s="16"/>
      <c r="C326" s="13"/>
      <c r="D326" s="1331"/>
      <c r="E326" s="3"/>
      <c r="F326" s="1"/>
      <c r="G326" s="1"/>
      <c r="H326" s="1"/>
      <c r="I326" s="1"/>
    </row>
    <row r="327" spans="1:9" s="2" customFormat="1">
      <c r="A327" s="12"/>
      <c r="B327" s="16"/>
      <c r="C327" s="13"/>
      <c r="D327" s="1331"/>
      <c r="E327" s="3"/>
      <c r="F327" s="1"/>
      <c r="G327" s="1"/>
      <c r="H327" s="1"/>
      <c r="I327" s="1"/>
    </row>
    <row r="328" spans="1:9" s="2" customFormat="1">
      <c r="A328" s="12"/>
      <c r="B328" s="16"/>
      <c r="C328" s="13"/>
      <c r="D328" s="1331"/>
      <c r="E328" s="3"/>
      <c r="F328" s="1"/>
      <c r="G328" s="1"/>
      <c r="H328" s="1"/>
      <c r="I328" s="1"/>
    </row>
    <row r="329" spans="1:9" s="2" customFormat="1">
      <c r="A329" s="12"/>
      <c r="B329" s="16"/>
      <c r="C329" s="13"/>
      <c r="D329" s="1331"/>
      <c r="E329" s="3"/>
      <c r="F329" s="1"/>
      <c r="G329" s="1"/>
      <c r="H329" s="1"/>
      <c r="I329" s="1"/>
    </row>
    <row r="330" spans="1:9" s="2" customFormat="1">
      <c r="A330" s="12"/>
      <c r="B330" s="16"/>
      <c r="C330" s="13"/>
      <c r="D330" s="1331"/>
      <c r="E330" s="3"/>
      <c r="F330" s="1"/>
      <c r="G330" s="1"/>
      <c r="H330" s="1"/>
      <c r="I330" s="1"/>
    </row>
    <row r="331" spans="1:9" s="2" customFormat="1">
      <c r="A331" s="12"/>
      <c r="B331" s="16"/>
      <c r="C331" s="13"/>
      <c r="D331" s="1331"/>
      <c r="E331" s="3"/>
      <c r="F331" s="1"/>
      <c r="G331" s="1"/>
      <c r="H331" s="1"/>
      <c r="I331" s="1"/>
    </row>
    <row r="332" spans="1:9" s="2" customFormat="1">
      <c r="A332" s="12"/>
      <c r="B332" s="16"/>
      <c r="C332" s="13"/>
      <c r="D332" s="1331"/>
      <c r="E332" s="3"/>
      <c r="F332" s="1"/>
      <c r="G332" s="1"/>
      <c r="H332" s="1"/>
      <c r="I332" s="1"/>
    </row>
    <row r="333" spans="1:9" s="2" customFormat="1">
      <c r="A333" s="12"/>
      <c r="B333" s="16"/>
      <c r="C333" s="13"/>
      <c r="D333" s="1331"/>
      <c r="E333" s="3"/>
      <c r="F333" s="1"/>
      <c r="G333" s="1"/>
      <c r="H333" s="1"/>
      <c r="I333" s="1"/>
    </row>
    <row r="334" spans="1:9" s="2" customFormat="1">
      <c r="A334" s="12"/>
      <c r="B334" s="16"/>
      <c r="C334" s="13"/>
      <c r="D334" s="1331"/>
      <c r="E334" s="3"/>
      <c r="F334" s="1"/>
      <c r="G334" s="1"/>
      <c r="H334" s="1"/>
      <c r="I334" s="1"/>
    </row>
    <row r="335" spans="1:9" s="2" customFormat="1">
      <c r="A335" s="12"/>
      <c r="B335" s="16"/>
      <c r="C335" s="13"/>
      <c r="D335" s="1331"/>
      <c r="E335" s="3"/>
      <c r="F335" s="1"/>
      <c r="G335" s="1"/>
      <c r="H335" s="1"/>
      <c r="I335" s="1"/>
    </row>
    <row r="336" spans="1:9" s="2" customFormat="1">
      <c r="A336" s="12"/>
      <c r="B336" s="16"/>
      <c r="C336" s="13"/>
      <c r="D336" s="1331"/>
      <c r="E336" s="3"/>
      <c r="F336" s="1"/>
      <c r="G336" s="1"/>
      <c r="H336" s="1"/>
      <c r="I336" s="1"/>
    </row>
    <row r="337" spans="1:9" s="2" customFormat="1">
      <c r="A337" s="12"/>
      <c r="B337" s="16"/>
      <c r="C337" s="13"/>
      <c r="D337" s="1331"/>
      <c r="E337" s="3"/>
      <c r="F337" s="1"/>
      <c r="G337" s="1"/>
      <c r="H337" s="1"/>
      <c r="I337" s="1"/>
    </row>
    <row r="338" spans="1:9" s="2" customFormat="1">
      <c r="A338" s="12"/>
      <c r="B338" s="16"/>
      <c r="C338" s="13"/>
      <c r="D338" s="1331"/>
      <c r="E338" s="3"/>
      <c r="F338" s="1"/>
      <c r="G338" s="1"/>
      <c r="H338" s="1"/>
      <c r="I338" s="1"/>
    </row>
    <row r="339" spans="1:9" s="2" customFormat="1">
      <c r="A339" s="12"/>
      <c r="B339" s="16"/>
      <c r="C339" s="13"/>
      <c r="D339" s="1331"/>
      <c r="E339" s="3"/>
      <c r="F339" s="1"/>
      <c r="G339" s="1"/>
      <c r="H339" s="1"/>
      <c r="I339" s="1"/>
    </row>
    <row r="340" spans="1:9" s="2" customFormat="1">
      <c r="A340" s="12"/>
      <c r="B340" s="16"/>
      <c r="C340" s="13"/>
      <c r="D340" s="1331"/>
      <c r="E340" s="3"/>
      <c r="F340" s="1"/>
      <c r="G340" s="1"/>
      <c r="H340" s="1"/>
      <c r="I340" s="1"/>
    </row>
    <row r="341" spans="1:9" s="2" customFormat="1">
      <c r="A341" s="12"/>
      <c r="B341" s="16"/>
      <c r="C341" s="13"/>
      <c r="D341" s="1331"/>
      <c r="E341" s="3"/>
      <c r="F341" s="1"/>
      <c r="G341" s="1"/>
      <c r="H341" s="1"/>
      <c r="I341" s="1"/>
    </row>
    <row r="342" spans="1:9" s="2" customFormat="1">
      <c r="A342" s="12"/>
      <c r="B342" s="16"/>
      <c r="C342" s="13"/>
      <c r="D342" s="1331"/>
      <c r="E342" s="3"/>
      <c r="F342" s="1"/>
      <c r="G342" s="1"/>
      <c r="H342" s="1"/>
      <c r="I342" s="1"/>
    </row>
    <row r="343" spans="1:9" s="2" customFormat="1">
      <c r="A343" s="12"/>
      <c r="B343" s="16"/>
      <c r="C343" s="13"/>
      <c r="D343" s="1331"/>
      <c r="E343" s="3"/>
      <c r="F343" s="1"/>
      <c r="G343" s="1"/>
      <c r="H343" s="1"/>
      <c r="I343" s="1"/>
    </row>
    <row r="344" spans="1:9" s="2" customFormat="1">
      <c r="A344" s="12"/>
      <c r="B344" s="16"/>
      <c r="C344" s="13"/>
      <c r="D344" s="1331"/>
      <c r="E344" s="3"/>
      <c r="F344" s="1"/>
      <c r="G344" s="1"/>
      <c r="H344" s="1"/>
      <c r="I344" s="1"/>
    </row>
    <row r="345" spans="1:9" s="2" customFormat="1">
      <c r="A345" s="12"/>
      <c r="B345" s="16"/>
      <c r="C345" s="13"/>
      <c r="D345" s="1331"/>
      <c r="E345" s="3"/>
      <c r="F345" s="1"/>
      <c r="G345" s="1"/>
      <c r="H345" s="1"/>
      <c r="I345" s="1"/>
    </row>
    <row r="346" spans="1:9" s="2" customFormat="1">
      <c r="A346" s="12"/>
      <c r="B346" s="16"/>
      <c r="C346" s="13"/>
      <c r="D346" s="1331"/>
      <c r="E346" s="3"/>
      <c r="F346" s="1"/>
      <c r="G346" s="1"/>
      <c r="H346" s="1"/>
      <c r="I346" s="1"/>
    </row>
    <row r="347" spans="1:9" s="2" customFormat="1">
      <c r="A347" s="12"/>
      <c r="B347" s="16"/>
      <c r="C347" s="13"/>
      <c r="D347" s="1331"/>
      <c r="E347" s="3"/>
      <c r="F347" s="1"/>
      <c r="G347" s="1"/>
      <c r="H347" s="1"/>
      <c r="I347" s="1"/>
    </row>
    <row r="348" spans="1:9" s="2" customFormat="1">
      <c r="A348" s="12"/>
      <c r="B348" s="16"/>
      <c r="C348" s="13"/>
      <c r="D348" s="1331"/>
      <c r="E348" s="3"/>
      <c r="F348" s="1"/>
      <c r="G348" s="1"/>
      <c r="H348" s="1"/>
      <c r="I348" s="1"/>
    </row>
    <row r="349" spans="1:9" s="2" customFormat="1">
      <c r="A349" s="12"/>
      <c r="B349" s="16"/>
      <c r="C349" s="13"/>
      <c r="D349" s="1331"/>
      <c r="E349" s="3"/>
      <c r="F349" s="1"/>
      <c r="G349" s="1"/>
      <c r="H349" s="1"/>
      <c r="I349" s="1"/>
    </row>
    <row r="350" spans="1:9" s="2" customFormat="1">
      <c r="A350" s="12"/>
      <c r="B350" s="16"/>
      <c r="C350" s="13"/>
      <c r="D350" s="1331"/>
      <c r="E350" s="3"/>
      <c r="F350" s="1"/>
      <c r="G350" s="1"/>
      <c r="H350" s="1"/>
      <c r="I350" s="1"/>
    </row>
    <row r="351" spans="1:9" s="2" customFormat="1">
      <c r="A351" s="12"/>
      <c r="B351" s="16"/>
      <c r="C351" s="13"/>
      <c r="D351" s="1331"/>
      <c r="E351" s="3"/>
      <c r="F351" s="1"/>
      <c r="G351" s="1"/>
      <c r="H351" s="1"/>
      <c r="I351" s="1"/>
    </row>
    <row r="352" spans="1:9" s="2" customFormat="1">
      <c r="A352" s="12"/>
      <c r="B352" s="16"/>
      <c r="C352" s="13"/>
      <c r="D352" s="1331"/>
      <c r="E352" s="3"/>
      <c r="F352" s="1"/>
      <c r="G352" s="1"/>
      <c r="H352" s="1"/>
      <c r="I352" s="1"/>
    </row>
    <row r="353" spans="1:9" s="2" customFormat="1">
      <c r="A353" s="12"/>
      <c r="B353" s="16"/>
      <c r="C353" s="13"/>
      <c r="D353" s="1331"/>
      <c r="E353" s="3"/>
      <c r="F353" s="1"/>
      <c r="G353" s="1"/>
      <c r="H353" s="1"/>
      <c r="I353" s="1"/>
    </row>
    <row r="354" spans="1:9" s="2" customFormat="1">
      <c r="A354" s="12"/>
      <c r="B354" s="16"/>
      <c r="C354" s="13"/>
      <c r="D354" s="1331"/>
      <c r="E354" s="3"/>
      <c r="F354" s="1"/>
      <c r="G354" s="1"/>
      <c r="H354" s="1"/>
      <c r="I354" s="1"/>
    </row>
    <row r="355" spans="1:9" s="2" customFormat="1">
      <c r="A355" s="12"/>
      <c r="B355" s="16"/>
      <c r="C355" s="13"/>
      <c r="D355" s="1331"/>
      <c r="E355" s="3"/>
      <c r="F355" s="1"/>
      <c r="G355" s="1"/>
      <c r="H355" s="1"/>
      <c r="I355" s="1"/>
    </row>
    <row r="356" spans="1:9" s="2" customFormat="1">
      <c r="A356" s="12"/>
      <c r="B356" s="16"/>
      <c r="C356" s="13"/>
      <c r="D356" s="1331"/>
      <c r="E356" s="3"/>
      <c r="F356" s="1"/>
      <c r="G356" s="1"/>
      <c r="H356" s="1"/>
      <c r="I356" s="1"/>
    </row>
    <row r="357" spans="1:9" s="2" customFormat="1">
      <c r="A357" s="12"/>
      <c r="B357" s="16"/>
      <c r="C357" s="13"/>
      <c r="D357" s="1331"/>
      <c r="E357" s="3"/>
      <c r="F357" s="1"/>
      <c r="G357" s="1"/>
      <c r="H357" s="1"/>
      <c r="I357" s="1"/>
    </row>
    <row r="358" spans="1:9" s="2" customFormat="1">
      <c r="A358" s="12"/>
      <c r="B358" s="16"/>
      <c r="C358" s="13"/>
      <c r="D358" s="1331"/>
      <c r="E358" s="3"/>
      <c r="F358" s="1"/>
      <c r="G358" s="1"/>
      <c r="H358" s="1"/>
      <c r="I358" s="1"/>
    </row>
    <row r="359" spans="1:9" s="2" customFormat="1">
      <c r="A359" s="12"/>
      <c r="B359" s="16"/>
      <c r="C359" s="13"/>
      <c r="D359" s="1331"/>
      <c r="E359" s="3"/>
      <c r="F359" s="1"/>
      <c r="G359" s="1"/>
      <c r="H359" s="1"/>
      <c r="I359" s="1"/>
    </row>
    <row r="360" spans="1:9" s="2" customFormat="1">
      <c r="A360" s="12"/>
      <c r="B360" s="16"/>
      <c r="C360" s="13"/>
      <c r="D360" s="1331"/>
      <c r="E360" s="3"/>
      <c r="F360" s="1"/>
      <c r="G360" s="1"/>
      <c r="H360" s="1"/>
      <c r="I360" s="1"/>
    </row>
    <row r="361" spans="1:9" s="2" customFormat="1">
      <c r="A361" s="12"/>
      <c r="B361" s="16"/>
      <c r="C361" s="13"/>
      <c r="D361" s="1331"/>
      <c r="E361" s="3"/>
      <c r="F361" s="1"/>
      <c r="G361" s="1"/>
      <c r="H361" s="1"/>
      <c r="I361" s="1"/>
    </row>
    <row r="362" spans="1:9" s="2" customFormat="1">
      <c r="A362" s="12"/>
      <c r="B362" s="16"/>
      <c r="C362" s="13"/>
      <c r="D362" s="1331"/>
      <c r="E362" s="3"/>
      <c r="F362" s="1"/>
      <c r="G362" s="1"/>
      <c r="H362" s="1"/>
      <c r="I362" s="1"/>
    </row>
    <row r="363" spans="1:9" s="2" customFormat="1">
      <c r="A363" s="12"/>
      <c r="B363" s="16"/>
      <c r="C363" s="13"/>
      <c r="D363" s="1331"/>
      <c r="E363" s="3"/>
      <c r="F363" s="1"/>
      <c r="G363" s="1"/>
      <c r="H363" s="1"/>
      <c r="I363" s="1"/>
    </row>
    <row r="364" spans="1:9" s="2" customFormat="1">
      <c r="A364" s="12"/>
      <c r="B364" s="16"/>
      <c r="C364" s="13"/>
      <c r="D364" s="1331"/>
      <c r="E364" s="3"/>
      <c r="F364" s="1"/>
      <c r="G364" s="1"/>
      <c r="H364" s="1"/>
      <c r="I364" s="1"/>
    </row>
    <row r="365" spans="1:9" s="2" customFormat="1">
      <c r="A365" s="12"/>
      <c r="B365" s="16"/>
      <c r="C365" s="13"/>
      <c r="D365" s="1331"/>
      <c r="E365" s="3"/>
      <c r="F365" s="1"/>
      <c r="G365" s="1"/>
      <c r="H365" s="1"/>
      <c r="I365" s="1"/>
    </row>
    <row r="366" spans="1:9" s="2" customFormat="1">
      <c r="A366" s="12"/>
      <c r="B366" s="16"/>
      <c r="C366" s="13"/>
      <c r="D366" s="1331"/>
      <c r="E366" s="3"/>
      <c r="F366" s="1"/>
      <c r="G366" s="1"/>
      <c r="H366" s="1"/>
      <c r="I366" s="1"/>
    </row>
    <row r="367" spans="1:9" s="2" customFormat="1">
      <c r="A367" s="12"/>
      <c r="B367" s="16"/>
      <c r="C367" s="13"/>
      <c r="D367" s="1331"/>
      <c r="E367" s="3"/>
      <c r="F367" s="1"/>
      <c r="G367" s="1"/>
      <c r="H367" s="1"/>
      <c r="I367" s="1"/>
    </row>
    <row r="368" spans="1:9" s="2" customFormat="1">
      <c r="A368" s="12"/>
      <c r="B368" s="16"/>
      <c r="C368" s="13"/>
      <c r="D368" s="1331"/>
      <c r="E368" s="3"/>
      <c r="F368" s="1"/>
      <c r="G368" s="1"/>
      <c r="H368" s="1"/>
      <c r="I368" s="1"/>
    </row>
    <row r="369" spans="1:9" s="2" customFormat="1">
      <c r="A369" s="12"/>
      <c r="B369" s="16"/>
      <c r="C369" s="13"/>
      <c r="D369" s="1331"/>
      <c r="E369" s="3"/>
      <c r="F369" s="1"/>
      <c r="G369" s="1"/>
      <c r="H369" s="1"/>
      <c r="I369" s="1"/>
    </row>
    <row r="370" spans="1:9" s="2" customFormat="1">
      <c r="A370" s="12"/>
      <c r="B370" s="16"/>
      <c r="C370" s="13"/>
      <c r="D370" s="1331"/>
      <c r="E370" s="3"/>
      <c r="F370" s="1"/>
      <c r="G370" s="1"/>
      <c r="H370" s="1"/>
      <c r="I370" s="1"/>
    </row>
    <row r="371" spans="1:9" s="2" customFormat="1">
      <c r="A371" s="12"/>
      <c r="B371" s="16"/>
      <c r="C371" s="13"/>
      <c r="D371" s="1331"/>
      <c r="E371" s="3"/>
      <c r="F371" s="1"/>
      <c r="G371" s="1"/>
      <c r="H371" s="1"/>
      <c r="I371" s="1"/>
    </row>
    <row r="372" spans="1:9" s="2" customFormat="1">
      <c r="A372" s="12"/>
      <c r="B372" s="16"/>
      <c r="C372" s="13"/>
      <c r="D372" s="1331"/>
      <c r="E372" s="3"/>
      <c r="F372" s="1"/>
      <c r="G372" s="1"/>
      <c r="H372" s="1"/>
      <c r="I372" s="1"/>
    </row>
    <row r="373" spans="1:9" s="2" customFormat="1">
      <c r="A373" s="12"/>
      <c r="B373" s="16"/>
      <c r="C373" s="13"/>
      <c r="D373" s="1331"/>
      <c r="E373" s="3"/>
      <c r="F373" s="1"/>
      <c r="G373" s="1"/>
      <c r="H373" s="1"/>
      <c r="I373" s="1"/>
    </row>
    <row r="374" spans="1:9" s="2" customFormat="1">
      <c r="A374" s="12"/>
      <c r="B374" s="16"/>
      <c r="C374" s="13"/>
      <c r="D374" s="1331"/>
      <c r="E374" s="3"/>
      <c r="F374" s="1"/>
      <c r="G374" s="1"/>
      <c r="H374" s="1"/>
      <c r="I374" s="1"/>
    </row>
    <row r="375" spans="1:9" s="2" customFormat="1">
      <c r="A375" s="12"/>
      <c r="B375" s="16"/>
      <c r="C375" s="13"/>
      <c r="D375" s="1331"/>
      <c r="E375" s="3"/>
      <c r="F375" s="1"/>
      <c r="G375" s="1"/>
      <c r="H375" s="1"/>
      <c r="I375" s="1"/>
    </row>
    <row r="376" spans="1:9" s="2" customFormat="1">
      <c r="A376" s="12"/>
      <c r="B376" s="16"/>
      <c r="C376" s="13"/>
      <c r="D376" s="1331"/>
      <c r="E376" s="3"/>
      <c r="F376" s="1"/>
      <c r="G376" s="1"/>
      <c r="H376" s="1"/>
      <c r="I376" s="1"/>
    </row>
    <row r="377" spans="1:9" s="2" customFormat="1">
      <c r="A377" s="12"/>
      <c r="B377" s="16"/>
      <c r="C377" s="13"/>
      <c r="D377" s="1331"/>
      <c r="E377" s="3"/>
      <c r="F377" s="1"/>
      <c r="G377" s="1"/>
      <c r="H377" s="1"/>
      <c r="I377" s="1"/>
    </row>
    <row r="378" spans="1:9" s="2" customFormat="1">
      <c r="A378" s="12"/>
      <c r="B378" s="16"/>
      <c r="C378" s="13"/>
      <c r="D378" s="1331"/>
      <c r="E378" s="3"/>
      <c r="F378" s="1"/>
      <c r="G378" s="1"/>
      <c r="H378" s="1"/>
      <c r="I378" s="1"/>
    </row>
    <row r="379" spans="1:9" s="2" customFormat="1">
      <c r="A379" s="12"/>
      <c r="B379" s="16"/>
      <c r="C379" s="13"/>
      <c r="D379" s="1331"/>
      <c r="E379" s="3"/>
      <c r="F379" s="1"/>
      <c r="G379" s="1"/>
      <c r="H379" s="1"/>
      <c r="I379" s="1"/>
    </row>
    <row r="380" spans="1:9" s="2" customFormat="1">
      <c r="A380" s="12"/>
      <c r="B380" s="16"/>
      <c r="C380" s="13"/>
      <c r="D380" s="1331"/>
      <c r="E380" s="3"/>
      <c r="F380" s="1"/>
      <c r="G380" s="1"/>
      <c r="H380" s="1"/>
      <c r="I380" s="1"/>
    </row>
    <row r="381" spans="1:9" s="2" customFormat="1">
      <c r="A381" s="12"/>
      <c r="B381" s="16"/>
      <c r="C381" s="13"/>
      <c r="D381" s="1331"/>
      <c r="E381" s="3"/>
      <c r="F381" s="1"/>
      <c r="G381" s="1"/>
      <c r="H381" s="1"/>
      <c r="I381" s="1"/>
    </row>
    <row r="382" spans="1:9" s="2" customFormat="1">
      <c r="A382" s="12"/>
      <c r="B382" s="16"/>
      <c r="C382" s="13"/>
      <c r="D382" s="1331"/>
      <c r="E382" s="3"/>
      <c r="F382" s="1"/>
      <c r="G382" s="1"/>
      <c r="H382" s="1"/>
      <c r="I382" s="1"/>
    </row>
    <row r="383" spans="1:9" s="2" customFormat="1">
      <c r="A383" s="12"/>
      <c r="B383" s="16"/>
      <c r="C383" s="13"/>
      <c r="D383" s="1331"/>
      <c r="E383" s="3"/>
      <c r="F383" s="1"/>
      <c r="G383" s="1"/>
      <c r="H383" s="1"/>
      <c r="I383" s="1"/>
    </row>
    <row r="384" spans="1:9" s="2" customFormat="1">
      <c r="A384" s="12"/>
      <c r="B384" s="16"/>
      <c r="C384" s="13"/>
      <c r="D384" s="1331"/>
      <c r="E384" s="3"/>
      <c r="F384" s="1"/>
      <c r="G384" s="1"/>
      <c r="H384" s="1"/>
      <c r="I384" s="1"/>
    </row>
    <row r="385" spans="1:9" s="2" customFormat="1">
      <c r="A385" s="12"/>
      <c r="B385" s="16"/>
      <c r="C385" s="13"/>
      <c r="D385" s="1331"/>
      <c r="E385" s="3"/>
      <c r="F385" s="1"/>
      <c r="G385" s="1"/>
      <c r="H385" s="1"/>
      <c r="I385" s="1"/>
    </row>
    <row r="386" spans="1:9" s="2" customFormat="1">
      <c r="A386" s="12"/>
      <c r="B386" s="16"/>
      <c r="C386" s="13"/>
      <c r="D386" s="1331"/>
      <c r="E386" s="3"/>
      <c r="F386" s="1"/>
      <c r="G386" s="1"/>
      <c r="H386" s="1"/>
      <c r="I386" s="1"/>
    </row>
    <row r="387" spans="1:9" s="2" customFormat="1">
      <c r="A387" s="12"/>
      <c r="B387" s="16"/>
      <c r="C387" s="13"/>
      <c r="D387" s="1331"/>
      <c r="E387" s="3"/>
      <c r="F387" s="1"/>
      <c r="G387" s="1"/>
      <c r="H387" s="1"/>
      <c r="I387" s="1"/>
    </row>
    <row r="388" spans="1:9" s="2" customFormat="1">
      <c r="A388" s="12"/>
      <c r="B388" s="16"/>
      <c r="C388" s="13"/>
      <c r="D388" s="1331"/>
      <c r="E388" s="3"/>
      <c r="F388" s="1"/>
      <c r="G388" s="1"/>
      <c r="H388" s="1"/>
      <c r="I388" s="1"/>
    </row>
    <row r="389" spans="1:9" s="2" customFormat="1">
      <c r="A389" s="12"/>
      <c r="B389" s="16"/>
      <c r="C389" s="13"/>
      <c r="D389" s="1331"/>
      <c r="E389" s="3"/>
      <c r="F389" s="1"/>
      <c r="G389" s="1"/>
      <c r="H389" s="1"/>
      <c r="I389" s="1"/>
    </row>
    <row r="390" spans="1:9" s="2" customFormat="1">
      <c r="A390" s="12"/>
      <c r="B390" s="16"/>
      <c r="C390" s="13"/>
      <c r="D390" s="1331"/>
      <c r="E390" s="3"/>
      <c r="F390" s="1"/>
      <c r="G390" s="1"/>
      <c r="H390" s="1"/>
      <c r="I390" s="1"/>
    </row>
    <row r="391" spans="1:9" s="2" customFormat="1">
      <c r="A391" s="12"/>
      <c r="B391" s="16"/>
      <c r="C391" s="13"/>
      <c r="D391" s="1331"/>
      <c r="E391" s="3"/>
      <c r="F391" s="1"/>
      <c r="G391" s="1"/>
      <c r="H391" s="1"/>
      <c r="I391" s="1"/>
    </row>
    <row r="392" spans="1:9" s="2" customFormat="1">
      <c r="A392" s="12"/>
      <c r="B392" s="16"/>
      <c r="C392" s="13"/>
      <c r="D392" s="1331"/>
      <c r="E392" s="3"/>
      <c r="F392" s="1"/>
      <c r="G392" s="1"/>
      <c r="H392" s="1"/>
      <c r="I392" s="1"/>
    </row>
    <row r="393" spans="1:9" s="2" customFormat="1">
      <c r="A393" s="12"/>
      <c r="B393" s="16"/>
      <c r="C393" s="13"/>
      <c r="D393" s="1331"/>
      <c r="E393" s="3"/>
      <c r="F393" s="1"/>
      <c r="G393" s="1"/>
      <c r="H393" s="1"/>
      <c r="I393" s="1"/>
    </row>
    <row r="394" spans="1:9" s="2" customFormat="1">
      <c r="A394" s="12"/>
      <c r="B394" s="16"/>
      <c r="C394" s="13"/>
      <c r="D394" s="1331"/>
      <c r="E394" s="3"/>
      <c r="F394" s="1"/>
      <c r="G394" s="1"/>
      <c r="H394" s="1"/>
      <c r="I394" s="1"/>
    </row>
    <row r="395" spans="1:9" s="2" customFormat="1">
      <c r="A395" s="12"/>
      <c r="B395" s="16"/>
      <c r="C395" s="13"/>
      <c r="D395" s="1331"/>
      <c r="E395" s="3"/>
      <c r="F395" s="1"/>
      <c r="G395" s="1"/>
      <c r="H395" s="1"/>
      <c r="I395" s="1"/>
    </row>
    <row r="396" spans="1:9" s="2" customFormat="1">
      <c r="A396" s="12"/>
      <c r="B396" s="16"/>
      <c r="C396" s="13"/>
      <c r="D396" s="1331"/>
      <c r="E396" s="3"/>
      <c r="F396" s="1"/>
      <c r="G396" s="1"/>
      <c r="H396" s="1"/>
      <c r="I396" s="1"/>
    </row>
    <row r="397" spans="1:9" s="2" customFormat="1">
      <c r="A397" s="12"/>
      <c r="B397" s="16"/>
      <c r="C397" s="13"/>
      <c r="D397" s="1331"/>
      <c r="E397" s="3"/>
      <c r="F397" s="1"/>
      <c r="G397" s="1"/>
      <c r="H397" s="1"/>
      <c r="I397" s="1"/>
    </row>
    <row r="398" spans="1:9" s="2" customFormat="1">
      <c r="A398" s="12"/>
      <c r="B398" s="16"/>
      <c r="C398" s="13"/>
      <c r="D398" s="1331"/>
      <c r="E398" s="3"/>
      <c r="F398" s="1"/>
      <c r="G398" s="1"/>
      <c r="H398" s="1"/>
      <c r="I398" s="1"/>
    </row>
    <row r="399" spans="1:9" s="2" customFormat="1">
      <c r="A399" s="12"/>
      <c r="B399" s="16"/>
      <c r="C399" s="13"/>
      <c r="D399" s="1331"/>
      <c r="E399" s="3"/>
      <c r="F399" s="1"/>
      <c r="G399" s="1"/>
      <c r="H399" s="1"/>
      <c r="I399" s="1"/>
    </row>
    <row r="400" spans="1:9" s="2" customFormat="1">
      <c r="A400" s="12"/>
      <c r="B400" s="16"/>
      <c r="C400" s="13"/>
      <c r="D400" s="1331"/>
      <c r="E400" s="3"/>
      <c r="F400" s="1"/>
      <c r="G400" s="1"/>
      <c r="H400" s="1"/>
      <c r="I400" s="1"/>
    </row>
    <row r="401" spans="1:9" s="2" customFormat="1">
      <c r="A401" s="12"/>
      <c r="B401" s="16"/>
      <c r="C401" s="13"/>
      <c r="D401" s="1331"/>
      <c r="E401" s="3"/>
      <c r="F401" s="1"/>
      <c r="G401" s="1"/>
      <c r="H401" s="1"/>
      <c r="I401" s="1"/>
    </row>
    <row r="402" spans="1:9" s="2" customFormat="1">
      <c r="A402" s="12"/>
      <c r="B402" s="16"/>
      <c r="C402" s="13"/>
      <c r="D402" s="1331"/>
      <c r="E402" s="3"/>
      <c r="F402" s="1"/>
      <c r="G402" s="1"/>
      <c r="H402" s="1"/>
      <c r="I402" s="1"/>
    </row>
    <row r="403" spans="1:9" s="2" customFormat="1">
      <c r="A403" s="12"/>
      <c r="B403" s="16"/>
      <c r="C403" s="13"/>
      <c r="D403" s="1331"/>
      <c r="E403" s="3"/>
      <c r="F403" s="1"/>
      <c r="G403" s="1"/>
      <c r="H403" s="1"/>
      <c r="I403" s="1"/>
    </row>
    <row r="404" spans="1:9" s="2" customFormat="1">
      <c r="A404" s="12"/>
      <c r="B404" s="16"/>
      <c r="C404" s="13"/>
      <c r="D404" s="1331"/>
      <c r="E404" s="3"/>
      <c r="F404" s="1"/>
      <c r="G404" s="1"/>
      <c r="H404" s="1"/>
      <c r="I404" s="1"/>
    </row>
    <row r="405" spans="1:9" s="2" customFormat="1">
      <c r="A405" s="12"/>
      <c r="B405" s="16"/>
      <c r="C405" s="13"/>
      <c r="D405" s="1331"/>
      <c r="E405" s="3"/>
      <c r="F405" s="1"/>
      <c r="G405" s="1"/>
      <c r="H405" s="1"/>
      <c r="I405" s="1"/>
    </row>
    <row r="406" spans="1:9" s="2" customFormat="1">
      <c r="A406" s="12"/>
      <c r="B406" s="16"/>
      <c r="C406" s="13"/>
      <c r="D406" s="1331"/>
      <c r="E406" s="3"/>
      <c r="F406" s="1"/>
      <c r="G406" s="1"/>
      <c r="H406" s="1"/>
      <c r="I406" s="1"/>
    </row>
    <row r="407" spans="1:9" s="2" customFormat="1">
      <c r="A407" s="12"/>
      <c r="B407" s="16"/>
      <c r="C407" s="13"/>
      <c r="D407" s="1331"/>
      <c r="E407" s="3"/>
      <c r="F407" s="1"/>
      <c r="G407" s="1"/>
      <c r="H407" s="1"/>
      <c r="I407" s="1"/>
    </row>
    <row r="408" spans="1:9" s="2" customFormat="1">
      <c r="A408" s="12"/>
      <c r="B408" s="16"/>
      <c r="C408" s="13"/>
      <c r="D408" s="1331"/>
      <c r="E408" s="3"/>
      <c r="F408" s="1"/>
      <c r="G408" s="1"/>
      <c r="H408" s="1"/>
      <c r="I408" s="1"/>
    </row>
    <row r="409" spans="1:9" s="2" customFormat="1">
      <c r="A409" s="12"/>
      <c r="B409" s="16"/>
      <c r="C409" s="13"/>
      <c r="D409" s="1331"/>
      <c r="E409" s="3"/>
      <c r="F409" s="1"/>
      <c r="G409" s="1"/>
      <c r="H409" s="1"/>
      <c r="I409" s="1"/>
    </row>
    <row r="410" spans="1:9" s="2" customFormat="1">
      <c r="A410" s="12"/>
      <c r="B410" s="16"/>
      <c r="C410" s="13"/>
      <c r="D410" s="1331"/>
      <c r="E410" s="3"/>
      <c r="F410" s="1"/>
      <c r="G410" s="1"/>
      <c r="H410" s="1"/>
      <c r="I410" s="1"/>
    </row>
    <row r="411" spans="1:9" s="2" customFormat="1">
      <c r="A411" s="12"/>
      <c r="B411" s="16"/>
      <c r="C411" s="13"/>
      <c r="D411" s="1331"/>
      <c r="E411" s="3"/>
      <c r="F411" s="1"/>
      <c r="G411" s="1"/>
      <c r="H411" s="1"/>
      <c r="I411" s="1"/>
    </row>
    <row r="412" spans="1:9" s="2" customFormat="1">
      <c r="A412" s="12"/>
      <c r="B412" s="16"/>
      <c r="C412" s="13"/>
      <c r="D412" s="1331"/>
      <c r="E412" s="3"/>
      <c r="F412" s="1"/>
      <c r="G412" s="1"/>
      <c r="H412" s="1"/>
      <c r="I412" s="1"/>
    </row>
    <row r="413" spans="1:9" s="2" customFormat="1">
      <c r="A413" s="12"/>
      <c r="B413" s="16"/>
      <c r="C413" s="13"/>
      <c r="D413" s="1331"/>
      <c r="E413" s="3"/>
      <c r="F413" s="1"/>
      <c r="G413" s="1"/>
      <c r="H413" s="1"/>
      <c r="I413" s="1"/>
    </row>
    <row r="414" spans="1:9" s="2" customFormat="1">
      <c r="A414" s="12"/>
      <c r="B414" s="16"/>
      <c r="C414" s="13"/>
      <c r="D414" s="1331"/>
      <c r="E414" s="3"/>
      <c r="F414" s="1"/>
      <c r="G414" s="1"/>
      <c r="H414" s="1"/>
      <c r="I414" s="1"/>
    </row>
    <row r="415" spans="1:9" s="2" customFormat="1">
      <c r="A415" s="12"/>
      <c r="B415" s="16"/>
      <c r="C415" s="13"/>
      <c r="D415" s="1331"/>
      <c r="E415" s="3"/>
      <c r="F415" s="1"/>
      <c r="G415" s="1"/>
      <c r="H415" s="1"/>
      <c r="I415" s="1"/>
    </row>
    <row r="416" spans="1:9" s="2" customFormat="1">
      <c r="A416" s="12"/>
      <c r="B416" s="16"/>
      <c r="C416" s="13"/>
      <c r="D416" s="1331"/>
      <c r="E416" s="3"/>
      <c r="F416" s="1"/>
      <c r="G416" s="1"/>
      <c r="H416" s="1"/>
      <c r="I416" s="1"/>
    </row>
    <row r="417" spans="1:9" s="2" customFormat="1">
      <c r="A417" s="12"/>
      <c r="B417" s="16"/>
      <c r="C417" s="13"/>
      <c r="D417" s="1331"/>
      <c r="E417" s="3"/>
      <c r="F417" s="1"/>
      <c r="G417" s="1"/>
      <c r="H417" s="1"/>
      <c r="I417" s="1"/>
    </row>
    <row r="418" spans="1:9" s="2" customFormat="1">
      <c r="A418" s="12"/>
      <c r="B418" s="16"/>
      <c r="C418" s="13"/>
      <c r="D418" s="1331"/>
      <c r="E418" s="3"/>
      <c r="F418" s="1"/>
      <c r="G418" s="1"/>
      <c r="H418" s="1"/>
      <c r="I418" s="1"/>
    </row>
    <row r="419" spans="1:9" s="2" customFormat="1">
      <c r="A419" s="12"/>
      <c r="B419" s="16"/>
      <c r="C419" s="13"/>
      <c r="D419" s="1331"/>
      <c r="E419" s="3"/>
      <c r="F419" s="1"/>
      <c r="G419" s="1"/>
      <c r="H419" s="1"/>
      <c r="I419" s="1"/>
    </row>
    <row r="420" spans="1:9" s="2" customFormat="1">
      <c r="A420" s="12"/>
      <c r="B420" s="16"/>
      <c r="C420" s="13"/>
      <c r="D420" s="1331"/>
      <c r="E420" s="3"/>
      <c r="F420" s="1"/>
      <c r="G420" s="1"/>
      <c r="H420" s="1"/>
      <c r="I420" s="1"/>
    </row>
    <row r="421" spans="1:9" s="2" customFormat="1">
      <c r="A421" s="12"/>
      <c r="B421" s="16"/>
      <c r="C421" s="13"/>
      <c r="D421" s="1331"/>
      <c r="E421" s="3"/>
      <c r="F421" s="1"/>
      <c r="G421" s="1"/>
      <c r="H421" s="1"/>
      <c r="I421" s="1"/>
    </row>
    <row r="422" spans="1:9" s="2" customFormat="1">
      <c r="A422" s="12"/>
      <c r="B422" s="16"/>
      <c r="C422" s="13"/>
      <c r="D422" s="1331"/>
      <c r="E422" s="3"/>
      <c r="F422" s="1"/>
      <c r="G422" s="1"/>
      <c r="H422" s="1"/>
      <c r="I422" s="1"/>
    </row>
    <row r="423" spans="1:9" s="2" customFormat="1">
      <c r="A423" s="12"/>
      <c r="B423" s="16"/>
      <c r="C423" s="13"/>
      <c r="D423" s="1331"/>
      <c r="E423" s="3"/>
      <c r="F423" s="1"/>
      <c r="G423" s="1"/>
      <c r="H423" s="1"/>
      <c r="I423" s="1"/>
    </row>
    <row r="424" spans="1:9" s="2" customFormat="1">
      <c r="A424" s="12"/>
      <c r="B424" s="16"/>
      <c r="C424" s="13"/>
      <c r="D424" s="1331"/>
      <c r="E424" s="3"/>
      <c r="F424" s="1"/>
      <c r="G424" s="1"/>
      <c r="H424" s="1"/>
      <c r="I424" s="1"/>
    </row>
    <row r="425" spans="1:9" s="2" customFormat="1">
      <c r="A425" s="12"/>
      <c r="B425" s="16"/>
      <c r="C425" s="13"/>
      <c r="D425" s="1331"/>
      <c r="E425" s="3"/>
      <c r="F425" s="1"/>
      <c r="G425" s="1"/>
      <c r="H425" s="1"/>
      <c r="I425" s="1"/>
    </row>
    <row r="426" spans="1:9" s="2" customFormat="1">
      <c r="A426" s="12"/>
      <c r="B426" s="16"/>
      <c r="C426" s="13"/>
      <c r="D426" s="1331"/>
      <c r="E426" s="3"/>
      <c r="F426" s="1"/>
      <c r="G426" s="1"/>
      <c r="H426" s="1"/>
      <c r="I426" s="1"/>
    </row>
    <row r="427" spans="1:9" s="2" customFormat="1">
      <c r="A427" s="12"/>
      <c r="B427" s="16"/>
      <c r="C427" s="13"/>
      <c r="D427" s="1331"/>
      <c r="E427" s="3"/>
      <c r="F427" s="1"/>
      <c r="G427" s="1"/>
      <c r="H427" s="1"/>
      <c r="I427" s="1"/>
    </row>
    <row r="428" spans="1:9" s="2" customFormat="1">
      <c r="A428" s="12"/>
      <c r="B428" s="16"/>
      <c r="C428" s="13"/>
      <c r="D428" s="1331"/>
      <c r="E428" s="3"/>
      <c r="F428" s="1"/>
      <c r="G428" s="1"/>
      <c r="H428" s="1"/>
      <c r="I428" s="1"/>
    </row>
    <row r="429" spans="1:9" s="2" customFormat="1">
      <c r="A429" s="12"/>
      <c r="B429" s="16"/>
      <c r="C429" s="13"/>
      <c r="D429" s="1331"/>
      <c r="E429" s="3"/>
      <c r="F429" s="1"/>
      <c r="G429" s="1"/>
      <c r="H429" s="1"/>
      <c r="I429" s="1"/>
    </row>
    <row r="430" spans="1:9" s="2" customFormat="1">
      <c r="A430" s="12"/>
      <c r="B430" s="16"/>
      <c r="C430" s="13"/>
      <c r="D430" s="1331"/>
      <c r="E430" s="3"/>
      <c r="F430" s="1"/>
      <c r="G430" s="1"/>
      <c r="H430" s="1"/>
      <c r="I430" s="1"/>
    </row>
    <row r="431" spans="1:9" s="2" customFormat="1">
      <c r="A431" s="12"/>
      <c r="B431" s="16"/>
      <c r="C431" s="13"/>
      <c r="D431" s="1331"/>
      <c r="E431" s="3"/>
      <c r="F431" s="1"/>
      <c r="G431" s="1"/>
      <c r="H431" s="1"/>
      <c r="I431" s="1"/>
    </row>
    <row r="432" spans="1:9" s="2" customFormat="1">
      <c r="A432" s="12"/>
      <c r="B432" s="16"/>
      <c r="C432" s="13"/>
      <c r="D432" s="1331"/>
      <c r="E432" s="3"/>
      <c r="F432" s="1"/>
      <c r="G432" s="1"/>
      <c r="H432" s="1"/>
      <c r="I432" s="1"/>
    </row>
    <row r="433" spans="1:9" s="2" customFormat="1">
      <c r="A433" s="12"/>
      <c r="B433" s="16"/>
      <c r="C433" s="13"/>
      <c r="D433" s="1331"/>
      <c r="E433" s="3"/>
      <c r="F433" s="1"/>
      <c r="G433" s="1"/>
      <c r="H433" s="1"/>
      <c r="I433" s="1"/>
    </row>
    <row r="434" spans="1:9" s="2" customFormat="1">
      <c r="A434" s="12"/>
      <c r="B434" s="16"/>
      <c r="C434" s="13"/>
      <c r="D434" s="1331"/>
      <c r="E434" s="3"/>
      <c r="F434" s="1"/>
      <c r="G434" s="1"/>
      <c r="H434" s="1"/>
      <c r="I434" s="1"/>
    </row>
    <row r="435" spans="1:9" s="2" customFormat="1">
      <c r="A435" s="12"/>
      <c r="B435" s="16"/>
      <c r="C435" s="13"/>
      <c r="D435" s="1331"/>
      <c r="E435" s="3"/>
      <c r="F435" s="1"/>
      <c r="G435" s="1"/>
      <c r="H435" s="1"/>
      <c r="I435" s="1"/>
    </row>
    <row r="436" spans="1:9" s="2" customFormat="1">
      <c r="A436" s="12"/>
      <c r="B436" s="16"/>
      <c r="C436" s="13"/>
      <c r="D436" s="1331"/>
      <c r="E436" s="3"/>
      <c r="F436" s="1"/>
      <c r="G436" s="1"/>
      <c r="H436" s="1"/>
      <c r="I436" s="1"/>
    </row>
    <row r="437" spans="1:9" s="2" customFormat="1">
      <c r="A437" s="12"/>
      <c r="B437" s="16"/>
      <c r="C437" s="13"/>
      <c r="D437" s="1331"/>
      <c r="E437" s="3"/>
      <c r="F437" s="1"/>
      <c r="G437" s="1"/>
      <c r="H437" s="1"/>
      <c r="I437" s="1"/>
    </row>
    <row r="438" spans="1:9" s="2" customFormat="1">
      <c r="A438" s="12"/>
      <c r="B438" s="16"/>
      <c r="C438" s="13"/>
      <c r="D438" s="1331"/>
      <c r="E438" s="3"/>
      <c r="F438" s="1"/>
      <c r="G438" s="1"/>
      <c r="H438" s="1"/>
      <c r="I438" s="1"/>
    </row>
    <row r="439" spans="1:9" s="2" customFormat="1">
      <c r="A439" s="12"/>
      <c r="B439" s="16"/>
      <c r="C439" s="13"/>
      <c r="D439" s="1331"/>
      <c r="E439" s="3"/>
      <c r="F439" s="1"/>
      <c r="G439" s="1"/>
      <c r="H439" s="1"/>
      <c r="I439" s="1"/>
    </row>
    <row r="440" spans="1:9" s="2" customFormat="1">
      <c r="A440" s="12"/>
      <c r="B440" s="16"/>
      <c r="C440" s="13"/>
      <c r="D440" s="1331"/>
      <c r="E440" s="3"/>
      <c r="F440" s="1"/>
      <c r="G440" s="1"/>
      <c r="H440" s="1"/>
      <c r="I440" s="1"/>
    </row>
    <row r="441" spans="1:9" s="2" customFormat="1">
      <c r="A441" s="12"/>
      <c r="B441" s="16"/>
      <c r="C441" s="13"/>
      <c r="D441" s="1331"/>
      <c r="E441" s="3"/>
      <c r="F441" s="1"/>
      <c r="G441" s="1"/>
      <c r="H441" s="1"/>
      <c r="I441" s="1"/>
    </row>
    <row r="442" spans="1:9" s="2" customFormat="1">
      <c r="A442" s="12"/>
      <c r="B442" s="16"/>
      <c r="C442" s="13"/>
      <c r="D442" s="1331"/>
      <c r="E442" s="3"/>
      <c r="F442" s="1"/>
      <c r="G442" s="1"/>
      <c r="H442" s="1"/>
      <c r="I442" s="1"/>
    </row>
    <row r="443" spans="1:9" s="2" customFormat="1">
      <c r="A443" s="12"/>
      <c r="B443" s="16"/>
      <c r="C443" s="13"/>
      <c r="D443" s="1331"/>
      <c r="E443" s="3"/>
      <c r="F443" s="1"/>
      <c r="G443" s="1"/>
      <c r="H443" s="1"/>
      <c r="I443" s="1"/>
    </row>
    <row r="444" spans="1:9" s="2" customFormat="1">
      <c r="A444" s="12"/>
      <c r="B444" s="16"/>
      <c r="C444" s="13"/>
      <c r="D444" s="1331"/>
      <c r="E444" s="3"/>
      <c r="F444" s="1"/>
      <c r="G444" s="1"/>
      <c r="H444" s="1"/>
      <c r="I444" s="1"/>
    </row>
    <row r="445" spans="1:9" s="2" customFormat="1">
      <c r="A445" s="12"/>
      <c r="B445" s="16"/>
      <c r="C445" s="13"/>
      <c r="D445" s="1331"/>
      <c r="E445" s="3"/>
      <c r="F445" s="1"/>
      <c r="G445" s="1"/>
      <c r="H445" s="1"/>
      <c r="I445" s="1"/>
    </row>
    <row r="446" spans="1:9" s="2" customFormat="1">
      <c r="A446" s="12"/>
      <c r="B446" s="16"/>
      <c r="C446" s="13"/>
      <c r="D446" s="1331"/>
      <c r="E446" s="3"/>
      <c r="F446" s="1"/>
      <c r="G446" s="1"/>
      <c r="H446" s="1"/>
      <c r="I446" s="1"/>
    </row>
    <row r="447" spans="1:9" s="2" customFormat="1">
      <c r="A447" s="12"/>
      <c r="B447" s="16"/>
      <c r="C447" s="13"/>
      <c r="D447" s="1331"/>
      <c r="E447" s="3"/>
      <c r="F447" s="1"/>
      <c r="G447" s="1"/>
      <c r="H447" s="1"/>
      <c r="I447" s="1"/>
    </row>
    <row r="448" spans="1:9" s="2" customFormat="1">
      <c r="A448" s="12"/>
      <c r="B448" s="16"/>
      <c r="C448" s="13"/>
      <c r="D448" s="1331"/>
      <c r="E448" s="3"/>
      <c r="F448" s="1"/>
      <c r="G448" s="1"/>
      <c r="H448" s="1"/>
      <c r="I448" s="1"/>
    </row>
    <row r="449" spans="1:9" s="2" customFormat="1">
      <c r="A449" s="12"/>
      <c r="B449" s="16"/>
      <c r="C449" s="13"/>
      <c r="D449" s="1331"/>
      <c r="E449" s="3"/>
      <c r="F449" s="1"/>
      <c r="G449" s="1"/>
      <c r="H449" s="1"/>
      <c r="I449" s="1"/>
    </row>
    <row r="450" spans="1:9" s="2" customFormat="1">
      <c r="A450" s="12"/>
      <c r="B450" s="16"/>
      <c r="C450" s="13"/>
      <c r="D450" s="1331"/>
      <c r="E450" s="3"/>
      <c r="F450" s="1"/>
      <c r="G450" s="1"/>
      <c r="H450" s="1"/>
      <c r="I450" s="1"/>
    </row>
    <row r="451" spans="1:9" s="2" customFormat="1">
      <c r="A451" s="12"/>
      <c r="B451" s="16"/>
      <c r="C451" s="13"/>
      <c r="D451" s="1331"/>
      <c r="E451" s="3"/>
      <c r="F451" s="1"/>
      <c r="G451" s="1"/>
      <c r="H451" s="1"/>
      <c r="I451" s="1"/>
    </row>
    <row r="452" spans="1:9" s="2" customFormat="1">
      <c r="A452" s="12"/>
      <c r="B452" s="16"/>
      <c r="C452" s="13"/>
      <c r="D452" s="1331"/>
      <c r="E452" s="3"/>
      <c r="F452" s="1"/>
      <c r="G452" s="1"/>
      <c r="H452" s="1"/>
      <c r="I452" s="1"/>
    </row>
    <row r="453" spans="1:9" s="2" customFormat="1">
      <c r="A453" s="12"/>
      <c r="B453" s="16"/>
      <c r="C453" s="13"/>
      <c r="D453" s="1331"/>
      <c r="E453" s="3"/>
      <c r="F453" s="1"/>
      <c r="G453" s="1"/>
      <c r="H453" s="1"/>
      <c r="I453" s="1"/>
    </row>
    <row r="454" spans="1:9" s="2" customFormat="1">
      <c r="A454" s="12"/>
      <c r="B454" s="16"/>
      <c r="C454" s="13"/>
      <c r="D454" s="1331"/>
      <c r="E454" s="3"/>
      <c r="F454" s="1"/>
      <c r="G454" s="1"/>
      <c r="H454" s="1"/>
      <c r="I454" s="1"/>
    </row>
    <row r="455" spans="1:9" s="2" customFormat="1">
      <c r="A455" s="12"/>
      <c r="B455" s="16"/>
      <c r="C455" s="13"/>
      <c r="D455" s="1331"/>
      <c r="E455" s="3"/>
      <c r="F455" s="1"/>
      <c r="G455" s="1"/>
      <c r="H455" s="1"/>
      <c r="I455" s="1"/>
    </row>
    <row r="456" spans="1:9" s="2" customFormat="1">
      <c r="A456" s="12"/>
      <c r="B456" s="16"/>
      <c r="C456" s="13"/>
      <c r="D456" s="1331"/>
      <c r="E456" s="3"/>
      <c r="F456" s="1"/>
      <c r="G456" s="1"/>
      <c r="H456" s="1"/>
      <c r="I456" s="1"/>
    </row>
    <row r="457" spans="1:9" s="2" customFormat="1">
      <c r="A457" s="12"/>
      <c r="B457" s="16"/>
      <c r="C457" s="13"/>
      <c r="D457" s="1331"/>
      <c r="E457" s="3"/>
      <c r="F457" s="1"/>
      <c r="G457" s="1"/>
      <c r="H457" s="1"/>
      <c r="I457" s="1"/>
    </row>
    <row r="458" spans="1:9" s="2" customFormat="1">
      <c r="A458" s="12"/>
      <c r="B458" s="16"/>
      <c r="C458" s="13"/>
      <c r="D458" s="1331"/>
      <c r="E458" s="3"/>
      <c r="F458" s="1"/>
      <c r="G458" s="1"/>
      <c r="H458" s="1"/>
      <c r="I458" s="1"/>
    </row>
    <row r="459" spans="1:9" s="2" customFormat="1">
      <c r="A459" s="12"/>
      <c r="B459" s="16"/>
      <c r="C459" s="13"/>
      <c r="D459" s="1331"/>
      <c r="E459" s="3"/>
      <c r="F459" s="1"/>
      <c r="G459" s="1"/>
      <c r="H459" s="1"/>
      <c r="I459" s="1"/>
    </row>
    <row r="460" spans="1:9" s="2" customFormat="1">
      <c r="A460" s="12"/>
      <c r="B460" s="16"/>
      <c r="C460" s="13"/>
      <c r="D460" s="1331"/>
      <c r="E460" s="3"/>
      <c r="F460" s="1"/>
      <c r="G460" s="1"/>
      <c r="H460" s="1"/>
      <c r="I460" s="1"/>
    </row>
    <row r="461" spans="1:9" s="2" customFormat="1">
      <c r="A461" s="12"/>
      <c r="B461" s="16"/>
      <c r="C461" s="13"/>
      <c r="D461" s="1331"/>
      <c r="E461" s="3"/>
      <c r="F461" s="1"/>
      <c r="G461" s="1"/>
      <c r="H461" s="1"/>
      <c r="I461" s="1"/>
    </row>
    <row r="462" spans="1:9" s="2" customFormat="1">
      <c r="A462" s="12"/>
      <c r="B462" s="16"/>
      <c r="C462" s="13"/>
      <c r="D462" s="1331"/>
      <c r="E462" s="3"/>
      <c r="F462" s="1"/>
      <c r="G462" s="1"/>
      <c r="H462" s="1"/>
      <c r="I462" s="1"/>
    </row>
    <row r="463" spans="1:9" s="2" customFormat="1">
      <c r="A463" s="12"/>
      <c r="B463" s="16"/>
      <c r="C463" s="13"/>
      <c r="D463" s="1331"/>
      <c r="E463" s="3"/>
      <c r="F463" s="1"/>
      <c r="G463" s="1"/>
      <c r="H463" s="1"/>
      <c r="I463" s="1"/>
    </row>
    <row r="464" spans="1:9" s="2" customFormat="1">
      <c r="A464" s="12"/>
      <c r="B464" s="16"/>
      <c r="C464" s="13"/>
      <c r="D464" s="1331"/>
      <c r="E464" s="3"/>
      <c r="F464" s="1"/>
      <c r="G464" s="1"/>
      <c r="H464" s="1"/>
      <c r="I464" s="1"/>
    </row>
    <row r="465" spans="1:9" s="2" customFormat="1">
      <c r="A465" s="12"/>
      <c r="B465" s="16"/>
      <c r="C465" s="13"/>
      <c r="D465" s="1331"/>
      <c r="E465" s="3"/>
      <c r="F465" s="1"/>
      <c r="G465" s="1"/>
      <c r="H465" s="1"/>
      <c r="I465" s="1"/>
    </row>
    <row r="466" spans="1:9" s="2" customFormat="1">
      <c r="A466" s="12"/>
      <c r="B466" s="16"/>
      <c r="C466" s="13"/>
      <c r="D466" s="1331"/>
      <c r="E466" s="3"/>
      <c r="F466" s="1"/>
      <c r="G466" s="1"/>
      <c r="H466" s="1"/>
      <c r="I466" s="1"/>
    </row>
    <row r="467" spans="1:9" s="2" customFormat="1">
      <c r="A467" s="12"/>
      <c r="B467" s="16"/>
      <c r="C467" s="13"/>
      <c r="D467" s="1331"/>
      <c r="E467" s="3"/>
      <c r="F467" s="1"/>
      <c r="G467" s="1"/>
      <c r="H467" s="1"/>
      <c r="I467" s="1"/>
    </row>
    <row r="468" spans="1:9" s="2" customFormat="1">
      <c r="A468" s="12"/>
      <c r="B468" s="16"/>
      <c r="C468" s="13"/>
      <c r="D468" s="1331"/>
      <c r="E468" s="3"/>
      <c r="F468" s="1"/>
      <c r="G468" s="1"/>
      <c r="H468" s="1"/>
      <c r="I468" s="1"/>
    </row>
    <row r="469" spans="1:9" s="2" customFormat="1">
      <c r="A469" s="12"/>
      <c r="B469" s="16"/>
      <c r="C469" s="13"/>
      <c r="D469" s="1331"/>
      <c r="E469" s="3"/>
      <c r="F469" s="1"/>
      <c r="G469" s="1"/>
      <c r="H469" s="1"/>
      <c r="I469" s="1"/>
    </row>
    <row r="470" spans="1:9" s="2" customFormat="1">
      <c r="A470" s="12"/>
      <c r="B470" s="16"/>
      <c r="C470" s="13"/>
      <c r="D470" s="1331"/>
      <c r="E470" s="3"/>
      <c r="F470" s="1"/>
      <c r="G470" s="1"/>
      <c r="H470" s="1"/>
      <c r="I470" s="1"/>
    </row>
    <row r="471" spans="1:9" s="2" customFormat="1">
      <c r="A471" s="12"/>
      <c r="B471" s="16"/>
      <c r="C471" s="13"/>
      <c r="D471" s="1331"/>
      <c r="E471" s="3"/>
      <c r="F471" s="1"/>
      <c r="G471" s="1"/>
      <c r="H471" s="1"/>
      <c r="I471" s="1"/>
    </row>
    <row r="472" spans="1:9" s="2" customFormat="1">
      <c r="A472" s="12"/>
      <c r="B472" s="16"/>
      <c r="C472" s="13"/>
      <c r="D472" s="1331"/>
      <c r="E472" s="3"/>
      <c r="F472" s="1"/>
      <c r="G472" s="1"/>
      <c r="H472" s="1"/>
      <c r="I472" s="1"/>
    </row>
    <row r="473" spans="1:9" s="2" customFormat="1">
      <c r="A473" s="12"/>
      <c r="B473" s="16"/>
      <c r="C473" s="13"/>
      <c r="D473" s="1331"/>
      <c r="E473" s="3"/>
      <c r="F473" s="1"/>
      <c r="G473" s="1"/>
      <c r="H473" s="1"/>
      <c r="I473" s="1"/>
    </row>
    <row r="474" spans="1:9" s="2" customFormat="1">
      <c r="A474" s="12"/>
      <c r="B474" s="16"/>
      <c r="C474" s="13"/>
      <c r="D474" s="1331"/>
      <c r="E474" s="3"/>
      <c r="F474" s="1"/>
      <c r="G474" s="1"/>
      <c r="H474" s="1"/>
      <c r="I474" s="1"/>
    </row>
    <row r="475" spans="1:9" s="2" customFormat="1">
      <c r="A475" s="12"/>
      <c r="B475" s="16"/>
      <c r="C475" s="13"/>
      <c r="D475" s="1331"/>
      <c r="E475" s="3"/>
      <c r="F475" s="1"/>
      <c r="G475" s="1"/>
      <c r="H475" s="1"/>
      <c r="I475" s="1"/>
    </row>
    <row r="476" spans="1:9" s="2" customFormat="1">
      <c r="A476" s="12"/>
      <c r="B476" s="16"/>
      <c r="C476" s="13"/>
      <c r="D476" s="1331"/>
      <c r="E476" s="3"/>
      <c r="F476" s="1"/>
      <c r="G476" s="1"/>
      <c r="H476" s="1"/>
      <c r="I476" s="1"/>
    </row>
    <row r="477" spans="1:9" s="2" customFormat="1">
      <c r="A477" s="12"/>
      <c r="B477" s="16"/>
      <c r="C477" s="13"/>
      <c r="D477" s="1331"/>
      <c r="E477" s="3"/>
      <c r="F477" s="1"/>
      <c r="G477" s="1"/>
      <c r="H477" s="1"/>
      <c r="I477" s="1"/>
    </row>
    <row r="478" spans="1:9" s="2" customFormat="1">
      <c r="A478" s="12"/>
      <c r="B478" s="16"/>
      <c r="C478" s="13"/>
      <c r="D478" s="1331"/>
      <c r="E478" s="3"/>
      <c r="F478" s="1"/>
      <c r="G478" s="1"/>
      <c r="H478" s="1"/>
      <c r="I478" s="1"/>
    </row>
    <row r="479" spans="1:9" s="2" customFormat="1">
      <c r="A479" s="12"/>
      <c r="B479" s="16"/>
      <c r="C479" s="13"/>
      <c r="D479" s="1331"/>
      <c r="E479" s="3"/>
      <c r="F479" s="1"/>
      <c r="G479" s="1"/>
      <c r="H479" s="1"/>
      <c r="I479" s="1"/>
    </row>
    <row r="480" spans="1:9" s="2" customFormat="1">
      <c r="A480" s="12"/>
      <c r="B480" s="16"/>
      <c r="C480" s="13"/>
      <c r="D480" s="1331"/>
      <c r="E480" s="3"/>
      <c r="F480" s="1"/>
      <c r="G480" s="1"/>
      <c r="H480" s="1"/>
      <c r="I480" s="1"/>
    </row>
    <row r="481" spans="1:9" s="2" customFormat="1">
      <c r="A481" s="12"/>
      <c r="B481" s="16"/>
      <c r="C481" s="13"/>
      <c r="D481" s="1331"/>
      <c r="E481" s="3"/>
      <c r="F481" s="1"/>
      <c r="G481" s="1"/>
      <c r="H481" s="1"/>
      <c r="I481" s="1"/>
    </row>
    <row r="482" spans="1:9" s="2" customFormat="1">
      <c r="A482" s="12"/>
      <c r="B482" s="16"/>
      <c r="C482" s="13"/>
      <c r="D482" s="1331"/>
      <c r="E482" s="3"/>
      <c r="F482" s="1"/>
      <c r="G482" s="1"/>
      <c r="H482" s="1"/>
      <c r="I482" s="1"/>
    </row>
    <row r="483" spans="1:9" s="2" customFormat="1">
      <c r="A483" s="12"/>
      <c r="B483" s="16"/>
      <c r="C483" s="13"/>
      <c r="D483" s="1331"/>
      <c r="E483" s="3"/>
      <c r="F483" s="1"/>
      <c r="G483" s="1"/>
      <c r="H483" s="1"/>
      <c r="I483" s="1"/>
    </row>
    <row r="484" spans="1:9" s="2" customFormat="1">
      <c r="A484" s="12"/>
      <c r="B484" s="16"/>
      <c r="C484" s="13"/>
      <c r="D484" s="1331"/>
      <c r="E484" s="3"/>
      <c r="F484" s="1"/>
      <c r="G484" s="1"/>
      <c r="H484" s="1"/>
      <c r="I484" s="1"/>
    </row>
    <row r="485" spans="1:9" s="2" customFormat="1">
      <c r="A485" s="12"/>
      <c r="B485" s="16"/>
      <c r="C485" s="13"/>
      <c r="D485" s="1331"/>
      <c r="E485" s="3"/>
      <c r="F485" s="1"/>
      <c r="G485" s="1"/>
      <c r="H485" s="1"/>
      <c r="I485" s="1"/>
    </row>
    <row r="486" spans="1:9" s="2" customFormat="1">
      <c r="A486" s="12"/>
      <c r="B486" s="16"/>
      <c r="C486" s="13"/>
      <c r="D486" s="1331"/>
      <c r="E486" s="3"/>
      <c r="F486" s="1"/>
      <c r="G486" s="1"/>
      <c r="H486" s="1"/>
      <c r="I486" s="1"/>
    </row>
    <row r="487" spans="1:9" s="2" customFormat="1">
      <c r="A487" s="12"/>
      <c r="B487" s="16"/>
      <c r="C487" s="13"/>
      <c r="D487" s="1331"/>
      <c r="E487" s="3"/>
      <c r="F487" s="1"/>
      <c r="G487" s="1"/>
      <c r="H487" s="1"/>
      <c r="I487" s="1"/>
    </row>
    <row r="488" spans="1:9" s="2" customFormat="1">
      <c r="A488" s="12"/>
      <c r="B488" s="16"/>
      <c r="C488" s="13"/>
      <c r="D488" s="1331"/>
      <c r="E488" s="3"/>
      <c r="F488" s="1"/>
      <c r="G488" s="1"/>
      <c r="H488" s="1"/>
      <c r="I488" s="1"/>
    </row>
    <row r="489" spans="1:9" s="2" customFormat="1">
      <c r="A489" s="12"/>
      <c r="B489" s="16"/>
      <c r="C489" s="13"/>
      <c r="D489" s="1331"/>
      <c r="E489" s="3"/>
      <c r="F489" s="1"/>
      <c r="G489" s="1"/>
      <c r="H489" s="1"/>
      <c r="I489" s="1"/>
    </row>
    <row r="490" spans="1:9" s="2" customFormat="1">
      <c r="A490" s="12"/>
      <c r="B490" s="16"/>
      <c r="C490" s="13"/>
      <c r="D490" s="1331"/>
      <c r="E490" s="3"/>
      <c r="F490" s="1"/>
      <c r="G490" s="1"/>
      <c r="H490" s="1"/>
      <c r="I490" s="1"/>
    </row>
    <row r="491" spans="1:9" s="2" customFormat="1">
      <c r="A491" s="12"/>
      <c r="B491" s="16"/>
      <c r="C491" s="13"/>
      <c r="D491" s="1331"/>
      <c r="E491" s="3"/>
      <c r="F491" s="1"/>
      <c r="G491" s="1"/>
      <c r="H491" s="1"/>
      <c r="I491" s="1"/>
    </row>
    <row r="492" spans="1:9" s="2" customFormat="1">
      <c r="A492" s="12"/>
      <c r="B492" s="16"/>
      <c r="C492" s="13"/>
      <c r="D492" s="1331"/>
      <c r="E492" s="3"/>
      <c r="F492" s="1"/>
      <c r="G492" s="1"/>
      <c r="H492" s="1"/>
      <c r="I492" s="1"/>
    </row>
    <row r="493" spans="1:9" s="2" customFormat="1">
      <c r="A493" s="12"/>
      <c r="B493" s="16"/>
      <c r="C493" s="13"/>
      <c r="D493" s="1331"/>
      <c r="E493" s="3"/>
      <c r="F493" s="1"/>
      <c r="G493" s="1"/>
      <c r="H493" s="1"/>
      <c r="I493" s="1"/>
    </row>
    <row r="494" spans="1:9" s="2" customFormat="1">
      <c r="A494" s="12"/>
      <c r="B494" s="16"/>
      <c r="C494" s="13"/>
      <c r="D494" s="1331"/>
      <c r="E494" s="3"/>
      <c r="F494" s="1"/>
      <c r="G494" s="1"/>
      <c r="H494" s="1"/>
      <c r="I494" s="1"/>
    </row>
    <row r="495" spans="1:9" s="2" customFormat="1">
      <c r="A495" s="12"/>
      <c r="B495" s="16"/>
      <c r="C495" s="13"/>
      <c r="D495" s="1331"/>
      <c r="E495" s="3"/>
      <c r="F495" s="1"/>
      <c r="G495" s="1"/>
      <c r="H495" s="1"/>
      <c r="I495" s="1"/>
    </row>
    <row r="496" spans="1:9" s="2" customFormat="1">
      <c r="A496" s="12"/>
      <c r="B496" s="16"/>
      <c r="C496" s="13"/>
      <c r="D496" s="1331"/>
      <c r="E496" s="3"/>
      <c r="F496" s="1"/>
      <c r="G496" s="1"/>
      <c r="H496" s="1"/>
      <c r="I496" s="1"/>
    </row>
    <row r="497" spans="1:9" s="2" customFormat="1">
      <c r="A497" s="12"/>
      <c r="B497" s="16"/>
      <c r="C497" s="13"/>
      <c r="D497" s="1331"/>
      <c r="E497" s="3"/>
      <c r="F497" s="1"/>
      <c r="G497" s="1"/>
      <c r="H497" s="1"/>
      <c r="I497" s="1"/>
    </row>
    <row r="498" spans="1:9" s="2" customFormat="1">
      <c r="A498" s="12"/>
      <c r="B498" s="16"/>
      <c r="C498" s="13"/>
      <c r="D498" s="1331"/>
      <c r="E498" s="3"/>
      <c r="F498" s="1"/>
      <c r="G498" s="1"/>
      <c r="H498" s="1"/>
      <c r="I498" s="1"/>
    </row>
    <row r="499" spans="1:9" s="2" customFormat="1">
      <c r="A499" s="12"/>
      <c r="B499" s="16"/>
      <c r="C499" s="13"/>
      <c r="D499" s="1331"/>
      <c r="E499" s="3"/>
      <c r="F499" s="1"/>
      <c r="G499" s="1"/>
      <c r="H499" s="1"/>
      <c r="I499" s="1"/>
    </row>
    <row r="500" spans="1:9" s="2" customFormat="1">
      <c r="A500" s="12"/>
      <c r="B500" s="16"/>
      <c r="C500" s="13"/>
      <c r="D500" s="1331"/>
      <c r="E500" s="3"/>
      <c r="F500" s="1"/>
      <c r="G500" s="1"/>
      <c r="H500" s="1"/>
      <c r="I500" s="1"/>
    </row>
    <row r="501" spans="1:9" s="2" customFormat="1">
      <c r="A501" s="12"/>
      <c r="B501" s="16"/>
      <c r="C501" s="13"/>
      <c r="D501" s="1331"/>
      <c r="E501" s="3"/>
      <c r="F501" s="1"/>
      <c r="G501" s="1"/>
      <c r="H501" s="1"/>
      <c r="I501" s="1"/>
    </row>
    <row r="502" spans="1:9" s="2" customFormat="1">
      <c r="A502" s="12"/>
      <c r="B502" s="16"/>
      <c r="C502" s="13"/>
      <c r="D502" s="1331"/>
      <c r="E502" s="3"/>
      <c r="F502" s="1"/>
      <c r="G502" s="1"/>
      <c r="H502" s="1"/>
      <c r="I502" s="1"/>
    </row>
    <row r="503" spans="1:9" s="2" customFormat="1">
      <c r="A503" s="12"/>
      <c r="B503" s="16"/>
      <c r="C503" s="13"/>
      <c r="D503" s="1331"/>
      <c r="E503" s="3"/>
      <c r="F503" s="1"/>
      <c r="G503" s="1"/>
      <c r="H503" s="1"/>
      <c r="I503" s="1"/>
    </row>
    <row r="504" spans="1:9" s="2" customFormat="1">
      <c r="A504" s="12"/>
      <c r="B504" s="16"/>
      <c r="C504" s="13"/>
      <c r="D504" s="1331"/>
      <c r="E504" s="3"/>
      <c r="F504" s="1"/>
      <c r="G504" s="1"/>
      <c r="H504" s="1"/>
      <c r="I504" s="1"/>
    </row>
    <row r="505" spans="1:9" s="2" customFormat="1">
      <c r="A505" s="12"/>
      <c r="B505" s="16"/>
      <c r="C505" s="13"/>
      <c r="D505" s="1331"/>
      <c r="E505" s="3"/>
      <c r="F505" s="1"/>
      <c r="G505" s="1"/>
      <c r="H505" s="1"/>
      <c r="I505" s="1"/>
    </row>
    <row r="506" spans="1:9" s="2" customFormat="1">
      <c r="A506" s="12"/>
      <c r="B506" s="16"/>
      <c r="C506" s="13"/>
      <c r="D506" s="1331"/>
      <c r="E506" s="3"/>
      <c r="F506" s="1"/>
      <c r="G506" s="1"/>
      <c r="H506" s="1"/>
      <c r="I506" s="1"/>
    </row>
    <row r="507" spans="1:9" s="2" customFormat="1">
      <c r="A507" s="12"/>
      <c r="B507" s="16"/>
      <c r="C507" s="13"/>
      <c r="D507" s="1331"/>
      <c r="E507" s="3"/>
      <c r="F507" s="1"/>
      <c r="G507" s="1"/>
      <c r="H507" s="1"/>
      <c r="I507" s="1"/>
    </row>
    <row r="508" spans="1:9" s="2" customFormat="1">
      <c r="A508" s="12"/>
      <c r="B508" s="16"/>
      <c r="C508" s="13"/>
      <c r="D508" s="1331"/>
      <c r="E508" s="3"/>
      <c r="F508" s="1"/>
      <c r="G508" s="1"/>
      <c r="H508" s="1"/>
      <c r="I508" s="1"/>
    </row>
    <row r="509" spans="1:9" s="2" customFormat="1">
      <c r="A509" s="12"/>
      <c r="B509" s="16"/>
      <c r="C509" s="13"/>
      <c r="D509" s="1331"/>
      <c r="E509" s="3"/>
      <c r="F509" s="1"/>
      <c r="G509" s="1"/>
      <c r="H509" s="1"/>
      <c r="I509" s="1"/>
    </row>
    <row r="510" spans="1:9" s="2" customFormat="1">
      <c r="A510" s="12"/>
      <c r="B510" s="16"/>
      <c r="C510" s="13"/>
      <c r="D510" s="1331"/>
      <c r="E510" s="3"/>
      <c r="F510" s="1"/>
      <c r="G510" s="1"/>
      <c r="H510" s="1"/>
      <c r="I510" s="1"/>
    </row>
    <row r="511" spans="1:9" s="2" customFormat="1">
      <c r="A511" s="12"/>
      <c r="B511" s="16"/>
      <c r="C511" s="13"/>
      <c r="D511" s="1331"/>
      <c r="E511" s="3"/>
      <c r="F511" s="1"/>
      <c r="G511" s="1"/>
      <c r="H511" s="1"/>
      <c r="I511" s="1"/>
    </row>
    <row r="512" spans="1:9" s="2" customFormat="1">
      <c r="A512" s="12"/>
      <c r="B512" s="16"/>
      <c r="C512" s="13"/>
      <c r="D512" s="1331"/>
      <c r="E512" s="3"/>
      <c r="F512" s="1"/>
      <c r="G512" s="1"/>
      <c r="H512" s="1"/>
      <c r="I512" s="1"/>
    </row>
    <row r="513" spans="1:9" s="2" customFormat="1">
      <c r="A513" s="12"/>
      <c r="B513" s="16"/>
      <c r="C513" s="13"/>
      <c r="D513" s="1331"/>
      <c r="E513" s="3"/>
      <c r="F513" s="1"/>
      <c r="G513" s="1"/>
      <c r="H513" s="1"/>
      <c r="I513" s="1"/>
    </row>
    <row r="514" spans="1:9" s="2" customFormat="1">
      <c r="A514" s="12"/>
      <c r="B514" s="16"/>
      <c r="C514" s="13"/>
      <c r="D514" s="1331"/>
      <c r="E514" s="3"/>
      <c r="F514" s="1"/>
      <c r="G514" s="1"/>
      <c r="H514" s="1"/>
      <c r="I514" s="1"/>
    </row>
    <row r="515" spans="1:9" s="2" customFormat="1">
      <c r="A515" s="12"/>
      <c r="B515" s="16"/>
      <c r="C515" s="13"/>
      <c r="D515" s="1331"/>
      <c r="E515" s="3"/>
      <c r="F515" s="1"/>
      <c r="G515" s="1"/>
      <c r="H515" s="1"/>
      <c r="I515" s="1"/>
    </row>
    <row r="516" spans="1:9" s="2" customFormat="1">
      <c r="A516" s="12"/>
      <c r="B516" s="16"/>
      <c r="C516" s="13"/>
      <c r="D516" s="1331"/>
      <c r="E516" s="3"/>
      <c r="F516" s="1"/>
      <c r="G516" s="1"/>
      <c r="H516" s="1"/>
      <c r="I516" s="1"/>
    </row>
    <row r="517" spans="1:9" s="2" customFormat="1">
      <c r="A517" s="12"/>
      <c r="B517" s="16"/>
      <c r="C517" s="13"/>
      <c r="D517" s="1331"/>
      <c r="E517" s="3"/>
      <c r="F517" s="1"/>
      <c r="G517" s="1"/>
      <c r="H517" s="1"/>
      <c r="I517" s="1"/>
    </row>
    <row r="518" spans="1:9" s="2" customFormat="1">
      <c r="A518" s="12"/>
      <c r="B518" s="16"/>
      <c r="C518" s="13"/>
      <c r="D518" s="1331"/>
      <c r="E518" s="3"/>
      <c r="F518" s="1"/>
      <c r="G518" s="1"/>
      <c r="H518" s="1"/>
      <c r="I518" s="1"/>
    </row>
    <row r="519" spans="1:9" s="2" customFormat="1">
      <c r="A519" s="12"/>
      <c r="B519" s="16"/>
      <c r="C519" s="13"/>
      <c r="D519" s="1331"/>
      <c r="E519" s="3"/>
      <c r="F519" s="1"/>
      <c r="G519" s="1"/>
      <c r="H519" s="1"/>
      <c r="I519" s="1"/>
    </row>
    <row r="520" spans="1:9" s="2" customFormat="1">
      <c r="A520" s="12"/>
      <c r="B520" s="16"/>
      <c r="C520" s="13"/>
      <c r="D520" s="1331"/>
      <c r="E520" s="3"/>
      <c r="F520" s="1"/>
      <c r="G520" s="1"/>
      <c r="H520" s="1"/>
      <c r="I520" s="1"/>
    </row>
    <row r="521" spans="1:9" s="2" customFormat="1">
      <c r="A521" s="12"/>
      <c r="B521" s="16"/>
      <c r="C521" s="13"/>
      <c r="D521" s="1331"/>
      <c r="E521" s="3"/>
      <c r="F521" s="1"/>
      <c r="G521" s="1"/>
      <c r="H521" s="1"/>
      <c r="I521" s="1"/>
    </row>
    <row r="522" spans="1:9" s="2" customFormat="1">
      <c r="A522" s="12"/>
      <c r="B522" s="16"/>
      <c r="C522" s="13"/>
      <c r="D522" s="1331"/>
      <c r="E522" s="3"/>
      <c r="F522" s="1"/>
      <c r="G522" s="1"/>
      <c r="H522" s="1"/>
      <c r="I522" s="1"/>
    </row>
    <row r="523" spans="1:9" s="2" customFormat="1">
      <c r="A523" s="12"/>
      <c r="B523" s="16"/>
      <c r="C523" s="13"/>
      <c r="D523" s="1331"/>
      <c r="E523" s="3"/>
      <c r="F523" s="1"/>
      <c r="G523" s="1"/>
      <c r="H523" s="1"/>
      <c r="I523" s="1"/>
    </row>
    <row r="524" spans="1:9" s="2" customFormat="1">
      <c r="A524" s="12"/>
      <c r="B524" s="16"/>
      <c r="C524" s="13"/>
      <c r="D524" s="1331"/>
      <c r="E524" s="3"/>
      <c r="F524" s="1"/>
      <c r="G524" s="1"/>
      <c r="H524" s="1"/>
      <c r="I524" s="1"/>
    </row>
    <row r="525" spans="1:9" s="2" customFormat="1">
      <c r="A525" s="12"/>
      <c r="B525" s="16"/>
      <c r="C525" s="13"/>
      <c r="D525" s="1331"/>
      <c r="E525" s="3"/>
      <c r="F525" s="1"/>
      <c r="G525" s="1"/>
      <c r="H525" s="1"/>
      <c r="I525" s="1"/>
    </row>
    <row r="526" spans="1:9" s="2" customFormat="1">
      <c r="A526" s="12"/>
      <c r="B526" s="16"/>
      <c r="C526" s="13"/>
      <c r="D526" s="1331"/>
      <c r="E526" s="3"/>
      <c r="F526" s="1"/>
      <c r="G526" s="1"/>
      <c r="H526" s="1"/>
      <c r="I526" s="1"/>
    </row>
    <row r="527" spans="1:9" s="2" customFormat="1">
      <c r="A527" s="12"/>
      <c r="B527" s="16"/>
      <c r="C527" s="13"/>
      <c r="D527" s="1331"/>
      <c r="E527" s="3"/>
      <c r="F527" s="1"/>
      <c r="G527" s="1"/>
      <c r="H527" s="1"/>
      <c r="I527" s="1"/>
    </row>
    <row r="528" spans="1:9" s="2" customFormat="1">
      <c r="A528" s="12"/>
      <c r="B528" s="16"/>
      <c r="C528" s="13"/>
      <c r="D528" s="1331"/>
      <c r="E528" s="3"/>
      <c r="F528" s="1"/>
      <c r="G528" s="1"/>
      <c r="H528" s="1"/>
      <c r="I528" s="1"/>
    </row>
    <row r="529" spans="1:9" s="2" customFormat="1">
      <c r="A529" s="12"/>
      <c r="B529" s="16"/>
      <c r="C529" s="13"/>
      <c r="D529" s="1331"/>
      <c r="E529" s="3"/>
      <c r="F529" s="1"/>
      <c r="G529" s="1"/>
      <c r="H529" s="1"/>
      <c r="I529" s="1"/>
    </row>
    <row r="530" spans="1:9" s="2" customFormat="1">
      <c r="A530" s="12"/>
      <c r="B530" s="16"/>
      <c r="C530" s="13"/>
      <c r="D530" s="1331"/>
      <c r="E530" s="3"/>
      <c r="F530" s="1"/>
      <c r="G530" s="1"/>
      <c r="H530" s="1"/>
      <c r="I530" s="1"/>
    </row>
    <row r="531" spans="1:9" s="2" customFormat="1">
      <c r="A531" s="12"/>
      <c r="B531" s="16"/>
      <c r="C531" s="13"/>
      <c r="D531" s="1331"/>
      <c r="E531" s="3"/>
      <c r="F531" s="1"/>
      <c r="G531" s="1"/>
      <c r="H531" s="1"/>
      <c r="I531" s="1"/>
    </row>
    <row r="532" spans="1:9" s="2" customFormat="1">
      <c r="A532" s="12"/>
      <c r="B532" s="16"/>
      <c r="C532" s="13"/>
      <c r="D532" s="1331"/>
      <c r="E532" s="3"/>
      <c r="F532" s="1"/>
      <c r="G532" s="1"/>
      <c r="H532" s="1"/>
      <c r="I532" s="1"/>
    </row>
    <row r="533" spans="1:9" s="2" customFormat="1">
      <c r="A533" s="12"/>
      <c r="B533" s="16"/>
      <c r="C533" s="13"/>
      <c r="D533" s="1331"/>
      <c r="E533" s="3"/>
      <c r="F533" s="1"/>
      <c r="G533" s="1"/>
      <c r="H533" s="1"/>
      <c r="I533" s="1"/>
    </row>
    <row r="534" spans="1:9" s="2" customFormat="1">
      <c r="A534" s="12"/>
      <c r="B534" s="17"/>
      <c r="C534" s="13"/>
      <c r="D534" s="1331"/>
      <c r="E534" s="3"/>
      <c r="F534" s="1"/>
      <c r="G534" s="1"/>
      <c r="H534" s="1"/>
      <c r="I534" s="1"/>
    </row>
    <row r="535" spans="1:9" s="2" customFormat="1">
      <c r="A535" s="12"/>
      <c r="B535" s="17"/>
      <c r="C535" s="13"/>
      <c r="D535" s="1331"/>
      <c r="E535" s="3"/>
      <c r="F535" s="1"/>
      <c r="G535" s="1"/>
      <c r="H535" s="1"/>
      <c r="I535" s="1"/>
    </row>
    <row r="536" spans="1:9" s="2" customFormat="1">
      <c r="A536" s="12"/>
      <c r="B536" s="17"/>
      <c r="C536" s="13"/>
      <c r="D536" s="1331"/>
      <c r="E536" s="3"/>
      <c r="F536" s="1"/>
      <c r="G536" s="1"/>
      <c r="H536" s="1"/>
      <c r="I536" s="1"/>
    </row>
    <row r="537" spans="1:9" s="2" customFormat="1">
      <c r="A537" s="12"/>
      <c r="B537" s="17"/>
      <c r="C537" s="13"/>
      <c r="D537" s="1331"/>
      <c r="E537" s="3"/>
      <c r="F537" s="1"/>
      <c r="G537" s="1"/>
      <c r="H537" s="1"/>
      <c r="I537" s="1"/>
    </row>
    <row r="538" spans="1:9" s="2" customFormat="1">
      <c r="A538" s="12"/>
      <c r="B538" s="17"/>
      <c r="C538" s="13"/>
      <c r="D538" s="1331"/>
      <c r="E538" s="3"/>
      <c r="F538" s="1"/>
      <c r="G538" s="1"/>
      <c r="H538" s="1"/>
      <c r="I538" s="1"/>
    </row>
    <row r="539" spans="1:9" s="2" customFormat="1">
      <c r="A539" s="12"/>
      <c r="B539" s="17"/>
      <c r="C539" s="13"/>
      <c r="D539" s="1331"/>
      <c r="E539" s="3"/>
      <c r="F539" s="1"/>
      <c r="G539" s="1"/>
      <c r="H539" s="1"/>
      <c r="I539" s="1"/>
    </row>
    <row r="540" spans="1:9" s="2" customFormat="1">
      <c r="A540" s="12"/>
      <c r="B540" s="17"/>
      <c r="C540" s="13"/>
      <c r="D540" s="1331"/>
      <c r="E540" s="3"/>
      <c r="F540" s="1"/>
      <c r="G540" s="1"/>
      <c r="H540" s="1"/>
      <c r="I540" s="1"/>
    </row>
    <row r="541" spans="1:9" s="2" customFormat="1">
      <c r="A541" s="12"/>
      <c r="B541" s="17"/>
      <c r="C541" s="13"/>
      <c r="D541" s="1331"/>
      <c r="E541" s="3"/>
      <c r="F541" s="1"/>
      <c r="G541" s="1"/>
      <c r="H541" s="1"/>
      <c r="I541" s="1"/>
    </row>
    <row r="542" spans="1:9" s="2" customFormat="1">
      <c r="A542" s="12"/>
      <c r="B542" s="17"/>
      <c r="C542" s="13"/>
      <c r="D542" s="1331"/>
      <c r="E542" s="3"/>
      <c r="F542" s="1"/>
      <c r="G542" s="1"/>
      <c r="H542" s="1"/>
      <c r="I542" s="1"/>
    </row>
    <row r="543" spans="1:9" s="2" customFormat="1">
      <c r="A543" s="12"/>
      <c r="B543" s="17"/>
      <c r="C543" s="13"/>
      <c r="D543" s="1331"/>
      <c r="E543" s="3"/>
      <c r="F543" s="1"/>
      <c r="G543" s="1"/>
      <c r="H543" s="1"/>
      <c r="I543" s="1"/>
    </row>
    <row r="544" spans="1:9" s="2" customFormat="1">
      <c r="A544" s="12"/>
      <c r="B544" s="17"/>
      <c r="C544" s="13"/>
      <c r="D544" s="1331"/>
      <c r="E544" s="3"/>
      <c r="F544" s="1"/>
      <c r="G544" s="1"/>
      <c r="H544" s="1"/>
      <c r="I544" s="1"/>
    </row>
    <row r="545" spans="1:9" s="2" customFormat="1">
      <c r="A545" s="12"/>
      <c r="B545" s="17"/>
      <c r="C545" s="13"/>
      <c r="D545" s="1331"/>
      <c r="E545" s="3"/>
      <c r="F545" s="1"/>
      <c r="G545" s="1"/>
      <c r="H545" s="1"/>
      <c r="I545" s="1"/>
    </row>
    <row r="546" spans="1:9" s="2" customFormat="1">
      <c r="A546" s="12"/>
      <c r="B546" s="17"/>
      <c r="C546" s="13"/>
      <c r="D546" s="1331"/>
      <c r="E546" s="3"/>
      <c r="F546" s="1"/>
      <c r="G546" s="1"/>
      <c r="H546" s="1"/>
      <c r="I546" s="1"/>
    </row>
    <row r="547" spans="1:9" s="2" customFormat="1">
      <c r="A547" s="12"/>
      <c r="B547" s="17"/>
      <c r="C547" s="13"/>
      <c r="D547" s="1331"/>
      <c r="E547" s="3"/>
      <c r="F547" s="1"/>
      <c r="G547" s="1"/>
      <c r="H547" s="1"/>
      <c r="I547" s="1"/>
    </row>
    <row r="548" spans="1:9" s="2" customFormat="1">
      <c r="A548" s="12"/>
      <c r="B548" s="17"/>
      <c r="C548" s="13"/>
      <c r="D548" s="1331"/>
      <c r="E548" s="3"/>
      <c r="F548" s="1"/>
      <c r="G548" s="1"/>
      <c r="H548" s="1"/>
      <c r="I548" s="1"/>
    </row>
    <row r="549" spans="1:9" s="2" customFormat="1">
      <c r="A549" s="12"/>
      <c r="B549" s="17"/>
      <c r="C549" s="13"/>
      <c r="D549" s="1331"/>
      <c r="E549" s="3"/>
      <c r="F549" s="1"/>
      <c r="G549" s="1"/>
      <c r="H549" s="1"/>
      <c r="I549" s="1"/>
    </row>
    <row r="550" spans="1:9" s="2" customFormat="1">
      <c r="A550" s="12"/>
      <c r="B550" s="17"/>
      <c r="C550" s="13"/>
      <c r="D550" s="1331"/>
      <c r="E550" s="3"/>
      <c r="F550" s="1"/>
      <c r="G550" s="1"/>
      <c r="H550" s="1"/>
      <c r="I550" s="1"/>
    </row>
    <row r="551" spans="1:9" s="2" customFormat="1">
      <c r="A551" s="12"/>
      <c r="B551" s="17"/>
      <c r="C551" s="13"/>
      <c r="D551" s="1331"/>
      <c r="E551" s="3"/>
      <c r="F551" s="1"/>
      <c r="G551" s="1"/>
      <c r="H551" s="1"/>
      <c r="I551" s="1"/>
    </row>
    <row r="552" spans="1:9" s="2" customFormat="1">
      <c r="A552" s="12"/>
      <c r="B552" s="17"/>
      <c r="C552" s="13"/>
      <c r="D552" s="1331"/>
      <c r="E552" s="3"/>
      <c r="F552" s="1"/>
      <c r="G552" s="1"/>
      <c r="H552" s="1"/>
      <c r="I552" s="1"/>
    </row>
    <row r="553" spans="1:9" s="2" customFormat="1">
      <c r="A553" s="12"/>
      <c r="B553" s="17"/>
      <c r="C553" s="13"/>
      <c r="D553" s="1331"/>
      <c r="E553" s="3"/>
      <c r="F553" s="1"/>
      <c r="G553" s="1"/>
      <c r="H553" s="1"/>
      <c r="I553" s="1"/>
    </row>
    <row r="554" spans="1:9" s="2" customFormat="1">
      <c r="A554" s="12"/>
      <c r="B554" s="17"/>
      <c r="C554" s="13"/>
      <c r="D554" s="1331"/>
      <c r="E554" s="3"/>
      <c r="F554" s="1"/>
      <c r="G554" s="1"/>
      <c r="H554" s="1"/>
      <c r="I554" s="1"/>
    </row>
    <row r="555" spans="1:9" s="2" customFormat="1">
      <c r="A555" s="12"/>
      <c r="B555" s="17"/>
      <c r="C555" s="13"/>
      <c r="D555" s="1331"/>
      <c r="E555" s="3"/>
      <c r="F555" s="1"/>
      <c r="G555" s="1"/>
      <c r="H555" s="1"/>
      <c r="I555" s="1"/>
    </row>
    <row r="556" spans="1:9" s="2" customFormat="1">
      <c r="A556" s="12"/>
      <c r="B556" s="17"/>
      <c r="C556" s="13"/>
      <c r="D556" s="1331"/>
      <c r="E556" s="3"/>
      <c r="F556" s="1"/>
      <c r="G556" s="1"/>
      <c r="H556" s="1"/>
      <c r="I556" s="1"/>
    </row>
    <row r="557" spans="1:9" s="2" customFormat="1">
      <c r="A557" s="12"/>
      <c r="B557" s="17"/>
      <c r="C557" s="13"/>
      <c r="D557" s="1331"/>
      <c r="E557" s="3"/>
      <c r="F557" s="1"/>
      <c r="G557" s="1"/>
      <c r="H557" s="1"/>
      <c r="I557" s="1"/>
    </row>
    <row r="558" spans="1:9" s="2" customFormat="1">
      <c r="A558" s="12"/>
      <c r="B558" s="17"/>
      <c r="C558" s="13"/>
      <c r="D558" s="1331"/>
      <c r="E558" s="3"/>
      <c r="F558" s="1"/>
      <c r="G558" s="1"/>
      <c r="H558" s="1"/>
      <c r="I558" s="1"/>
    </row>
    <row r="559" spans="1:9" s="2" customFormat="1">
      <c r="A559" s="12"/>
      <c r="B559" s="17"/>
      <c r="C559" s="13"/>
      <c r="D559" s="1331"/>
      <c r="E559" s="3"/>
      <c r="F559" s="1"/>
      <c r="G559" s="1"/>
      <c r="H559" s="1"/>
      <c r="I559" s="1"/>
    </row>
    <row r="560" spans="1:9" s="2" customFormat="1">
      <c r="A560" s="12"/>
      <c r="B560" s="17"/>
      <c r="C560" s="13"/>
      <c r="D560" s="1331"/>
      <c r="E560" s="3"/>
      <c r="F560" s="1"/>
      <c r="G560" s="1"/>
      <c r="H560" s="1"/>
      <c r="I560" s="1"/>
    </row>
    <row r="561" spans="1:9" s="2" customFormat="1">
      <c r="A561" s="12"/>
      <c r="B561" s="17"/>
      <c r="C561" s="13"/>
      <c r="D561" s="1331"/>
      <c r="E561" s="3"/>
      <c r="F561" s="1"/>
      <c r="G561" s="1"/>
      <c r="H561" s="1"/>
      <c r="I561" s="1"/>
    </row>
    <row r="562" spans="1:9" s="2" customFormat="1">
      <c r="A562" s="12"/>
      <c r="B562" s="17"/>
      <c r="C562" s="13"/>
      <c r="D562" s="1331"/>
      <c r="E562" s="3"/>
      <c r="F562" s="1"/>
      <c r="G562" s="1"/>
      <c r="H562" s="1"/>
      <c r="I562" s="1"/>
    </row>
    <row r="563" spans="1:9" s="2" customFormat="1">
      <c r="A563" s="12"/>
      <c r="B563" s="17"/>
      <c r="C563" s="13"/>
      <c r="D563" s="1331"/>
      <c r="E563" s="3"/>
      <c r="F563" s="1"/>
      <c r="G563" s="1"/>
      <c r="H563" s="1"/>
      <c r="I563" s="1"/>
    </row>
    <row r="564" spans="1:9" s="2" customFormat="1">
      <c r="A564" s="12"/>
      <c r="B564" s="17"/>
      <c r="C564" s="13"/>
      <c r="D564" s="1331"/>
      <c r="E564" s="3"/>
      <c r="F564" s="1"/>
      <c r="G564" s="1"/>
      <c r="H564" s="1"/>
      <c r="I564" s="1"/>
    </row>
    <row r="565" spans="1:9" s="2" customFormat="1">
      <c r="A565" s="12"/>
      <c r="B565" s="17"/>
      <c r="C565" s="13"/>
      <c r="D565" s="1331"/>
      <c r="E565" s="3"/>
      <c r="F565" s="1"/>
      <c r="G565" s="1"/>
      <c r="H565" s="1"/>
      <c r="I565" s="1"/>
    </row>
    <row r="566" spans="1:9" s="2" customFormat="1">
      <c r="A566" s="12"/>
      <c r="B566" s="17"/>
      <c r="C566" s="13"/>
      <c r="D566" s="1331"/>
      <c r="E566" s="3"/>
      <c r="F566" s="1"/>
      <c r="G566" s="1"/>
      <c r="H566" s="1"/>
      <c r="I566" s="1"/>
    </row>
    <row r="567" spans="1:9" s="2" customFormat="1">
      <c r="A567" s="12"/>
      <c r="B567" s="17"/>
      <c r="C567" s="13"/>
      <c r="D567" s="1331"/>
      <c r="E567" s="3"/>
      <c r="F567" s="1"/>
      <c r="G567" s="1"/>
      <c r="H567" s="1"/>
      <c r="I567" s="1"/>
    </row>
    <row r="568" spans="1:9" s="2" customFormat="1">
      <c r="A568" s="12"/>
      <c r="B568" s="17"/>
      <c r="C568" s="13"/>
      <c r="D568" s="1331"/>
      <c r="E568" s="3"/>
      <c r="F568" s="1"/>
      <c r="G568" s="1"/>
      <c r="H568" s="1"/>
      <c r="I568" s="1"/>
    </row>
    <row r="569" spans="1:9" s="2" customFormat="1">
      <c r="A569" s="12"/>
      <c r="B569" s="17"/>
      <c r="C569" s="13"/>
      <c r="D569" s="1331"/>
      <c r="E569" s="3"/>
      <c r="F569" s="1"/>
      <c r="G569" s="1"/>
      <c r="H569" s="1"/>
      <c r="I569" s="1"/>
    </row>
    <row r="570" spans="1:9" s="2" customFormat="1">
      <c r="A570" s="12"/>
      <c r="B570" s="17"/>
      <c r="C570" s="13"/>
      <c r="D570" s="1331"/>
      <c r="E570" s="3"/>
      <c r="F570" s="1"/>
      <c r="G570" s="1"/>
      <c r="H570" s="1"/>
      <c r="I570" s="1"/>
    </row>
    <row r="571" spans="1:9">
      <c r="A571" s="12"/>
      <c r="B571" s="17"/>
      <c r="C571" s="13"/>
    </row>
    <row r="572" spans="1:9">
      <c r="A572" s="12"/>
      <c r="B572" s="17"/>
      <c r="C572" s="13"/>
    </row>
    <row r="573" spans="1:9">
      <c r="A573" s="12"/>
      <c r="B573" s="17"/>
      <c r="C573" s="13"/>
    </row>
    <row r="574" spans="1:9">
      <c r="A574" s="12"/>
      <c r="B574" s="17"/>
      <c r="C574" s="13"/>
    </row>
    <row r="575" spans="1:9">
      <c r="A575" s="12"/>
      <c r="B575" s="17"/>
      <c r="C575" s="13"/>
    </row>
    <row r="576" spans="1:9">
      <c r="A576" s="12"/>
      <c r="B576" s="17"/>
      <c r="C576" s="13"/>
    </row>
    <row r="577" spans="1:5">
      <c r="A577" s="12"/>
      <c r="B577" s="17"/>
      <c r="C577" s="13"/>
    </row>
    <row r="578" spans="1:5">
      <c r="A578" s="12"/>
      <c r="B578" s="17"/>
      <c r="C578" s="13"/>
    </row>
    <row r="579" spans="1:5">
      <c r="A579" s="12"/>
      <c r="B579" s="17"/>
      <c r="C579" s="13"/>
    </row>
    <row r="580" spans="1:5">
      <c r="A580" s="12"/>
      <c r="B580" s="17"/>
      <c r="C580" s="13"/>
    </row>
    <row r="581" spans="1:5">
      <c r="A581" s="12"/>
      <c r="B581" s="17"/>
      <c r="C581" s="13"/>
    </row>
    <row r="582" spans="1:5">
      <c r="A582" s="12"/>
      <c r="B582" s="17"/>
      <c r="C582" s="13"/>
    </row>
    <row r="583" spans="1:5">
      <c r="A583" s="12"/>
      <c r="B583" s="17"/>
      <c r="C583" s="13"/>
    </row>
    <row r="584" spans="1:5" s="14" customFormat="1">
      <c r="A584" s="12"/>
      <c r="B584" s="17"/>
      <c r="C584" s="13"/>
      <c r="D584" s="1331"/>
      <c r="E584" s="3"/>
    </row>
    <row r="585" spans="1:5" s="14" customFormat="1">
      <c r="A585" s="12"/>
      <c r="B585" s="17"/>
      <c r="C585" s="13"/>
      <c r="D585" s="1331"/>
      <c r="E585" s="3"/>
    </row>
    <row r="586" spans="1:5">
      <c r="A586" s="12"/>
      <c r="B586" s="17"/>
      <c r="C586" s="13"/>
    </row>
    <row r="587" spans="1:5">
      <c r="A587" s="12"/>
      <c r="B587" s="19"/>
      <c r="C587" s="13"/>
      <c r="D587" s="1341"/>
    </row>
    <row r="588" spans="1:5">
      <c r="A588" s="12"/>
      <c r="B588" s="19"/>
      <c r="C588" s="13"/>
      <c r="D588" s="1341"/>
    </row>
    <row r="589" spans="1:5">
      <c r="A589" s="1"/>
      <c r="B589" s="1"/>
      <c r="C589" s="18"/>
      <c r="D589" s="1347"/>
      <c r="E589" s="1"/>
    </row>
    <row r="590" spans="1:5">
      <c r="C590" s="18"/>
    </row>
    <row r="591" spans="1:5">
      <c r="C591" s="1"/>
    </row>
  </sheetData>
  <sheetProtection algorithmName="SHA-512" hashValue="a2XgbVccGd7uVrxU8J0L+IEkrZFjIpon+kGsZbTEmijxpriOhVTTKO0CNhuRkoeZlplBTEEPopDoB7CBsBDhDg==" saltValue="2zL8AdrjAMlUJq1y42rsNg==" spinCount="100000" sheet="1" objects="1" scenarios="1" formatColumns="0" formatRows="0"/>
  <protectedRanges>
    <protectedRange sqref="D132 D137 D116:D125 D1:D22 D43:D44 D63:D70 D29:D40 D51 D110 D79 D113 D139:D150 D98:D107 D196 D48 D54 D57 D60 D73:D74 D85 D91 D153:D161 D198:D65535 D164 D182 D167:D176 D179 D185:D193" name="Obseg3"/>
    <protectedRange sqref="D23 C25:C28" name="Obseg3_1"/>
    <protectedRange sqref="D109 D166 D115 D130 D72 D163 D138 D52:D53 D78 D197 D49:D50 D127 D151:D152 D133:D136 D194:D195 D41:D42 D45:D47 D55:D56 D58:D59 D184 D75:D76 D81:D84 D87:D88 D90 D93:D94 D96:D97 D112 D181 D178 D61:D62" name="Obseg3_1_1_1"/>
  </protectedRanges>
  <mergeCells count="20">
    <mergeCell ref="F35:G35"/>
    <mergeCell ref="H35:I35"/>
    <mergeCell ref="F1:G1"/>
    <mergeCell ref="H1:I1"/>
    <mergeCell ref="F21:G21"/>
    <mergeCell ref="H21:I21"/>
    <mergeCell ref="F175:G175"/>
    <mergeCell ref="H175:I175"/>
    <mergeCell ref="F191:G191"/>
    <mergeCell ref="H191:I191"/>
    <mergeCell ref="F69:G69"/>
    <mergeCell ref="H69:I69"/>
    <mergeCell ref="F106:G106"/>
    <mergeCell ref="H106:I106"/>
    <mergeCell ref="F160:G160"/>
    <mergeCell ref="H160:I160"/>
    <mergeCell ref="F124:G124"/>
    <mergeCell ref="H124:I124"/>
    <mergeCell ref="F147:G147"/>
    <mergeCell ref="H147:I147"/>
  </mergeCells>
  <conditionalFormatting sqref="D19:E21 D29:E29 D63:E64 D73:E73 E150 D30 D66:E68 D65 D101 D23:E23 E24 D40:E40 D99:E100 E153 E198 D31:E34">
    <cfRule type="cellIs" dxfId="109" priority="105" stopIfTrue="1" operator="equal">
      <formula>0</formula>
    </cfRule>
  </conditionalFormatting>
  <conditionalFormatting sqref="E26:E27">
    <cfRule type="cellIs" dxfId="108" priority="104" stopIfTrue="1" operator="equal">
      <formula>0</formula>
    </cfRule>
  </conditionalFormatting>
  <conditionalFormatting sqref="D41:E41">
    <cfRule type="cellIs" dxfId="107" priority="103" stopIfTrue="1" operator="equal">
      <formula>0</formula>
    </cfRule>
  </conditionalFormatting>
  <conditionalFormatting sqref="D37:E39 D43:E43 D48:E48">
    <cfRule type="cellIs" dxfId="106" priority="102" stopIfTrue="1" operator="equal">
      <formula>0</formula>
    </cfRule>
  </conditionalFormatting>
  <conditionalFormatting sqref="D72:E72">
    <cfRule type="cellIs" dxfId="105" priority="101" stopIfTrue="1" operator="equal">
      <formula>0</formula>
    </cfRule>
  </conditionalFormatting>
  <conditionalFormatting sqref="D35:E35">
    <cfRule type="cellIs" dxfId="104" priority="100" stopIfTrue="1" operator="equal">
      <formula>0</formula>
    </cfRule>
  </conditionalFormatting>
  <conditionalFormatting sqref="D69:E69">
    <cfRule type="cellIs" dxfId="103" priority="99" stopIfTrue="1" operator="equal">
      <formula>0</formula>
    </cfRule>
  </conditionalFormatting>
  <conditionalFormatting sqref="I31">
    <cfRule type="cellIs" dxfId="102" priority="95" stopIfTrue="1" operator="equal">
      <formula>0</formula>
    </cfRule>
  </conditionalFormatting>
  <conditionalFormatting sqref="D147:E147">
    <cfRule type="cellIs" dxfId="101" priority="98" stopIfTrue="1" operator="equal">
      <formula>0</formula>
    </cfRule>
  </conditionalFormatting>
  <conditionalFormatting sqref="G31">
    <cfRule type="cellIs" dxfId="100" priority="96" stopIfTrue="1" operator="equal">
      <formula>0</formula>
    </cfRule>
  </conditionalFormatting>
  <conditionalFormatting sqref="D191:E191">
    <cfRule type="cellIs" dxfId="99" priority="97" stopIfTrue="1" operator="equal">
      <formula>0</formula>
    </cfRule>
  </conditionalFormatting>
  <conditionalFormatting sqref="D25:D28">
    <cfRule type="cellIs" dxfId="98" priority="92" stopIfTrue="1" operator="equal">
      <formula>0</formula>
    </cfRule>
  </conditionalFormatting>
  <conditionalFormatting sqref="G66">
    <cfRule type="cellIs" dxfId="97" priority="94" stopIfTrue="1" operator="equal">
      <formula>0</formula>
    </cfRule>
  </conditionalFormatting>
  <conditionalFormatting sqref="I66">
    <cfRule type="cellIs" dxfId="96" priority="93" stopIfTrue="1" operator="equal">
      <formula>0</formula>
    </cfRule>
  </conditionalFormatting>
  <conditionalFormatting sqref="E25">
    <cfRule type="cellIs" dxfId="95" priority="91" stopIfTrue="1" operator="equal">
      <formula>0</formula>
    </cfRule>
  </conditionalFormatting>
  <conditionalFormatting sqref="E28">
    <cfRule type="cellIs" dxfId="94" priority="90" stopIfTrue="1" operator="equal">
      <formula>0</formula>
    </cfRule>
  </conditionalFormatting>
  <conditionalFormatting sqref="D42:E42">
    <cfRule type="cellIs" dxfId="93" priority="89" stopIfTrue="1" operator="equal">
      <formula>0</formula>
    </cfRule>
  </conditionalFormatting>
  <conditionalFormatting sqref="D45:E45">
    <cfRule type="cellIs" dxfId="92" priority="86" stopIfTrue="1" operator="equal">
      <formula>0</formula>
    </cfRule>
  </conditionalFormatting>
  <conditionalFormatting sqref="D44:E44">
    <cfRule type="cellIs" dxfId="91" priority="87" stopIfTrue="1" operator="equal">
      <formula>0</formula>
    </cfRule>
  </conditionalFormatting>
  <conditionalFormatting sqref="D47:E47">
    <cfRule type="cellIs" dxfId="90" priority="84" stopIfTrue="1" operator="equal">
      <formula>0</formula>
    </cfRule>
  </conditionalFormatting>
  <conditionalFormatting sqref="D46:E46">
    <cfRule type="cellIs" dxfId="89" priority="85" stopIfTrue="1" operator="equal">
      <formula>0</formula>
    </cfRule>
  </conditionalFormatting>
  <conditionalFormatting sqref="D49:E50 D62:E62">
    <cfRule type="cellIs" dxfId="88" priority="76" stopIfTrue="1" operator="equal">
      <formula>0</formula>
    </cfRule>
  </conditionalFormatting>
  <conditionalFormatting sqref="D51:E51">
    <cfRule type="cellIs" dxfId="87" priority="74" stopIfTrue="1" operator="equal">
      <formula>0</formula>
    </cfRule>
  </conditionalFormatting>
  <conditionalFormatting sqref="D52:E53">
    <cfRule type="cellIs" dxfId="86" priority="73" stopIfTrue="1" operator="equal">
      <formula>0</formula>
    </cfRule>
  </conditionalFormatting>
  <conditionalFormatting sqref="D79:E79 D85:E85 D98:E98">
    <cfRule type="cellIs" dxfId="85" priority="72" stopIfTrue="1" operator="equal">
      <formula>0</formula>
    </cfRule>
  </conditionalFormatting>
  <conditionalFormatting sqref="D78:E78">
    <cfRule type="cellIs" dxfId="84" priority="71" stopIfTrue="1" operator="equal">
      <formula>0</formula>
    </cfRule>
  </conditionalFormatting>
  <conditionalFormatting sqref="D109:E109">
    <cfRule type="cellIs" dxfId="83" priority="69" stopIfTrue="1" operator="equal">
      <formula>0</formula>
    </cfRule>
  </conditionalFormatting>
  <conditionalFormatting sqref="D110:E110 D104:E105 D119 D117:E118">
    <cfRule type="cellIs" dxfId="82" priority="70" stopIfTrue="1" operator="equal">
      <formula>0</formula>
    </cfRule>
  </conditionalFormatting>
  <conditionalFormatting sqref="D106:E106">
    <cfRule type="cellIs" dxfId="81" priority="68" stopIfTrue="1" operator="equal">
      <formula>0</formula>
    </cfRule>
  </conditionalFormatting>
  <conditionalFormatting sqref="D116:E116">
    <cfRule type="cellIs" dxfId="80" priority="67" stopIfTrue="1" operator="equal">
      <formula>0</formula>
    </cfRule>
  </conditionalFormatting>
  <conditionalFormatting sqref="D115:E115">
    <cfRule type="cellIs" dxfId="79" priority="66" stopIfTrue="1" operator="equal">
      <formula>0</formula>
    </cfRule>
  </conditionalFormatting>
  <conditionalFormatting sqref="D124:E124">
    <cfRule type="cellIs" dxfId="78" priority="64" stopIfTrue="1" operator="equal">
      <formula>0</formula>
    </cfRule>
  </conditionalFormatting>
  <conditionalFormatting sqref="D122:E123 D142 D139:E141">
    <cfRule type="cellIs" dxfId="77" priority="65" stopIfTrue="1" operator="equal">
      <formula>0</formula>
    </cfRule>
  </conditionalFormatting>
  <conditionalFormatting sqref="D132:E132">
    <cfRule type="cellIs" dxfId="76" priority="62" stopIfTrue="1" operator="equal">
      <formula>0</formula>
    </cfRule>
  </conditionalFormatting>
  <conditionalFormatting sqref="D133:E133">
    <cfRule type="cellIs" dxfId="75" priority="61" stopIfTrue="1" operator="equal">
      <formula>0</formula>
    </cfRule>
  </conditionalFormatting>
  <conditionalFormatting sqref="D134:E134">
    <cfRule type="cellIs" dxfId="74" priority="59" stopIfTrue="1" operator="equal">
      <formula>0</formula>
    </cfRule>
  </conditionalFormatting>
  <conditionalFormatting sqref="D135:E136">
    <cfRule type="cellIs" dxfId="73" priority="58" stopIfTrue="1" operator="equal">
      <formula>0</formula>
    </cfRule>
  </conditionalFormatting>
  <conditionalFormatting sqref="D137:E137">
    <cfRule type="cellIs" dxfId="72" priority="57" stopIfTrue="1" operator="equal">
      <formula>0</formula>
    </cfRule>
  </conditionalFormatting>
  <conditionalFormatting sqref="D138:E138">
    <cfRule type="cellIs" dxfId="71" priority="44" stopIfTrue="1" operator="equal">
      <formula>0</formula>
    </cfRule>
  </conditionalFormatting>
  <conditionalFormatting sqref="D151:E152">
    <cfRule type="cellIs" dxfId="70" priority="42" stopIfTrue="1" operator="equal">
      <formula>0</formula>
    </cfRule>
  </conditionalFormatting>
  <conditionalFormatting sqref="D163:E163">
    <cfRule type="cellIs" dxfId="69" priority="35" stopIfTrue="1" operator="equal">
      <formula>0</formula>
    </cfRule>
  </conditionalFormatting>
  <conditionalFormatting sqref="D166:E166">
    <cfRule type="cellIs" dxfId="68" priority="32" stopIfTrue="1" operator="equal">
      <formula>0</formula>
    </cfRule>
  </conditionalFormatting>
  <conditionalFormatting sqref="D164:E164 D158:E159 D170 D168:E169">
    <cfRule type="cellIs" dxfId="67" priority="36" stopIfTrue="1" operator="equal">
      <formula>0</formula>
    </cfRule>
  </conditionalFormatting>
  <conditionalFormatting sqref="D160:E160">
    <cfRule type="cellIs" dxfId="66" priority="34" stopIfTrue="1" operator="equal">
      <formula>0</formula>
    </cfRule>
  </conditionalFormatting>
  <conditionalFormatting sqref="D167:E167">
    <cfRule type="cellIs" dxfId="65" priority="33" stopIfTrue="1" operator="equal">
      <formula>0</formula>
    </cfRule>
  </conditionalFormatting>
  <conditionalFormatting sqref="D194:E195">
    <cfRule type="cellIs" dxfId="64" priority="31" stopIfTrue="1" operator="equal">
      <formula>0</formula>
    </cfRule>
  </conditionalFormatting>
  <conditionalFormatting sqref="D197:E197">
    <cfRule type="cellIs" dxfId="63" priority="30" stopIfTrue="1" operator="equal">
      <formula>0</formula>
    </cfRule>
  </conditionalFormatting>
  <conditionalFormatting sqref="D54:E54">
    <cfRule type="cellIs" dxfId="62" priority="29" stopIfTrue="1" operator="equal">
      <formula>0</formula>
    </cfRule>
  </conditionalFormatting>
  <conditionalFormatting sqref="D55:E56">
    <cfRule type="cellIs" dxfId="61" priority="28" stopIfTrue="1" operator="equal">
      <formula>0</formula>
    </cfRule>
  </conditionalFormatting>
  <conditionalFormatting sqref="D57:E57">
    <cfRule type="cellIs" dxfId="60" priority="27" stopIfTrue="1" operator="equal">
      <formula>0</formula>
    </cfRule>
  </conditionalFormatting>
  <conditionalFormatting sqref="D58:E59">
    <cfRule type="cellIs" dxfId="59" priority="26" stopIfTrue="1" operator="equal">
      <formula>0</formula>
    </cfRule>
  </conditionalFormatting>
  <conditionalFormatting sqref="D60:E60">
    <cfRule type="cellIs" dxfId="58" priority="25" stopIfTrue="1" operator="equal">
      <formula>0</formula>
    </cfRule>
  </conditionalFormatting>
  <conditionalFormatting sqref="D61:E61">
    <cfRule type="cellIs" dxfId="57" priority="24" stopIfTrue="1" operator="equal">
      <formula>0</formula>
    </cfRule>
  </conditionalFormatting>
  <conditionalFormatting sqref="D74:E74">
    <cfRule type="cellIs" dxfId="56" priority="23" stopIfTrue="1" operator="equal">
      <formula>0</formula>
    </cfRule>
  </conditionalFormatting>
  <conditionalFormatting sqref="D75:E76">
    <cfRule type="cellIs" dxfId="55" priority="22" stopIfTrue="1" operator="equal">
      <formula>0</formula>
    </cfRule>
  </conditionalFormatting>
  <conditionalFormatting sqref="D81:E81">
    <cfRule type="cellIs" dxfId="54" priority="21" stopIfTrue="1" operator="equal">
      <formula>0</formula>
    </cfRule>
  </conditionalFormatting>
  <conditionalFormatting sqref="D82:E82">
    <cfRule type="cellIs" dxfId="53" priority="20" stopIfTrue="1" operator="equal">
      <formula>0</formula>
    </cfRule>
  </conditionalFormatting>
  <conditionalFormatting sqref="D83:E83">
    <cfRule type="cellIs" dxfId="52" priority="19" stopIfTrue="1" operator="equal">
      <formula>0</formula>
    </cfRule>
  </conditionalFormatting>
  <conditionalFormatting sqref="D84:E84">
    <cfRule type="cellIs" dxfId="51" priority="18" stopIfTrue="1" operator="equal">
      <formula>0</formula>
    </cfRule>
  </conditionalFormatting>
  <conditionalFormatting sqref="D87:E88">
    <cfRule type="cellIs" dxfId="50" priority="17" stopIfTrue="1" operator="equal">
      <formula>0</formula>
    </cfRule>
  </conditionalFormatting>
  <conditionalFormatting sqref="D91:E91">
    <cfRule type="cellIs" dxfId="49" priority="16" stopIfTrue="1" operator="equal">
      <formula>0</formula>
    </cfRule>
  </conditionalFormatting>
  <conditionalFormatting sqref="D90:E90">
    <cfRule type="cellIs" dxfId="48" priority="15" stopIfTrue="1" operator="equal">
      <formula>0</formula>
    </cfRule>
  </conditionalFormatting>
  <conditionalFormatting sqref="D93:E94">
    <cfRule type="cellIs" dxfId="47" priority="14" stopIfTrue="1" operator="equal">
      <formula>0</formula>
    </cfRule>
  </conditionalFormatting>
  <conditionalFormatting sqref="D96:E97">
    <cfRule type="cellIs" dxfId="46" priority="13" stopIfTrue="1" operator="equal">
      <formula>0</formula>
    </cfRule>
  </conditionalFormatting>
  <conditionalFormatting sqref="D113:E113">
    <cfRule type="cellIs" dxfId="45" priority="12" stopIfTrue="1" operator="equal">
      <formula>0</formula>
    </cfRule>
  </conditionalFormatting>
  <conditionalFormatting sqref="D112:E112">
    <cfRule type="cellIs" dxfId="44" priority="11" stopIfTrue="1" operator="equal">
      <formula>0</formula>
    </cfRule>
  </conditionalFormatting>
  <conditionalFormatting sqref="D127:E127">
    <cfRule type="cellIs" dxfId="43" priority="10" stopIfTrue="1" operator="equal">
      <formula>0</formula>
    </cfRule>
  </conditionalFormatting>
  <conditionalFormatting sqref="D130:E130">
    <cfRule type="cellIs" dxfId="42" priority="9" stopIfTrue="1" operator="equal">
      <formula>0</formula>
    </cfRule>
  </conditionalFormatting>
  <conditionalFormatting sqref="D178:E178">
    <cfRule type="cellIs" dxfId="41" priority="7" stopIfTrue="1" operator="equal">
      <formula>0</formula>
    </cfRule>
  </conditionalFormatting>
  <conditionalFormatting sqref="D181:E181">
    <cfRule type="cellIs" dxfId="40" priority="4" stopIfTrue="1" operator="equal">
      <formula>0</formula>
    </cfRule>
  </conditionalFormatting>
  <conditionalFormatting sqref="D179:E179 D173:E174 D187 D185:E186">
    <cfRule type="cellIs" dxfId="39" priority="8" stopIfTrue="1" operator="equal">
      <formula>0</formula>
    </cfRule>
  </conditionalFormatting>
  <conditionalFormatting sqref="D175:E175">
    <cfRule type="cellIs" dxfId="38" priority="6" stopIfTrue="1" operator="equal">
      <formula>0</formula>
    </cfRule>
  </conditionalFormatting>
  <conditionalFormatting sqref="D182:E182">
    <cfRule type="cellIs" dxfId="37" priority="5" stopIfTrue="1" operator="equal">
      <formula>0</formula>
    </cfRule>
  </conditionalFormatting>
  <conditionalFormatting sqref="D184:E184">
    <cfRule type="cellIs" dxfId="36" priority="3"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8.- ENERGETSKA SANACIJA  KUHINJE - G+O  DELA&amp;R&amp;9KVINTA doo</oddHeader>
    <oddFooter>&amp;L&amp;8              November  2016&amp;C&amp;P/10&amp;R&amp;8 gradbena dela
obrtniška dela</oddFooter>
  </headerFooter>
  <rowBreaks count="11" manualBreakCount="11">
    <brk id="17" max="8" man="1"/>
    <brk id="31" max="16383" man="1"/>
    <brk id="47" max="8" man="1"/>
    <brk id="66" max="8" man="1"/>
    <brk id="102" max="16383" man="1"/>
    <brk id="120" max="16383" man="1"/>
    <brk id="144" max="8" man="1"/>
    <brk id="156" max="16383" man="1"/>
    <brk id="171" max="16383" man="1"/>
    <brk id="188" max="8" man="1"/>
    <brk id="20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Q435"/>
  <sheetViews>
    <sheetView topLeftCell="A700" zoomScaleNormal="85" workbookViewId="0">
      <selection activeCell="C756" sqref="C756"/>
    </sheetView>
    <sheetView workbookViewId="1"/>
    <sheetView view="pageBreakPreview" topLeftCell="A16" zoomScaleNormal="100" zoomScaleSheetLayoutView="100" workbookViewId="2"/>
  </sheetViews>
  <sheetFormatPr defaultColWidth="0" defaultRowHeight="12.75"/>
  <cols>
    <col min="1" max="1" width="8.28515625" style="5" customWidth="1"/>
    <col min="2" max="2" width="44.5703125" style="4" customWidth="1"/>
    <col min="3" max="3" width="7.140625" style="2" customWidth="1"/>
    <col min="4" max="4" width="6.7109375" style="2" customWidth="1"/>
    <col min="5" max="5" width="9" style="1352" customWidth="1"/>
    <col min="6" max="6" width="12" style="1" customWidth="1"/>
    <col min="7" max="7" width="10.5703125" style="1" customWidth="1"/>
    <col min="8" max="8" width="12.42578125" style="1" customWidth="1"/>
    <col min="9" max="9" width="9.85546875" style="1" customWidth="1"/>
    <col min="10" max="10" width="12.28515625" style="1" customWidth="1"/>
    <col min="11" max="16384" width="17.140625" style="1" hidden="1"/>
  </cols>
  <sheetData>
    <row r="1" spans="1:10" s="40" customFormat="1" ht="12.75" customHeight="1">
      <c r="A1" s="209" t="s">
        <v>78</v>
      </c>
      <c r="B1" s="210" t="s">
        <v>1381</v>
      </c>
      <c r="C1" s="211" t="s">
        <v>1116</v>
      </c>
      <c r="D1" s="212" t="s">
        <v>79</v>
      </c>
      <c r="E1" s="1433" t="s">
        <v>80</v>
      </c>
      <c r="F1" s="213" t="s">
        <v>1383</v>
      </c>
      <c r="G1" s="1548" t="s">
        <v>1557</v>
      </c>
      <c r="H1" s="1549"/>
      <c r="I1" s="1550" t="s">
        <v>1558</v>
      </c>
      <c r="J1" s="1551"/>
    </row>
    <row r="2" spans="1:10" s="58" customFormat="1" ht="12.75" customHeight="1">
      <c r="A2" s="54"/>
      <c r="B2" s="55"/>
      <c r="C2" s="56"/>
      <c r="D2" s="56"/>
      <c r="E2" s="1348"/>
      <c r="G2" s="898" t="s">
        <v>79</v>
      </c>
      <c r="H2" s="898" t="s">
        <v>1561</v>
      </c>
      <c r="I2" s="897" t="s">
        <v>79</v>
      </c>
      <c r="J2" s="897" t="s">
        <v>1561</v>
      </c>
    </row>
    <row r="3" spans="1:10" s="95" customFormat="1" ht="12.75" customHeight="1">
      <c r="A3" s="105" t="s">
        <v>98</v>
      </c>
      <c r="B3" s="85" t="s">
        <v>102</v>
      </c>
      <c r="C3" s="85"/>
      <c r="D3" s="2"/>
      <c r="E3" s="1360"/>
    </row>
    <row r="4" spans="1:10" s="95" customFormat="1" ht="12.75" customHeight="1">
      <c r="A4" s="105"/>
      <c r="B4" s="98"/>
      <c r="C4" s="98"/>
      <c r="D4" s="2"/>
      <c r="E4" s="1360"/>
    </row>
    <row r="5" spans="1:10" s="95" customFormat="1" ht="12.75" customHeight="1">
      <c r="A5" s="105" t="s">
        <v>99</v>
      </c>
      <c r="B5" s="106" t="s">
        <v>2057</v>
      </c>
      <c r="C5" s="85"/>
      <c r="D5" s="85"/>
      <c r="E5" s="1339"/>
    </row>
    <row r="6" spans="1:10" s="95" customFormat="1" ht="12.75" customHeight="1">
      <c r="A6" s="105"/>
      <c r="B6" s="87"/>
      <c r="C6" s="87"/>
      <c r="D6" s="2"/>
      <c r="E6" s="1360"/>
      <c r="F6" s="214"/>
    </row>
    <row r="7" spans="1:10" s="108" customFormat="1" ht="12.75" customHeight="1">
      <c r="A7" s="105" t="s">
        <v>100</v>
      </c>
      <c r="B7" s="85" t="s">
        <v>101</v>
      </c>
      <c r="C7" s="85"/>
      <c r="D7" s="107"/>
      <c r="E7" s="1350"/>
    </row>
    <row r="8" spans="1:10" s="76" customFormat="1" ht="12.75" customHeight="1">
      <c r="A8" s="105"/>
      <c r="B8" s="125"/>
      <c r="C8" s="18"/>
      <c r="D8" s="13"/>
      <c r="E8" s="1351"/>
    </row>
    <row r="9" spans="1:10" s="76" customFormat="1" ht="12.75" customHeight="1">
      <c r="A9" s="105" t="s">
        <v>64</v>
      </c>
      <c r="B9" s="106" t="s">
        <v>2058</v>
      </c>
      <c r="C9" s="18"/>
      <c r="D9" s="13"/>
      <c r="E9" s="1351"/>
    </row>
    <row r="10" spans="1:10" s="76" customFormat="1" ht="12.75" customHeight="1">
      <c r="A10" s="105"/>
      <c r="B10" s="124" t="s">
        <v>1975</v>
      </c>
      <c r="C10" s="18"/>
      <c r="D10" s="13"/>
      <c r="E10" s="1351"/>
    </row>
    <row r="11" spans="1:10" s="14" customFormat="1">
      <c r="A11" s="96"/>
      <c r="B11" s="87"/>
      <c r="C11" s="13"/>
      <c r="D11" s="13"/>
      <c r="E11" s="1352"/>
    </row>
    <row r="12" spans="1:10" s="14" customFormat="1">
      <c r="A12" s="105" t="s">
        <v>182</v>
      </c>
      <c r="B12" s="106" t="s">
        <v>1708</v>
      </c>
      <c r="C12" s="13"/>
      <c r="D12" s="13"/>
      <c r="E12" s="1352"/>
    </row>
    <row r="13" spans="1:10" s="14" customFormat="1">
      <c r="A13" s="12"/>
      <c r="B13" s="31"/>
      <c r="C13" s="13"/>
      <c r="D13" s="13"/>
      <c r="E13" s="1352"/>
    </row>
    <row r="14" spans="1:10" ht="13.5" customHeight="1">
      <c r="A14" s="5" t="s">
        <v>1380</v>
      </c>
      <c r="B14" s="118" t="s">
        <v>2059</v>
      </c>
    </row>
    <row r="15" spans="1:10">
      <c r="B15" s="28"/>
    </row>
    <row r="16" spans="1:10" customFormat="1" ht="13.5" customHeight="1">
      <c r="A16" s="172"/>
      <c r="B16" s="216" t="s">
        <v>2060</v>
      </c>
      <c r="C16" s="217"/>
      <c r="D16" s="218"/>
      <c r="E16" s="1342"/>
    </row>
    <row r="17" spans="1:10" customFormat="1" ht="12" customHeight="1">
      <c r="A17" s="172"/>
      <c r="B17" s="219"/>
      <c r="C17" s="217"/>
      <c r="D17" s="218"/>
      <c r="E17" s="1342"/>
    </row>
    <row r="18" spans="1:10" s="223" customFormat="1" ht="37.5" customHeight="1">
      <c r="A18" s="220"/>
      <c r="B18" s="221" t="s">
        <v>1401</v>
      </c>
      <c r="C18" s="222"/>
      <c r="D18" s="222"/>
      <c r="E18" s="1353"/>
      <c r="F18" s="222"/>
    </row>
    <row r="19" spans="1:10" s="226" customFormat="1">
      <c r="A19" s="224"/>
      <c r="B19" s="224"/>
      <c r="C19" s="225"/>
      <c r="D19" s="225"/>
      <c r="E19" s="1354"/>
      <c r="F19" s="225"/>
    </row>
    <row r="20" spans="1:10" s="229" customFormat="1">
      <c r="A20" s="227"/>
      <c r="B20" s="227" t="s">
        <v>1710</v>
      </c>
      <c r="C20" s="228"/>
      <c r="D20" s="228"/>
      <c r="E20" s="1355"/>
      <c r="F20" s="228"/>
    </row>
    <row r="21" spans="1:10" s="229" customFormat="1">
      <c r="A21" s="227"/>
      <c r="B21" s="227" t="s">
        <v>2056</v>
      </c>
      <c r="C21" s="228"/>
      <c r="D21" s="228"/>
      <c r="E21" s="1434"/>
      <c r="F21" s="249" t="s">
        <v>180</v>
      </c>
      <c r="H21" s="249" t="s">
        <v>180</v>
      </c>
      <c r="J21" s="249" t="s">
        <v>180</v>
      </c>
    </row>
    <row r="22" spans="1:10" s="229" customFormat="1">
      <c r="A22" s="227"/>
      <c r="B22" s="227"/>
      <c r="C22" s="228"/>
      <c r="D22" s="228"/>
      <c r="E22" s="1434"/>
      <c r="F22" s="427" t="s">
        <v>1581</v>
      </c>
      <c r="H22" s="598" t="s">
        <v>1500</v>
      </c>
      <c r="J22" s="250" t="s">
        <v>1580</v>
      </c>
    </row>
    <row r="23" spans="1:10" s="229" customFormat="1">
      <c r="A23" s="227"/>
      <c r="B23" s="227"/>
      <c r="C23" s="228"/>
      <c r="D23" s="228"/>
      <c r="E23" s="1434"/>
      <c r="F23" s="250" t="s">
        <v>1502</v>
      </c>
      <c r="H23" s="251" t="s">
        <v>1503</v>
      </c>
      <c r="J23" s="251" t="s">
        <v>1503</v>
      </c>
    </row>
    <row r="24" spans="1:10" s="229" customFormat="1">
      <c r="A24" s="591" t="s">
        <v>2062</v>
      </c>
      <c r="B24" s="424" t="s">
        <v>2061</v>
      </c>
      <c r="C24" s="425"/>
      <c r="D24" s="425"/>
      <c r="E24" s="1435"/>
      <c r="F24" s="426">
        <f>$F$149</f>
        <v>0</v>
      </c>
      <c r="G24" s="427"/>
      <c r="H24" s="426">
        <f>$H$149</f>
        <v>0</v>
      </c>
      <c r="I24" s="427"/>
      <c r="J24" s="426">
        <f>$J$149</f>
        <v>0</v>
      </c>
    </row>
    <row r="25" spans="1:10" s="229" customFormat="1">
      <c r="A25" s="591"/>
      <c r="B25" s="424"/>
      <c r="C25" s="425"/>
      <c r="D25" s="425"/>
      <c r="E25" s="1435"/>
      <c r="F25" s="426"/>
      <c r="G25" s="427"/>
      <c r="H25" s="427"/>
      <c r="I25" s="427"/>
      <c r="J25" s="427"/>
    </row>
    <row r="26" spans="1:10" s="229" customFormat="1">
      <c r="A26" s="591" t="s">
        <v>2063</v>
      </c>
      <c r="B26" s="424" t="s">
        <v>2066</v>
      </c>
      <c r="C26" s="425"/>
      <c r="D26" s="425"/>
      <c r="E26" s="1435"/>
      <c r="F26" s="426">
        <f>$F$284</f>
        <v>0</v>
      </c>
      <c r="G26" s="427"/>
      <c r="H26" s="426">
        <f>$H$284</f>
        <v>0</v>
      </c>
      <c r="I26" s="427"/>
      <c r="J26" s="426">
        <f>$J$284</f>
        <v>0</v>
      </c>
    </row>
    <row r="27" spans="1:10" s="229" customFormat="1">
      <c r="A27" s="592"/>
      <c r="B27" s="424"/>
      <c r="C27" s="425"/>
      <c r="D27" s="425"/>
      <c r="E27" s="1435"/>
      <c r="F27" s="426"/>
      <c r="G27" s="427"/>
      <c r="H27" s="426"/>
      <c r="I27" s="427"/>
      <c r="J27" s="426"/>
    </row>
    <row r="28" spans="1:10" s="229" customFormat="1">
      <c r="A28" s="591"/>
      <c r="B28" s="424"/>
      <c r="C28" s="425"/>
      <c r="D28" s="425"/>
      <c r="E28" s="1435"/>
      <c r="F28" s="426"/>
      <c r="G28" s="427"/>
      <c r="H28" s="426"/>
      <c r="I28" s="427"/>
      <c r="J28" s="426"/>
    </row>
    <row r="29" spans="1:10" s="229" customFormat="1" ht="13.5" thickBot="1">
      <c r="B29" s="429"/>
      <c r="C29" s="430"/>
      <c r="D29" s="430"/>
      <c r="E29" s="1436"/>
      <c r="F29" s="436"/>
      <c r="G29" s="431"/>
      <c r="H29" s="226"/>
      <c r="I29" s="431"/>
      <c r="J29" s="226"/>
    </row>
    <row r="30" spans="1:10" s="229" customFormat="1" ht="13.5" thickTop="1">
      <c r="B30" s="161"/>
      <c r="C30" s="230"/>
      <c r="D30" s="230"/>
      <c r="E30" s="1437"/>
      <c r="F30" s="425" t="s">
        <v>1582</v>
      </c>
      <c r="H30" s="570" t="s">
        <v>1584</v>
      </c>
      <c r="J30" s="570" t="s">
        <v>1585</v>
      </c>
    </row>
    <row r="31" spans="1:10" s="226" customFormat="1" ht="15">
      <c r="A31" s="432"/>
      <c r="B31" s="433" t="s">
        <v>2064</v>
      </c>
      <c r="C31" s="434" t="s">
        <v>180</v>
      </c>
      <c r="D31" s="434"/>
      <c r="E31" s="1438"/>
      <c r="F31" s="434">
        <f>SUM(F24:F29)</f>
        <v>0</v>
      </c>
      <c r="G31" s="435"/>
      <c r="H31" s="434">
        <f>SUM(H24:H30)</f>
        <v>0</v>
      </c>
      <c r="I31" s="435"/>
      <c r="J31" s="434">
        <f>SUM(J24:J30)</f>
        <v>0</v>
      </c>
    </row>
    <row r="32" spans="1:10">
      <c r="B32" s="126" t="s">
        <v>1720</v>
      </c>
    </row>
    <row r="33" spans="1:10">
      <c r="B33" s="28"/>
    </row>
    <row r="34" spans="1:10" s="152" customFormat="1">
      <c r="A34" s="150"/>
      <c r="B34" s="150" t="s">
        <v>1927</v>
      </c>
      <c r="C34" s="150"/>
      <c r="D34" s="150"/>
      <c r="E34" s="1404"/>
      <c r="F34" s="93"/>
      <c r="H34" s="153"/>
    </row>
    <row r="35" spans="1:10" s="152" customFormat="1" ht="25.5">
      <c r="A35" s="150"/>
      <c r="B35" s="147" t="s">
        <v>829</v>
      </c>
      <c r="C35" s="150"/>
      <c r="D35" s="150"/>
      <c r="E35" s="1404"/>
      <c r="F35" s="93"/>
      <c r="H35" s="153"/>
    </row>
    <row r="36" spans="1:10" s="152" customFormat="1">
      <c r="E36" s="1404"/>
      <c r="F36" s="93"/>
      <c r="H36" s="153"/>
    </row>
    <row r="37" spans="1:10" s="152" customFormat="1" ht="45">
      <c r="A37" s="150"/>
      <c r="B37" s="655" t="s">
        <v>2068</v>
      </c>
      <c r="C37" s="150"/>
      <c r="D37" s="150"/>
      <c r="E37" s="1404"/>
      <c r="F37" s="93"/>
      <c r="H37" s="153"/>
    </row>
    <row r="38" spans="1:10" s="152" customFormat="1" ht="15">
      <c r="A38" s="150"/>
      <c r="B38" s="655"/>
      <c r="C38" s="150"/>
      <c r="D38" s="150"/>
      <c r="E38" s="1404"/>
      <c r="F38" s="93"/>
      <c r="H38" s="153"/>
    </row>
    <row r="39" spans="1:10" s="152" customFormat="1">
      <c r="A39" s="591" t="s">
        <v>2062</v>
      </c>
      <c r="B39" s="424" t="s">
        <v>2134</v>
      </c>
      <c r="E39" s="1404"/>
      <c r="F39" s="93"/>
      <c r="H39" s="153"/>
    </row>
    <row r="40" spans="1:10" s="152" customFormat="1">
      <c r="B40" s="152" t="s">
        <v>2065</v>
      </c>
      <c r="E40" s="1404"/>
      <c r="F40" s="93"/>
      <c r="H40" s="153"/>
    </row>
    <row r="41" spans="1:10" s="152" customFormat="1" ht="12.75" customHeight="1">
      <c r="A41" s="150" t="s">
        <v>832</v>
      </c>
      <c r="B41" s="150" t="s">
        <v>833</v>
      </c>
      <c r="C41" s="150" t="s">
        <v>834</v>
      </c>
      <c r="D41" s="150" t="s">
        <v>835</v>
      </c>
      <c r="E41" s="1367" t="s">
        <v>1382</v>
      </c>
      <c r="F41" s="150" t="s">
        <v>837</v>
      </c>
      <c r="G41" s="1548" t="s">
        <v>1557</v>
      </c>
      <c r="H41" s="1549"/>
      <c r="I41" s="1550" t="s">
        <v>1558</v>
      </c>
      <c r="J41" s="1551"/>
    </row>
    <row r="42" spans="1:10" s="152" customFormat="1" ht="13.5" thickBot="1">
      <c r="A42" s="155"/>
      <c r="B42" s="156"/>
      <c r="C42" s="156"/>
      <c r="D42" s="155"/>
      <c r="E42" s="1405" t="s">
        <v>838</v>
      </c>
      <c r="F42" s="157" t="s">
        <v>838</v>
      </c>
      <c r="G42" s="898" t="s">
        <v>79</v>
      </c>
      <c r="H42" s="898" t="s">
        <v>1561</v>
      </c>
      <c r="I42" s="897" t="s">
        <v>79</v>
      </c>
      <c r="J42" s="897" t="s">
        <v>1561</v>
      </c>
    </row>
    <row r="43" spans="1:10" s="152" customFormat="1">
      <c r="A43" s="158"/>
      <c r="B43" s="151"/>
      <c r="C43" s="159"/>
      <c r="D43" s="158"/>
      <c r="E43" s="1404"/>
      <c r="F43" s="93"/>
      <c r="G43" s="1111"/>
      <c r="H43" s="1112"/>
      <c r="I43" s="1164"/>
      <c r="J43" s="1164"/>
    </row>
    <row r="44" spans="1:10" s="152" customFormat="1">
      <c r="E44" s="1404"/>
      <c r="F44" s="93"/>
      <c r="G44" s="1111"/>
      <c r="H44" s="1112"/>
      <c r="I44" s="1164"/>
      <c r="J44" s="1164"/>
    </row>
    <row r="45" spans="1:10" s="152" customFormat="1" ht="80.25" customHeight="1">
      <c r="A45" s="613">
        <v>1</v>
      </c>
      <c r="B45" s="705" t="s">
        <v>2069</v>
      </c>
      <c r="C45" s="438"/>
      <c r="D45" s="438"/>
      <c r="E45" s="1401"/>
      <c r="F45" s="302"/>
      <c r="G45" s="1113"/>
      <c r="H45" s="1114"/>
      <c r="I45" s="1165"/>
      <c r="J45" s="1165"/>
    </row>
    <row r="46" spans="1:10" s="152" customFormat="1" ht="72.75" customHeight="1">
      <c r="A46" s="613"/>
      <c r="B46" s="706" t="s">
        <v>2070</v>
      </c>
      <c r="C46" s="438"/>
      <c r="D46" s="438"/>
      <c r="E46" s="1401"/>
      <c r="F46" s="302"/>
      <c r="G46" s="1113"/>
      <c r="H46" s="1114"/>
      <c r="I46" s="1165"/>
      <c r="J46" s="1165"/>
    </row>
    <row r="47" spans="1:10" s="152" customFormat="1" ht="63.75" customHeight="1">
      <c r="A47" s="613"/>
      <c r="B47" s="706" t="s">
        <v>2071</v>
      </c>
      <c r="C47" s="438"/>
      <c r="D47" s="438"/>
      <c r="E47" s="1401"/>
      <c r="F47" s="302"/>
      <c r="G47" s="1113"/>
      <c r="H47" s="1114"/>
      <c r="I47" s="1165"/>
      <c r="J47" s="1165"/>
    </row>
    <row r="48" spans="1:10" s="152" customFormat="1" ht="25.5">
      <c r="A48" s="437"/>
      <c r="B48" s="706" t="s">
        <v>2072</v>
      </c>
      <c r="C48" s="438"/>
      <c r="D48" s="438"/>
      <c r="E48" s="1401"/>
      <c r="F48" s="302"/>
      <c r="G48" s="1113"/>
      <c r="H48" s="1114"/>
      <c r="I48" s="1165"/>
      <c r="J48" s="1165"/>
    </row>
    <row r="49" spans="1:10" s="152" customFormat="1">
      <c r="A49" s="437"/>
      <c r="B49" s="706"/>
      <c r="C49" s="438"/>
      <c r="D49" s="438"/>
      <c r="E49" s="1401"/>
      <c r="F49" s="302"/>
      <c r="G49" s="1113"/>
      <c r="H49" s="1114"/>
      <c r="I49" s="1165"/>
      <c r="J49" s="1165"/>
    </row>
    <row r="50" spans="1:10" s="152" customFormat="1" ht="25.5">
      <c r="A50" s="437"/>
      <c r="B50" s="707" t="s">
        <v>2073</v>
      </c>
      <c r="C50" s="438"/>
      <c r="D50" s="438"/>
      <c r="E50" s="1401"/>
      <c r="F50" s="302"/>
      <c r="G50" s="1113"/>
      <c r="H50" s="1114"/>
      <c r="I50" s="1165"/>
      <c r="J50" s="1165"/>
    </row>
    <row r="51" spans="1:10" s="152" customFormat="1">
      <c r="A51" s="437"/>
      <c r="B51" s="708" t="s">
        <v>2074</v>
      </c>
      <c r="C51" s="438"/>
      <c r="D51" s="438"/>
      <c r="E51" s="1401"/>
      <c r="F51" s="302"/>
      <c r="G51" s="1113"/>
      <c r="H51" s="1114"/>
      <c r="I51" s="1165"/>
      <c r="J51" s="1165"/>
    </row>
    <row r="52" spans="1:10" s="152" customFormat="1">
      <c r="A52" s="437"/>
      <c r="B52" s="708" t="s">
        <v>2075</v>
      </c>
      <c r="C52" s="438"/>
      <c r="D52" s="438"/>
      <c r="E52" s="1401"/>
      <c r="F52" s="302"/>
      <c r="G52" s="1113"/>
      <c r="H52" s="1114"/>
      <c r="I52" s="1165"/>
      <c r="J52" s="1165"/>
    </row>
    <row r="53" spans="1:10" s="152" customFormat="1">
      <c r="A53" s="437"/>
      <c r="B53" s="709" t="s">
        <v>2076</v>
      </c>
      <c r="C53" s="438"/>
      <c r="D53" s="438"/>
      <c r="E53" s="1401"/>
      <c r="F53" s="302"/>
      <c r="G53" s="1113"/>
      <c r="H53" s="1114"/>
      <c r="I53" s="1165"/>
      <c r="J53" s="1165"/>
    </row>
    <row r="54" spans="1:10" s="152" customFormat="1">
      <c r="A54" s="437"/>
      <c r="B54" s="709" t="s">
        <v>2077</v>
      </c>
      <c r="C54" s="438"/>
      <c r="D54" s="438"/>
      <c r="E54" s="1401"/>
      <c r="F54" s="302"/>
      <c r="G54" s="1113"/>
      <c r="H54" s="1114"/>
      <c r="I54" s="1165"/>
      <c r="J54" s="1165"/>
    </row>
    <row r="55" spans="1:10" s="152" customFormat="1">
      <c r="A55" s="437"/>
      <c r="B55" s="709" t="s">
        <v>2078</v>
      </c>
      <c r="C55" s="438"/>
      <c r="D55" s="438"/>
      <c r="E55" s="1401"/>
      <c r="F55" s="302"/>
      <c r="G55" s="1113"/>
      <c r="H55" s="1114"/>
      <c r="I55" s="1165"/>
      <c r="J55" s="1165"/>
    </row>
    <row r="56" spans="1:10" s="152" customFormat="1" ht="15.75">
      <c r="A56" s="437"/>
      <c r="B56" s="708" t="s">
        <v>2235</v>
      </c>
      <c r="C56" s="438"/>
      <c r="D56" s="438"/>
      <c r="E56" s="1401"/>
      <c r="F56" s="302"/>
      <c r="G56" s="1113"/>
      <c r="H56" s="1114"/>
      <c r="I56" s="1165"/>
      <c r="J56" s="1165"/>
    </row>
    <row r="57" spans="1:10" s="152" customFormat="1">
      <c r="A57" s="441"/>
      <c r="B57" s="708" t="s">
        <v>2079</v>
      </c>
      <c r="C57" s="438"/>
      <c r="D57" s="438"/>
      <c r="E57" s="1401"/>
      <c r="F57" s="302"/>
      <c r="G57" s="1113"/>
      <c r="H57" s="1114"/>
      <c r="I57" s="1165"/>
      <c r="J57" s="1165"/>
    </row>
    <row r="58" spans="1:10" s="152" customFormat="1" ht="14.25">
      <c r="A58" s="441"/>
      <c r="B58" s="708" t="s">
        <v>2236</v>
      </c>
      <c r="C58" s="438"/>
      <c r="D58" s="438"/>
      <c r="E58" s="1401"/>
      <c r="F58" s="302"/>
      <c r="G58" s="1113"/>
      <c r="H58" s="1114"/>
      <c r="I58" s="1166"/>
      <c r="J58" s="1165"/>
    </row>
    <row r="59" spans="1:10" s="152" customFormat="1">
      <c r="A59" s="441"/>
      <c r="B59" s="709" t="s">
        <v>2080</v>
      </c>
      <c r="C59" s="438"/>
      <c r="D59" s="438"/>
      <c r="E59" s="1401"/>
      <c r="F59" s="440"/>
      <c r="G59" s="1113"/>
      <c r="H59" s="873"/>
      <c r="I59" s="1166"/>
      <c r="J59" s="887"/>
    </row>
    <row r="60" spans="1:10" s="152" customFormat="1" ht="15.75">
      <c r="A60" s="441"/>
      <c r="B60" s="709" t="s">
        <v>2237</v>
      </c>
      <c r="C60" s="438"/>
      <c r="D60" s="438"/>
      <c r="E60" s="1401"/>
      <c r="F60" s="302"/>
      <c r="G60" s="1113"/>
      <c r="H60" s="1114"/>
      <c r="I60" s="1166"/>
      <c r="J60" s="1165"/>
    </row>
    <row r="61" spans="1:10" s="152" customFormat="1" ht="15.75">
      <c r="A61" s="441"/>
      <c r="B61" s="709" t="s">
        <v>2238</v>
      </c>
      <c r="C61" s="438"/>
      <c r="D61" s="438"/>
      <c r="E61" s="1401"/>
      <c r="F61" s="302"/>
      <c r="G61" s="1113"/>
      <c r="H61" s="1114"/>
      <c r="I61" s="1166"/>
      <c r="J61" s="1165"/>
    </row>
    <row r="62" spans="1:10" s="152" customFormat="1">
      <c r="A62" s="441"/>
      <c r="B62" s="709" t="s">
        <v>2081</v>
      </c>
      <c r="C62" s="438"/>
      <c r="D62" s="438"/>
      <c r="E62" s="1401"/>
      <c r="F62" s="302"/>
      <c r="G62" s="1113"/>
      <c r="H62" s="1114"/>
      <c r="I62" s="1166"/>
      <c r="J62" s="1165"/>
    </row>
    <row r="63" spans="1:10" s="152" customFormat="1">
      <c r="A63" s="441"/>
      <c r="B63" s="709" t="s">
        <v>2082</v>
      </c>
      <c r="C63" s="438"/>
      <c r="D63" s="438"/>
      <c r="E63" s="1401"/>
      <c r="F63" s="440"/>
      <c r="G63" s="1113"/>
      <c r="H63" s="873"/>
      <c r="I63" s="1166"/>
      <c r="J63" s="887"/>
    </row>
    <row r="64" spans="1:10" s="152" customFormat="1">
      <c r="A64" s="441"/>
      <c r="B64" s="709" t="s">
        <v>2083</v>
      </c>
      <c r="C64" s="438"/>
      <c r="D64" s="438"/>
      <c r="E64" s="1401"/>
      <c r="F64" s="302"/>
      <c r="G64" s="1113"/>
      <c r="H64" s="1114"/>
      <c r="I64" s="1166"/>
      <c r="J64" s="1165"/>
    </row>
    <row r="65" spans="1:10" customFormat="1" ht="14.25" customHeight="1">
      <c r="A65" s="441"/>
      <c r="B65" s="709" t="s">
        <v>2084</v>
      </c>
      <c r="C65" s="438"/>
      <c r="D65" s="438"/>
      <c r="E65" s="1401"/>
      <c r="F65" s="302"/>
      <c r="G65" s="937"/>
      <c r="H65" s="937"/>
      <c r="I65" s="1167"/>
      <c r="J65" s="954"/>
    </row>
    <row r="66" spans="1:10" s="152" customFormat="1">
      <c r="A66" s="441"/>
      <c r="B66" s="709" t="s">
        <v>2085</v>
      </c>
      <c r="C66" s="438"/>
      <c r="D66" s="438"/>
      <c r="E66" s="1401"/>
      <c r="F66" s="302"/>
      <c r="G66" s="1113"/>
      <c r="H66" s="1114"/>
      <c r="I66" s="1166"/>
      <c r="J66" s="1165"/>
    </row>
    <row r="67" spans="1:10" customFormat="1" ht="12.75" customHeight="1">
      <c r="A67" s="441"/>
      <c r="B67" s="708" t="s">
        <v>2239</v>
      </c>
      <c r="C67" s="438"/>
      <c r="D67" s="438"/>
      <c r="E67" s="1401"/>
      <c r="F67" s="440"/>
      <c r="G67" s="937"/>
      <c r="H67" s="873"/>
      <c r="I67" s="1167"/>
      <c r="J67" s="887"/>
    </row>
    <row r="68" spans="1:10" customFormat="1" ht="12.75" customHeight="1">
      <c r="A68" s="441"/>
      <c r="B68" s="708" t="s">
        <v>2240</v>
      </c>
      <c r="C68" s="438"/>
      <c r="D68" s="438"/>
      <c r="E68" s="1401"/>
      <c r="F68" s="302"/>
      <c r="G68" s="937"/>
      <c r="H68" s="937"/>
      <c r="I68" s="1167"/>
      <c r="J68" s="954"/>
    </row>
    <row r="69" spans="1:10" customFormat="1">
      <c r="A69" s="441"/>
      <c r="B69" s="709" t="s">
        <v>2086</v>
      </c>
      <c r="C69" s="438"/>
      <c r="D69" s="438"/>
      <c r="E69" s="1401"/>
      <c r="F69" s="302"/>
      <c r="G69" s="937"/>
      <c r="H69" s="937"/>
      <c r="I69" s="1167"/>
      <c r="J69" s="954"/>
    </row>
    <row r="70" spans="1:10" s="152" customFormat="1" ht="15">
      <c r="A70" s="441"/>
      <c r="B70" s="708" t="s">
        <v>2241</v>
      </c>
      <c r="C70" s="438"/>
      <c r="D70" s="438"/>
      <c r="E70" s="1401"/>
      <c r="F70" s="302"/>
      <c r="G70" s="1113"/>
      <c r="H70" s="1114"/>
      <c r="I70" s="1166"/>
      <c r="J70" s="1165"/>
    </row>
    <row r="71" spans="1:10" customFormat="1" ht="12.75" customHeight="1">
      <c r="A71" s="441"/>
      <c r="B71" s="708" t="s">
        <v>2242</v>
      </c>
      <c r="C71" s="438"/>
      <c r="D71" s="438"/>
      <c r="E71" s="1401"/>
      <c r="F71" s="440"/>
      <c r="G71" s="937"/>
      <c r="H71" s="873"/>
      <c r="I71" s="1167"/>
      <c r="J71" s="887"/>
    </row>
    <row r="72" spans="1:10" customFormat="1" ht="12.75" customHeight="1">
      <c r="A72" s="441"/>
      <c r="B72" s="708" t="s">
        <v>2084</v>
      </c>
      <c r="C72" s="438"/>
      <c r="D72" s="438"/>
      <c r="E72" s="1401"/>
      <c r="F72" s="302"/>
      <c r="G72" s="937"/>
      <c r="H72" s="937"/>
      <c r="I72" s="1167"/>
      <c r="J72" s="954"/>
    </row>
    <row r="73" spans="1:10" customFormat="1">
      <c r="A73" s="441"/>
      <c r="B73" s="709" t="s">
        <v>2087</v>
      </c>
      <c r="C73" s="438"/>
      <c r="D73" s="438"/>
      <c r="E73" s="1401"/>
      <c r="F73" s="302"/>
      <c r="G73" s="937"/>
      <c r="H73" s="937"/>
      <c r="I73" s="1167"/>
      <c r="J73" s="954"/>
    </row>
    <row r="74" spans="1:10" s="152" customFormat="1">
      <c r="A74" s="441"/>
      <c r="B74" s="709" t="s">
        <v>2088</v>
      </c>
      <c r="C74" s="438"/>
      <c r="D74" s="438"/>
      <c r="E74" s="1401"/>
      <c r="F74" s="302"/>
      <c r="G74" s="1113"/>
      <c r="H74" s="1114"/>
      <c r="I74" s="1166"/>
      <c r="J74" s="1165"/>
    </row>
    <row r="75" spans="1:10" customFormat="1" ht="12.75" customHeight="1">
      <c r="A75" s="441"/>
      <c r="B75" s="708" t="s">
        <v>2089</v>
      </c>
      <c r="C75" s="438"/>
      <c r="D75" s="438"/>
      <c r="E75" s="1401"/>
      <c r="F75" s="440"/>
      <c r="G75" s="937"/>
      <c r="H75" s="873"/>
      <c r="I75" s="1167"/>
      <c r="J75" s="887"/>
    </row>
    <row r="76" spans="1:10" customFormat="1" ht="12.75" customHeight="1">
      <c r="A76" s="441"/>
      <c r="B76" s="709" t="s">
        <v>2090</v>
      </c>
      <c r="C76" s="438"/>
      <c r="D76" s="438"/>
      <c r="E76" s="1401"/>
      <c r="F76" s="302"/>
      <c r="G76" s="937"/>
      <c r="H76" s="937"/>
      <c r="I76" s="1167"/>
      <c r="J76" s="954"/>
    </row>
    <row r="77" spans="1:10" s="162" customFormat="1" ht="16.5">
      <c r="A77" s="441"/>
      <c r="B77" s="709" t="s">
        <v>2091</v>
      </c>
      <c r="C77" s="438"/>
      <c r="D77" s="438"/>
      <c r="E77" s="1401"/>
      <c r="F77" s="302"/>
      <c r="G77" s="1115"/>
      <c r="H77" s="1115"/>
      <c r="I77" s="1168"/>
      <c r="J77" s="1169"/>
    </row>
    <row r="78" spans="1:10" s="162" customFormat="1" ht="12.75" customHeight="1">
      <c r="A78" s="441"/>
      <c r="B78" s="709" t="s">
        <v>2078</v>
      </c>
      <c r="C78" s="438"/>
      <c r="D78" s="438"/>
      <c r="E78" s="1401"/>
      <c r="F78" s="440"/>
      <c r="G78" s="1116"/>
      <c r="H78" s="873"/>
      <c r="I78" s="1169"/>
      <c r="J78" s="887"/>
    </row>
    <row r="79" spans="1:10" s="162" customFormat="1" ht="12.75" customHeight="1">
      <c r="A79" s="441"/>
      <c r="B79" s="709" t="s">
        <v>2243</v>
      </c>
      <c r="C79" s="438"/>
      <c r="D79" s="438"/>
      <c r="E79" s="1401"/>
      <c r="F79" s="440"/>
      <c r="G79" s="1116"/>
      <c r="H79" s="873"/>
      <c r="I79" s="1169"/>
      <c r="J79" s="887"/>
    </row>
    <row r="80" spans="1:10" s="162" customFormat="1" ht="12.75" customHeight="1">
      <c r="A80" s="441"/>
      <c r="B80" s="709" t="s">
        <v>2092</v>
      </c>
      <c r="C80" s="438"/>
      <c r="D80" s="438"/>
      <c r="E80" s="1401"/>
      <c r="F80" s="440"/>
      <c r="G80" s="1116"/>
      <c r="H80" s="873"/>
      <c r="I80" s="1169"/>
      <c r="J80" s="887"/>
    </row>
    <row r="81" spans="1:10" s="162" customFormat="1" ht="12.75" customHeight="1">
      <c r="A81" s="441"/>
      <c r="B81" s="709" t="s">
        <v>2093</v>
      </c>
      <c r="C81" s="438"/>
      <c r="D81" s="438"/>
      <c r="E81" s="1401"/>
      <c r="F81" s="440"/>
      <c r="G81" s="1116"/>
      <c r="H81" s="873"/>
      <c r="I81" s="1169"/>
      <c r="J81" s="887"/>
    </row>
    <row r="82" spans="1:10" s="162" customFormat="1" ht="12.75" customHeight="1">
      <c r="A82" s="441"/>
      <c r="B82" s="708" t="s">
        <v>2094</v>
      </c>
      <c r="C82" s="438"/>
      <c r="D82" s="438"/>
      <c r="E82" s="1401"/>
      <c r="F82" s="440"/>
      <c r="G82" s="1116"/>
      <c r="H82" s="873"/>
      <c r="I82" s="1169"/>
      <c r="J82" s="887"/>
    </row>
    <row r="83" spans="1:10" s="162" customFormat="1" ht="12.75" customHeight="1">
      <c r="A83" s="441"/>
      <c r="B83" s="708" t="s">
        <v>2095</v>
      </c>
      <c r="C83" s="438"/>
      <c r="D83" s="438"/>
      <c r="E83" s="1401"/>
      <c r="F83" s="440"/>
      <c r="G83" s="1116"/>
      <c r="H83" s="873"/>
      <c r="I83" s="1169"/>
      <c r="J83" s="887"/>
    </row>
    <row r="84" spans="1:10" s="152" customFormat="1">
      <c r="A84" s="437"/>
      <c r="B84" s="439"/>
      <c r="C84" s="438" t="s">
        <v>843</v>
      </c>
      <c r="D84" s="438">
        <v>1</v>
      </c>
      <c r="E84" s="1402"/>
      <c r="F84" s="440">
        <f>D84*E84</f>
        <v>0</v>
      </c>
      <c r="G84" s="1116">
        <v>1</v>
      </c>
      <c r="H84" s="873">
        <f>E84*G84</f>
        <v>0</v>
      </c>
      <c r="I84" s="1166"/>
      <c r="J84" s="887">
        <f>E84*I84</f>
        <v>0</v>
      </c>
    </row>
    <row r="85" spans="1:10" s="152" customFormat="1">
      <c r="A85" s="441"/>
      <c r="B85" s="438"/>
      <c r="C85" s="438"/>
      <c r="D85" s="438"/>
      <c r="E85" s="1401"/>
      <c r="F85" s="440"/>
      <c r="G85" s="1116"/>
      <c r="H85" s="873"/>
      <c r="I85" s="1166"/>
      <c r="J85" s="887"/>
    </row>
    <row r="86" spans="1:10" s="146" customFormat="1">
      <c r="A86" s="456">
        <v>2</v>
      </c>
      <c r="B86" s="444" t="s">
        <v>2096</v>
      </c>
      <c r="C86" s="656"/>
      <c r="D86" s="467"/>
      <c r="E86" s="1439"/>
      <c r="F86" s="459"/>
      <c r="G86" s="1132"/>
      <c r="H86" s="1132"/>
      <c r="I86" s="1180"/>
      <c r="J86" s="1180"/>
    </row>
    <row r="87" spans="1:10" s="2" customFormat="1">
      <c r="A87" s="657"/>
      <c r="B87" s="658" t="s">
        <v>2097</v>
      </c>
      <c r="C87" s="659"/>
      <c r="D87" s="455"/>
      <c r="E87" s="1322"/>
      <c r="F87" s="307"/>
      <c r="G87" s="879"/>
      <c r="H87" s="879"/>
      <c r="I87" s="952"/>
      <c r="J87" s="952"/>
    </row>
    <row r="88" spans="1:10" s="2" customFormat="1">
      <c r="A88" s="660"/>
      <c r="B88" s="444" t="s">
        <v>2098</v>
      </c>
      <c r="C88" s="661" t="s">
        <v>827</v>
      </c>
      <c r="D88" s="662">
        <v>1</v>
      </c>
      <c r="E88" s="1320"/>
      <c r="F88" s="440">
        <f>D88*E88</f>
        <v>0</v>
      </c>
      <c r="G88" s="1116">
        <v>1</v>
      </c>
      <c r="H88" s="873">
        <f>E88*G88</f>
        <v>0</v>
      </c>
      <c r="I88" s="1166"/>
      <c r="J88" s="887">
        <f>E88*I88</f>
        <v>0</v>
      </c>
    </row>
    <row r="89" spans="1:10" s="2" customFormat="1">
      <c r="A89" s="660"/>
      <c r="B89" s="444"/>
      <c r="C89" s="661"/>
      <c r="D89" s="662"/>
      <c r="E89" s="1322"/>
      <c r="F89" s="307"/>
      <c r="G89" s="879"/>
      <c r="H89" s="879"/>
      <c r="I89" s="952"/>
      <c r="J89" s="952"/>
    </row>
    <row r="90" spans="1:10" s="2" customFormat="1" ht="63.75">
      <c r="A90" s="660">
        <v>3</v>
      </c>
      <c r="B90" s="658" t="s">
        <v>2099</v>
      </c>
      <c r="C90" s="661"/>
      <c r="D90" s="662"/>
      <c r="E90" s="1322"/>
      <c r="F90" s="307"/>
      <c r="G90" s="879"/>
      <c r="H90" s="879"/>
      <c r="I90" s="952"/>
      <c r="J90" s="952"/>
    </row>
    <row r="91" spans="1:10" s="2" customFormat="1">
      <c r="A91" s="660"/>
      <c r="B91" s="658"/>
      <c r="C91" s="661" t="s">
        <v>48</v>
      </c>
      <c r="D91" s="662">
        <v>2000</v>
      </c>
      <c r="E91" s="1320"/>
      <c r="F91" s="440">
        <f>D91*E91</f>
        <v>0</v>
      </c>
      <c r="G91" s="1116">
        <v>2000</v>
      </c>
      <c r="H91" s="873">
        <f>E91*G91</f>
        <v>0</v>
      </c>
      <c r="I91" s="1166"/>
      <c r="J91" s="887">
        <f>E91*I91</f>
        <v>0</v>
      </c>
    </row>
    <row r="92" spans="1:10" s="2" customFormat="1">
      <c r="A92" s="660"/>
      <c r="B92" s="658"/>
      <c r="C92" s="661"/>
      <c r="D92" s="662"/>
      <c r="E92" s="1322"/>
      <c r="F92" s="307"/>
      <c r="G92" s="879"/>
      <c r="H92" s="879"/>
      <c r="I92" s="952"/>
      <c r="J92" s="952"/>
    </row>
    <row r="93" spans="1:10" s="2" customFormat="1" ht="25.5">
      <c r="A93" s="660">
        <v>4</v>
      </c>
      <c r="B93" s="658" t="s">
        <v>2100</v>
      </c>
      <c r="C93" s="656"/>
      <c r="D93" s="663"/>
      <c r="E93" s="1322"/>
      <c r="F93" s="307"/>
      <c r="G93" s="879"/>
      <c r="H93" s="879"/>
      <c r="I93" s="952"/>
      <c r="J93" s="952"/>
    </row>
    <row r="94" spans="1:10" s="2" customFormat="1">
      <c r="A94" s="660"/>
      <c r="B94" s="658" t="s">
        <v>2101</v>
      </c>
      <c r="C94" s="656"/>
      <c r="D94" s="663"/>
      <c r="E94" s="1322"/>
      <c r="F94" s="307"/>
      <c r="G94" s="879"/>
      <c r="H94" s="879"/>
      <c r="I94" s="952"/>
      <c r="J94" s="952"/>
    </row>
    <row r="95" spans="1:10" s="2" customFormat="1">
      <c r="A95" s="660"/>
      <c r="B95" s="658" t="s">
        <v>2102</v>
      </c>
      <c r="C95" s="656"/>
      <c r="D95" s="663"/>
      <c r="E95" s="1322"/>
      <c r="F95" s="307"/>
      <c r="G95" s="879"/>
      <c r="H95" s="879"/>
      <c r="I95" s="952"/>
      <c r="J95" s="952"/>
    </row>
    <row r="96" spans="1:10" s="2" customFormat="1">
      <c r="A96" s="657"/>
      <c r="B96" s="664" t="s">
        <v>2103</v>
      </c>
      <c r="C96" s="656" t="s">
        <v>1667</v>
      </c>
      <c r="D96" s="663">
        <v>14</v>
      </c>
      <c r="E96" s="1320"/>
      <c r="F96" s="440">
        <f>D96*E96</f>
        <v>0</v>
      </c>
      <c r="G96" s="1116">
        <v>14</v>
      </c>
      <c r="H96" s="873">
        <f>E96*G96</f>
        <v>0</v>
      </c>
      <c r="I96" s="1166"/>
      <c r="J96" s="887">
        <f>E96*I96</f>
        <v>0</v>
      </c>
    </row>
    <row r="97" spans="1:10" s="2" customFormat="1">
      <c r="A97" s="657"/>
      <c r="B97" s="664"/>
      <c r="C97" s="656"/>
      <c r="D97" s="663"/>
      <c r="E97" s="1322"/>
      <c r="F97" s="307"/>
      <c r="G97" s="879"/>
      <c r="H97" s="879"/>
      <c r="I97" s="952"/>
      <c r="J97" s="952"/>
    </row>
    <row r="98" spans="1:10" s="2" customFormat="1" ht="25.5">
      <c r="A98" s="660">
        <v>5</v>
      </c>
      <c r="B98" s="658" t="s">
        <v>2104</v>
      </c>
      <c r="C98" s="469"/>
      <c r="D98" s="663"/>
      <c r="E98" s="1322"/>
      <c r="F98" s="307"/>
      <c r="G98" s="879"/>
      <c r="H98" s="879"/>
      <c r="I98" s="952"/>
      <c r="J98" s="952"/>
    </row>
    <row r="99" spans="1:10" s="2" customFormat="1">
      <c r="A99" s="660"/>
      <c r="B99" s="658" t="s">
        <v>2101</v>
      </c>
      <c r="C99" s="469"/>
      <c r="D99" s="663"/>
      <c r="E99" s="1322"/>
      <c r="F99" s="307"/>
      <c r="G99" s="879"/>
      <c r="H99" s="879"/>
      <c r="I99" s="952"/>
      <c r="J99" s="952"/>
    </row>
    <row r="100" spans="1:10" s="2" customFormat="1">
      <c r="A100" s="660"/>
      <c r="B100" s="658" t="s">
        <v>2102</v>
      </c>
      <c r="C100" s="469"/>
      <c r="D100" s="663"/>
      <c r="E100" s="1322"/>
      <c r="F100" s="307"/>
      <c r="G100" s="879"/>
      <c r="H100" s="879"/>
      <c r="I100" s="952"/>
      <c r="J100" s="952"/>
    </row>
    <row r="101" spans="1:10" s="2" customFormat="1">
      <c r="A101" s="657"/>
      <c r="B101" s="664" t="s">
        <v>2103</v>
      </c>
      <c r="C101" s="656" t="s">
        <v>1667</v>
      </c>
      <c r="D101" s="663">
        <v>15</v>
      </c>
      <c r="E101" s="1320"/>
      <c r="F101" s="440">
        <f>D101*E101</f>
        <v>0</v>
      </c>
      <c r="G101" s="1116">
        <v>15</v>
      </c>
      <c r="H101" s="873">
        <f>E101*G101</f>
        <v>0</v>
      </c>
      <c r="I101" s="1166"/>
      <c r="J101" s="887">
        <f>E101*I101</f>
        <v>0</v>
      </c>
    </row>
    <row r="102" spans="1:10" s="2" customFormat="1">
      <c r="A102" s="657"/>
      <c r="B102" s="664"/>
      <c r="C102" s="656"/>
      <c r="D102" s="663"/>
      <c r="E102" s="1322"/>
      <c r="F102" s="307"/>
      <c r="G102" s="879"/>
      <c r="H102" s="879"/>
      <c r="I102" s="952"/>
      <c r="J102" s="952"/>
    </row>
    <row r="103" spans="1:10" s="2" customFormat="1" ht="25.5">
      <c r="A103" s="660">
        <v>6</v>
      </c>
      <c r="B103" s="658" t="s">
        <v>2105</v>
      </c>
      <c r="C103" s="469"/>
      <c r="D103" s="663"/>
      <c r="E103" s="1322"/>
      <c r="F103" s="307"/>
      <c r="G103" s="879"/>
      <c r="H103" s="879"/>
      <c r="I103" s="952"/>
      <c r="J103" s="952"/>
    </row>
    <row r="104" spans="1:10" s="2" customFormat="1">
      <c r="A104" s="660"/>
      <c r="B104" s="658" t="s">
        <v>2101</v>
      </c>
      <c r="C104" s="469"/>
      <c r="D104" s="663"/>
      <c r="E104" s="1322"/>
      <c r="F104" s="307"/>
      <c r="G104" s="879"/>
      <c r="H104" s="879"/>
      <c r="I104" s="952"/>
      <c r="J104" s="952"/>
    </row>
    <row r="105" spans="1:10" s="2" customFormat="1">
      <c r="A105" s="660"/>
      <c r="B105" s="658" t="s">
        <v>2106</v>
      </c>
      <c r="C105" s="469"/>
      <c r="D105" s="663"/>
      <c r="E105" s="1322"/>
      <c r="F105" s="307"/>
      <c r="G105" s="879"/>
      <c r="H105" s="879"/>
      <c r="I105" s="952"/>
      <c r="J105" s="952"/>
    </row>
    <row r="106" spans="1:10" s="2" customFormat="1">
      <c r="A106" s="657"/>
      <c r="B106" s="664" t="s">
        <v>2103</v>
      </c>
      <c r="C106" s="656" t="s">
        <v>1667</v>
      </c>
      <c r="D106" s="663">
        <v>50</v>
      </c>
      <c r="E106" s="1320"/>
      <c r="F106" s="440">
        <f>D106*E106</f>
        <v>0</v>
      </c>
      <c r="G106" s="1116">
        <v>50</v>
      </c>
      <c r="H106" s="873">
        <f>E106*G106</f>
        <v>0</v>
      </c>
      <c r="I106" s="1166"/>
      <c r="J106" s="887">
        <f>E106*I106</f>
        <v>0</v>
      </c>
    </row>
    <row r="107" spans="1:10" s="2" customFormat="1">
      <c r="A107" s="657"/>
      <c r="B107" s="664"/>
      <c r="C107" s="656"/>
      <c r="D107" s="663"/>
      <c r="E107" s="1322"/>
      <c r="F107" s="307"/>
      <c r="G107" s="879"/>
      <c r="H107" s="879"/>
      <c r="I107" s="952"/>
      <c r="J107" s="952"/>
    </row>
    <row r="108" spans="1:10" s="2" customFormat="1" ht="25.5">
      <c r="A108" s="660">
        <v>7</v>
      </c>
      <c r="B108" s="658" t="s">
        <v>2107</v>
      </c>
      <c r="C108" s="656"/>
      <c r="D108" s="663"/>
      <c r="E108" s="1322"/>
      <c r="F108" s="307"/>
      <c r="G108" s="879"/>
      <c r="H108" s="879"/>
      <c r="I108" s="952"/>
      <c r="J108" s="952"/>
    </row>
    <row r="109" spans="1:10" s="2" customFormat="1" ht="25.5">
      <c r="A109" s="660"/>
      <c r="B109" s="658" t="s">
        <v>2108</v>
      </c>
      <c r="C109" s="656"/>
      <c r="D109" s="663"/>
      <c r="E109" s="1322"/>
      <c r="F109" s="307"/>
      <c r="G109" s="879"/>
      <c r="H109" s="879"/>
      <c r="I109" s="952"/>
      <c r="J109" s="952"/>
    </row>
    <row r="110" spans="1:10" s="2" customFormat="1">
      <c r="A110" s="660"/>
      <c r="B110" s="658" t="s">
        <v>2109</v>
      </c>
      <c r="C110" s="656"/>
      <c r="D110" s="663"/>
      <c r="E110" s="1322"/>
      <c r="F110" s="307"/>
      <c r="G110" s="879"/>
      <c r="H110" s="879"/>
      <c r="I110" s="952"/>
      <c r="J110" s="952"/>
    </row>
    <row r="111" spans="1:10" s="2" customFormat="1">
      <c r="A111" s="657"/>
      <c r="B111" s="664" t="s">
        <v>2103</v>
      </c>
      <c r="C111" s="656" t="s">
        <v>1667</v>
      </c>
      <c r="D111" s="663">
        <v>45</v>
      </c>
      <c r="E111" s="1320"/>
      <c r="F111" s="440">
        <f>D111*E111</f>
        <v>0</v>
      </c>
      <c r="G111" s="1116">
        <v>45</v>
      </c>
      <c r="H111" s="873">
        <f>E111*G111</f>
        <v>0</v>
      </c>
      <c r="I111" s="1166"/>
      <c r="J111" s="887">
        <f>E111*I111</f>
        <v>0</v>
      </c>
    </row>
    <row r="112" spans="1:10" s="2" customFormat="1">
      <c r="A112" s="657"/>
      <c r="B112" s="664"/>
      <c r="C112" s="656"/>
      <c r="D112" s="663"/>
      <c r="E112" s="1322"/>
      <c r="F112" s="307"/>
      <c r="G112" s="879"/>
      <c r="H112" s="879"/>
      <c r="I112" s="952"/>
      <c r="J112" s="952"/>
    </row>
    <row r="113" spans="1:10" s="2" customFormat="1" ht="25.5">
      <c r="A113" s="660">
        <v>8</v>
      </c>
      <c r="B113" s="658" t="s">
        <v>2110</v>
      </c>
      <c r="C113" s="665"/>
      <c r="D113" s="666"/>
      <c r="E113" s="1322"/>
      <c r="F113" s="307"/>
      <c r="G113" s="879"/>
      <c r="H113" s="879"/>
      <c r="I113" s="952"/>
      <c r="J113" s="952"/>
    </row>
    <row r="114" spans="1:10" s="2" customFormat="1">
      <c r="A114" s="564"/>
      <c r="B114" s="664" t="s">
        <v>2111</v>
      </c>
      <c r="C114" s="659" t="s">
        <v>826</v>
      </c>
      <c r="D114" s="662">
        <v>1</v>
      </c>
      <c r="E114" s="1320"/>
      <c r="F114" s="440">
        <f>D114*E114</f>
        <v>0</v>
      </c>
      <c r="G114" s="1116">
        <v>1</v>
      </c>
      <c r="H114" s="873">
        <f>E114*G114</f>
        <v>0</v>
      </c>
      <c r="I114" s="1166"/>
      <c r="J114" s="887">
        <f>E114*I114</f>
        <v>0</v>
      </c>
    </row>
    <row r="115" spans="1:10" s="2" customFormat="1">
      <c r="A115" s="660"/>
      <c r="B115" s="444"/>
      <c r="C115" s="661"/>
      <c r="D115" s="662"/>
      <c r="E115" s="1322"/>
      <c r="F115" s="307"/>
      <c r="G115" s="879"/>
      <c r="H115" s="879"/>
      <c r="I115" s="952"/>
      <c r="J115" s="952"/>
    </row>
    <row r="116" spans="1:10" s="2" customFormat="1" ht="38.25">
      <c r="A116" s="660">
        <v>9</v>
      </c>
      <c r="B116" s="658" t="s">
        <v>2112</v>
      </c>
      <c r="C116" s="661"/>
      <c r="D116" s="662"/>
      <c r="E116" s="1322"/>
      <c r="F116" s="307"/>
      <c r="G116" s="879"/>
      <c r="H116" s="879"/>
      <c r="I116" s="952"/>
      <c r="J116" s="952"/>
    </row>
    <row r="117" spans="1:10" s="2" customFormat="1">
      <c r="A117" s="660"/>
      <c r="B117" s="667" t="s">
        <v>2113</v>
      </c>
      <c r="C117" s="661"/>
      <c r="D117" s="662"/>
      <c r="E117" s="1322"/>
      <c r="F117" s="307"/>
      <c r="G117" s="879"/>
      <c r="H117" s="879"/>
      <c r="I117" s="952"/>
      <c r="J117" s="952"/>
    </row>
    <row r="118" spans="1:10" s="2" customFormat="1">
      <c r="A118" s="657"/>
      <c r="B118" s="658" t="s">
        <v>2097</v>
      </c>
      <c r="C118" s="659"/>
      <c r="D118" s="455"/>
      <c r="E118" s="1322"/>
      <c r="F118" s="307"/>
      <c r="G118" s="879"/>
      <c r="H118" s="879"/>
      <c r="I118" s="952"/>
      <c r="J118" s="952"/>
    </row>
    <row r="119" spans="1:10" s="2" customFormat="1">
      <c r="A119" s="660"/>
      <c r="B119" s="668" t="s">
        <v>2114</v>
      </c>
      <c r="C119" s="659"/>
      <c r="D119" s="644"/>
      <c r="E119" s="1322"/>
      <c r="F119" s="307"/>
      <c r="G119" s="879"/>
      <c r="H119" s="879"/>
      <c r="I119" s="952"/>
      <c r="J119" s="952"/>
    </row>
    <row r="120" spans="1:10" s="2" customFormat="1">
      <c r="A120" s="660"/>
      <c r="B120" s="668" t="s">
        <v>2115</v>
      </c>
      <c r="C120" s="659"/>
      <c r="D120" s="644"/>
      <c r="E120" s="1322"/>
      <c r="F120" s="307"/>
      <c r="G120" s="879"/>
      <c r="H120" s="879"/>
      <c r="I120" s="952"/>
      <c r="J120" s="952"/>
    </row>
    <row r="121" spans="1:10" s="2" customFormat="1">
      <c r="A121" s="660"/>
      <c r="B121" s="444"/>
      <c r="C121" s="661" t="s">
        <v>827</v>
      </c>
      <c r="D121" s="662">
        <v>1</v>
      </c>
      <c r="E121" s="1320"/>
      <c r="F121" s="440">
        <f>D121*E121</f>
        <v>0</v>
      </c>
      <c r="G121" s="1116">
        <v>1</v>
      </c>
      <c r="H121" s="873">
        <f>E121*G121</f>
        <v>0</v>
      </c>
      <c r="I121" s="1166"/>
      <c r="J121" s="887">
        <f>E121*I121</f>
        <v>0</v>
      </c>
    </row>
    <row r="122" spans="1:10" s="2" customFormat="1">
      <c r="A122" s="660"/>
      <c r="B122" s="444"/>
      <c r="C122" s="661"/>
      <c r="D122" s="662"/>
      <c r="E122" s="1322"/>
      <c r="F122" s="307"/>
      <c r="G122" s="879"/>
      <c r="H122" s="879"/>
      <c r="I122" s="952"/>
      <c r="J122" s="952"/>
    </row>
    <row r="123" spans="1:10" s="2" customFormat="1">
      <c r="A123" s="660">
        <v>10</v>
      </c>
      <c r="B123" s="658" t="s">
        <v>2116</v>
      </c>
      <c r="C123" s="659"/>
      <c r="D123" s="644"/>
      <c r="E123" s="1322"/>
      <c r="F123" s="307"/>
      <c r="G123" s="879"/>
      <c r="H123" s="879"/>
      <c r="I123" s="952"/>
      <c r="J123" s="952"/>
    </row>
    <row r="124" spans="1:10" s="2" customFormat="1">
      <c r="A124" s="660"/>
      <c r="B124" s="667" t="s">
        <v>2117</v>
      </c>
      <c r="C124" s="659"/>
      <c r="D124" s="644"/>
      <c r="E124" s="1322"/>
      <c r="F124" s="307"/>
      <c r="G124" s="879"/>
      <c r="H124" s="879"/>
      <c r="I124" s="952"/>
      <c r="J124" s="952"/>
    </row>
    <row r="125" spans="1:10" s="2" customFormat="1">
      <c r="A125" s="657"/>
      <c r="B125" s="658" t="s">
        <v>2118</v>
      </c>
      <c r="C125" s="659"/>
      <c r="D125" s="455"/>
      <c r="E125" s="1322"/>
      <c r="F125" s="307"/>
      <c r="G125" s="879"/>
      <c r="H125" s="879"/>
      <c r="I125" s="952"/>
      <c r="J125" s="952"/>
    </row>
    <row r="126" spans="1:10" s="2" customFormat="1">
      <c r="A126" s="657"/>
      <c r="B126" s="668" t="s">
        <v>2119</v>
      </c>
      <c r="C126" s="659"/>
      <c r="D126" s="662"/>
      <c r="E126" s="1322"/>
      <c r="F126" s="307"/>
      <c r="G126" s="879"/>
      <c r="H126" s="879"/>
      <c r="I126" s="952"/>
      <c r="J126" s="952"/>
    </row>
    <row r="127" spans="1:10" s="2" customFormat="1">
      <c r="A127" s="657"/>
      <c r="B127" s="664" t="s">
        <v>2115</v>
      </c>
      <c r="C127" s="659" t="s">
        <v>827</v>
      </c>
      <c r="D127" s="662">
        <v>1</v>
      </c>
      <c r="E127" s="1320"/>
      <c r="F127" s="440">
        <f>D127*E127</f>
        <v>0</v>
      </c>
      <c r="G127" s="1116">
        <v>1</v>
      </c>
      <c r="H127" s="873">
        <f>E127*G127</f>
        <v>0</v>
      </c>
      <c r="I127" s="1166"/>
      <c r="J127" s="887">
        <f>E127*I127</f>
        <v>0</v>
      </c>
    </row>
    <row r="128" spans="1:10" s="2" customFormat="1">
      <c r="A128" s="657"/>
      <c r="B128" s="664"/>
      <c r="C128" s="659"/>
      <c r="D128" s="662"/>
      <c r="E128" s="1322"/>
      <c r="F128" s="307"/>
      <c r="G128" s="879"/>
      <c r="H128" s="879"/>
      <c r="I128" s="952"/>
      <c r="J128" s="952"/>
    </row>
    <row r="129" spans="1:10" s="2" customFormat="1" ht="38.25">
      <c r="A129" s="660">
        <v>11</v>
      </c>
      <c r="B129" s="658" t="s">
        <v>2120</v>
      </c>
      <c r="C129" s="665"/>
      <c r="D129" s="644"/>
      <c r="E129" s="1322"/>
      <c r="F129" s="307"/>
      <c r="G129" s="879"/>
      <c r="H129" s="879"/>
      <c r="I129" s="952"/>
      <c r="J129" s="952"/>
    </row>
    <row r="130" spans="1:10" s="2" customFormat="1">
      <c r="A130" s="669"/>
      <c r="B130" s="667" t="s">
        <v>2121</v>
      </c>
      <c r="C130" s="665"/>
      <c r="D130" s="644"/>
      <c r="E130" s="1322"/>
      <c r="F130" s="307"/>
      <c r="G130" s="879"/>
      <c r="H130" s="879"/>
      <c r="I130" s="952"/>
      <c r="J130" s="952"/>
    </row>
    <row r="131" spans="1:10" s="2" customFormat="1">
      <c r="A131" s="669"/>
      <c r="B131" s="658" t="s">
        <v>2097</v>
      </c>
      <c r="C131" s="665"/>
      <c r="D131" s="455"/>
      <c r="E131" s="1322"/>
      <c r="F131" s="307"/>
      <c r="G131" s="879"/>
      <c r="H131" s="879"/>
      <c r="I131" s="952"/>
      <c r="J131" s="952"/>
    </row>
    <row r="132" spans="1:10" s="2" customFormat="1">
      <c r="A132" s="669" t="s">
        <v>81</v>
      </c>
      <c r="B132" s="668" t="s">
        <v>2122</v>
      </c>
      <c r="C132" s="665"/>
      <c r="D132" s="644"/>
      <c r="E132" s="1322"/>
      <c r="F132" s="307"/>
      <c r="G132" s="879"/>
      <c r="H132" s="879"/>
      <c r="I132" s="952"/>
      <c r="J132" s="952"/>
    </row>
    <row r="133" spans="1:10" s="2" customFormat="1">
      <c r="A133" s="669"/>
      <c r="B133" s="664" t="s">
        <v>2115</v>
      </c>
      <c r="C133" s="659" t="s">
        <v>827</v>
      </c>
      <c r="D133" s="662">
        <v>1</v>
      </c>
      <c r="E133" s="1320"/>
      <c r="F133" s="440">
        <f>D133*E133</f>
        <v>0</v>
      </c>
      <c r="G133" s="1116">
        <v>1</v>
      </c>
      <c r="H133" s="873">
        <f>E133*G133</f>
        <v>0</v>
      </c>
      <c r="I133" s="1166"/>
      <c r="J133" s="887">
        <f>E133*I133</f>
        <v>0</v>
      </c>
    </row>
    <row r="134" spans="1:10" s="2" customFormat="1">
      <c r="A134" s="669"/>
      <c r="B134" s="667" t="s">
        <v>2123</v>
      </c>
      <c r="C134" s="665"/>
      <c r="D134" s="644"/>
      <c r="E134" s="1322"/>
      <c r="F134" s="307"/>
      <c r="G134" s="879"/>
      <c r="H134" s="879"/>
      <c r="I134" s="952"/>
      <c r="J134" s="952"/>
    </row>
    <row r="135" spans="1:10" s="2" customFormat="1">
      <c r="A135" s="669"/>
      <c r="B135" s="658" t="s">
        <v>2097</v>
      </c>
      <c r="C135" s="665"/>
      <c r="D135" s="455"/>
      <c r="E135" s="1322"/>
      <c r="F135" s="307"/>
      <c r="G135" s="879"/>
      <c r="H135" s="879"/>
      <c r="I135" s="952"/>
      <c r="J135" s="952"/>
    </row>
    <row r="136" spans="1:10" s="2" customFormat="1">
      <c r="A136" s="669" t="s">
        <v>81</v>
      </c>
      <c r="B136" s="668" t="s">
        <v>2124</v>
      </c>
      <c r="C136" s="665"/>
      <c r="D136" s="644"/>
      <c r="E136" s="1322"/>
      <c r="F136" s="307"/>
      <c r="G136" s="879"/>
      <c r="H136" s="879"/>
      <c r="I136" s="952"/>
      <c r="J136" s="952"/>
    </row>
    <row r="137" spans="1:10" s="2" customFormat="1">
      <c r="A137" s="669"/>
      <c r="B137" s="664" t="s">
        <v>2115</v>
      </c>
      <c r="C137" s="659" t="s">
        <v>827</v>
      </c>
      <c r="D137" s="662">
        <v>1</v>
      </c>
      <c r="E137" s="1320"/>
      <c r="F137" s="440">
        <f>D137*E137</f>
        <v>0</v>
      </c>
      <c r="G137" s="1116">
        <v>1</v>
      </c>
      <c r="H137" s="873">
        <f>E137*G137</f>
        <v>0</v>
      </c>
      <c r="I137" s="1166"/>
      <c r="J137" s="887">
        <f>E137*I137</f>
        <v>0</v>
      </c>
    </row>
    <row r="138" spans="1:10" s="2" customFormat="1">
      <c r="A138" s="669"/>
      <c r="B138" s="664"/>
      <c r="C138" s="659"/>
      <c r="D138" s="662"/>
      <c r="E138" s="1322"/>
      <c r="F138" s="307"/>
      <c r="G138" s="879"/>
      <c r="H138" s="879"/>
      <c r="I138" s="952"/>
      <c r="J138" s="952"/>
    </row>
    <row r="139" spans="1:10" s="2" customFormat="1" ht="25.5">
      <c r="A139" s="657" t="s">
        <v>2125</v>
      </c>
      <c r="B139" s="664" t="s">
        <v>2126</v>
      </c>
      <c r="C139" s="656" t="s">
        <v>1667</v>
      </c>
      <c r="D139" s="663">
        <v>15</v>
      </c>
      <c r="E139" s="1320"/>
      <c r="F139" s="440">
        <f>D139*E139</f>
        <v>0</v>
      </c>
      <c r="G139" s="1144">
        <v>15</v>
      </c>
      <c r="H139" s="873">
        <f>E139*G139</f>
        <v>0</v>
      </c>
      <c r="I139" s="1166"/>
      <c r="J139" s="887">
        <f>E139*I139</f>
        <v>0</v>
      </c>
    </row>
    <row r="140" spans="1:10" s="2" customFormat="1">
      <c r="A140" s="657"/>
      <c r="B140" s="664"/>
      <c r="C140" s="656"/>
      <c r="D140" s="663"/>
      <c r="E140" s="1322"/>
      <c r="F140" s="307"/>
      <c r="G140" s="879"/>
      <c r="H140" s="879"/>
      <c r="I140" s="952"/>
      <c r="J140" s="952"/>
    </row>
    <row r="141" spans="1:10" s="2" customFormat="1" ht="38.25">
      <c r="A141" s="657" t="s">
        <v>2127</v>
      </c>
      <c r="B141" s="658" t="s">
        <v>2128</v>
      </c>
      <c r="C141" s="670"/>
      <c r="D141" s="671"/>
      <c r="E141" s="1322"/>
      <c r="F141" s="307"/>
      <c r="G141" s="879"/>
      <c r="H141" s="879"/>
      <c r="I141" s="952"/>
      <c r="J141" s="952"/>
    </row>
    <row r="142" spans="1:10" s="2" customFormat="1">
      <c r="A142" s="669"/>
      <c r="B142" s="664"/>
      <c r="C142" s="659" t="s">
        <v>827</v>
      </c>
      <c r="D142" s="662">
        <v>1</v>
      </c>
      <c r="E142" s="1320"/>
      <c r="F142" s="440">
        <f>D142*E142</f>
        <v>0</v>
      </c>
      <c r="G142" s="1116">
        <v>1</v>
      </c>
      <c r="H142" s="873">
        <f>E142*G142</f>
        <v>0</v>
      </c>
      <c r="I142" s="1166"/>
      <c r="J142" s="887">
        <f>E142*I142</f>
        <v>0</v>
      </c>
    </row>
    <row r="143" spans="1:10" s="2" customFormat="1">
      <c r="A143" s="657"/>
      <c r="B143" s="664"/>
      <c r="C143" s="672"/>
      <c r="D143" s="673"/>
      <c r="E143" s="1322"/>
      <c r="F143" s="307"/>
      <c r="G143" s="879"/>
      <c r="H143" s="879"/>
      <c r="I143" s="952"/>
      <c r="J143" s="952"/>
    </row>
    <row r="144" spans="1:10" s="2" customFormat="1" ht="25.5">
      <c r="A144" s="657" t="s">
        <v>2129</v>
      </c>
      <c r="B144" s="664" t="s">
        <v>2130</v>
      </c>
      <c r="C144" s="656" t="s">
        <v>1605</v>
      </c>
      <c r="D144" s="663">
        <v>1</v>
      </c>
      <c r="E144" s="1440"/>
      <c r="F144" s="440">
        <f>D144*E144</f>
        <v>0</v>
      </c>
      <c r="G144" s="1144"/>
      <c r="H144" s="873">
        <f>E144*G144</f>
        <v>0</v>
      </c>
      <c r="I144" s="1294">
        <v>1</v>
      </c>
      <c r="J144" s="887">
        <f>E144*I144</f>
        <v>0</v>
      </c>
    </row>
    <row r="145" spans="1:10" s="2" customFormat="1">
      <c r="A145" s="657"/>
      <c r="B145" s="674"/>
      <c r="C145" s="675"/>
      <c r="D145" s="676"/>
      <c r="E145" s="1322"/>
      <c r="F145" s="307"/>
      <c r="G145" s="879"/>
      <c r="H145" s="879"/>
      <c r="I145" s="952"/>
      <c r="J145" s="952"/>
    </row>
    <row r="146" spans="1:10" s="2" customFormat="1" ht="38.25">
      <c r="A146" s="657" t="s">
        <v>2131</v>
      </c>
      <c r="B146" s="664" t="s">
        <v>2132</v>
      </c>
      <c r="C146" s="677" t="s">
        <v>1090</v>
      </c>
      <c r="D146" s="678">
        <v>7</v>
      </c>
      <c r="E146" s="1320"/>
      <c r="F146" s="440">
        <f>D146*E146</f>
        <v>0</v>
      </c>
      <c r="G146" s="1144">
        <v>7</v>
      </c>
      <c r="H146" s="873">
        <f>E146*G146</f>
        <v>0</v>
      </c>
      <c r="I146" s="1166"/>
      <c r="J146" s="887">
        <f>E146*I146</f>
        <v>0</v>
      </c>
    </row>
    <row r="147" spans="1:10" s="152" customFormat="1" ht="13.5" thickBot="1">
      <c r="A147" s="449"/>
      <c r="B147" s="449"/>
      <c r="C147" s="449"/>
      <c r="D147" s="449"/>
      <c r="E147" s="1403"/>
      <c r="F147" s="450"/>
      <c r="G147" s="1122"/>
      <c r="H147" s="1123"/>
      <c r="I147" s="1173"/>
      <c r="J147" s="1173"/>
    </row>
    <row r="148" spans="1:10" s="152" customFormat="1" ht="13.5" thickTop="1">
      <c r="A148" s="151"/>
      <c r="B148" s="151"/>
      <c r="C148" s="151"/>
      <c r="D148" s="151"/>
      <c r="E148" s="1404"/>
      <c r="F148" s="566" t="s">
        <v>1582</v>
      </c>
      <c r="G148" s="1102"/>
      <c r="H148" s="1124" t="s">
        <v>1584</v>
      </c>
      <c r="I148" s="1155"/>
      <c r="J148" s="1174" t="s">
        <v>1585</v>
      </c>
    </row>
    <row r="149" spans="1:10" s="152" customFormat="1">
      <c r="A149" s="151"/>
      <c r="B149" s="424" t="s">
        <v>2133</v>
      </c>
      <c r="C149" s="438"/>
      <c r="D149" s="438"/>
      <c r="E149" s="1401"/>
      <c r="F149" s="383">
        <f>SUM(F45:F147)</f>
        <v>0</v>
      </c>
      <c r="G149" s="1113"/>
      <c r="H149" s="942">
        <f>SUM(H45:H147)</f>
        <v>0</v>
      </c>
      <c r="I149" s="1165"/>
      <c r="J149" s="955">
        <f>SUM(J45:J147)</f>
        <v>0</v>
      </c>
    </row>
    <row r="150" spans="1:10" s="152" customFormat="1">
      <c r="E150" s="1404"/>
      <c r="F150" s="93"/>
      <c r="G150" s="1111"/>
      <c r="H150" s="1112"/>
      <c r="I150" s="1164"/>
      <c r="J150" s="1164"/>
    </row>
    <row r="151" spans="1:10" s="152" customFormat="1">
      <c r="E151" s="1404"/>
      <c r="F151" s="93"/>
      <c r="G151" s="1111"/>
      <c r="H151" s="1112"/>
      <c r="I151" s="1164"/>
      <c r="J151" s="1164"/>
    </row>
    <row r="152" spans="1:10" s="152" customFormat="1">
      <c r="A152" s="150"/>
      <c r="B152" s="150" t="s">
        <v>1927</v>
      </c>
      <c r="C152" s="150"/>
      <c r="D152" s="150"/>
      <c r="E152" s="1404"/>
      <c r="F152" s="93"/>
      <c r="G152" s="1111"/>
      <c r="H152" s="1112"/>
      <c r="I152" s="1164"/>
      <c r="J152" s="1164"/>
    </row>
    <row r="153" spans="1:10" s="152" customFormat="1" ht="25.5">
      <c r="A153" s="150"/>
      <c r="B153" s="150" t="s">
        <v>829</v>
      </c>
      <c r="C153" s="150"/>
      <c r="D153" s="150"/>
      <c r="E153" s="1404"/>
      <c r="F153" s="93"/>
      <c r="G153" s="1111"/>
      <c r="H153" s="1112"/>
      <c r="I153" s="1164"/>
      <c r="J153" s="1164"/>
    </row>
    <row r="154" spans="1:10" s="152" customFormat="1">
      <c r="A154" s="150"/>
      <c r="B154" s="150"/>
      <c r="C154" s="150"/>
      <c r="D154" s="150"/>
      <c r="E154" s="1404"/>
      <c r="F154" s="93"/>
      <c r="G154" s="1111"/>
      <c r="H154" s="1112"/>
      <c r="I154" s="1164"/>
      <c r="J154" s="1164"/>
    </row>
    <row r="155" spans="1:10" s="152" customFormat="1">
      <c r="A155" s="591" t="s">
        <v>2063</v>
      </c>
      <c r="B155" s="424" t="s">
        <v>2066</v>
      </c>
      <c r="E155" s="1404"/>
      <c r="F155" s="93"/>
      <c r="G155" s="1111"/>
      <c r="H155" s="1112"/>
      <c r="I155" s="1164"/>
      <c r="J155" s="1164"/>
    </row>
    <row r="156" spans="1:10" s="152" customFormat="1">
      <c r="B156" s="152" t="s">
        <v>2065</v>
      </c>
      <c r="E156" s="1404"/>
      <c r="F156" s="93"/>
      <c r="G156" s="1111"/>
      <c r="H156" s="1112"/>
      <c r="I156" s="1164"/>
      <c r="J156" s="1164"/>
    </row>
    <row r="157" spans="1:10" s="152" customFormat="1">
      <c r="A157" s="150" t="s">
        <v>832</v>
      </c>
      <c r="B157" s="150" t="s">
        <v>833</v>
      </c>
      <c r="C157" s="150" t="s">
        <v>834</v>
      </c>
      <c r="D157" s="150" t="s">
        <v>835</v>
      </c>
      <c r="E157" s="1367" t="s">
        <v>1386</v>
      </c>
      <c r="F157" s="150" t="s">
        <v>1599</v>
      </c>
      <c r="G157" s="1548" t="s">
        <v>1557</v>
      </c>
      <c r="H157" s="1549"/>
      <c r="I157" s="1550" t="s">
        <v>1558</v>
      </c>
      <c r="J157" s="1551"/>
    </row>
    <row r="158" spans="1:10" s="152" customFormat="1" ht="13.5" thickBot="1">
      <c r="A158" s="155"/>
      <c r="B158" s="156"/>
      <c r="C158" s="156"/>
      <c r="D158" s="155"/>
      <c r="E158" s="1405" t="s">
        <v>838</v>
      </c>
      <c r="F158" s="157" t="s">
        <v>838</v>
      </c>
      <c r="G158" s="898" t="s">
        <v>79</v>
      </c>
      <c r="H158" s="898" t="s">
        <v>1561</v>
      </c>
      <c r="I158" s="897" t="s">
        <v>79</v>
      </c>
      <c r="J158" s="897" t="s">
        <v>1561</v>
      </c>
    </row>
    <row r="159" spans="1:10" s="152" customFormat="1">
      <c r="A159" s="158"/>
      <c r="B159" s="151"/>
      <c r="C159" s="159"/>
      <c r="D159" s="158"/>
      <c r="E159" s="1404"/>
      <c r="F159" s="93"/>
      <c r="G159" s="1111"/>
      <c r="H159" s="1112"/>
      <c r="I159" s="1164"/>
      <c r="J159" s="1164"/>
    </row>
    <row r="160" spans="1:10" s="152" customFormat="1">
      <c r="E160" s="1404"/>
      <c r="F160" s="93"/>
      <c r="G160" s="1111"/>
      <c r="H160" s="1112"/>
      <c r="I160" s="1164"/>
      <c r="J160" s="1164"/>
    </row>
    <row r="161" spans="1:10" s="152" customFormat="1" ht="88.5" customHeight="1">
      <c r="A161" s="613">
        <v>1</v>
      </c>
      <c r="B161" s="679" t="s">
        <v>2135</v>
      </c>
      <c r="C161" s="454"/>
      <c r="D161" s="454"/>
      <c r="E161" s="1441"/>
      <c r="F161" s="302"/>
      <c r="G161" s="1113"/>
      <c r="H161" s="1114"/>
      <c r="I161" s="1165"/>
      <c r="J161" s="1165"/>
    </row>
    <row r="162" spans="1:10" s="152" customFormat="1" ht="17.25" customHeight="1">
      <c r="A162" s="613"/>
      <c r="B162" s="679" t="s">
        <v>2136</v>
      </c>
      <c r="C162" s="454"/>
      <c r="D162" s="454"/>
      <c r="E162" s="1441"/>
      <c r="F162" s="302"/>
      <c r="G162" s="1113"/>
      <c r="H162" s="1114"/>
      <c r="I162" s="1165"/>
      <c r="J162" s="1165"/>
    </row>
    <row r="163" spans="1:10" s="152" customFormat="1" ht="93.75" customHeight="1">
      <c r="A163" s="613"/>
      <c r="B163" s="679" t="s">
        <v>2137</v>
      </c>
      <c r="C163" s="454"/>
      <c r="D163" s="454"/>
      <c r="E163" s="1441"/>
      <c r="F163" s="302"/>
      <c r="G163" s="1113"/>
      <c r="H163" s="1114"/>
      <c r="I163" s="1165"/>
      <c r="J163" s="1165"/>
    </row>
    <row r="164" spans="1:10" s="152" customFormat="1" ht="13.5" customHeight="1">
      <c r="A164" s="680"/>
      <c r="B164" s="679" t="s">
        <v>2138</v>
      </c>
      <c r="C164" s="463"/>
      <c r="D164" s="465"/>
      <c r="E164" s="1441"/>
      <c r="F164" s="302"/>
      <c r="G164" s="1113"/>
      <c r="H164" s="1114"/>
      <c r="I164" s="1165"/>
      <c r="J164" s="1165"/>
    </row>
    <row r="165" spans="1:10" s="152" customFormat="1" ht="105" customHeight="1">
      <c r="A165" s="680"/>
      <c r="B165" s="679" t="s">
        <v>2139</v>
      </c>
      <c r="C165" s="463"/>
      <c r="D165" s="465"/>
      <c r="E165" s="1441"/>
      <c r="F165" s="302"/>
      <c r="G165" s="1113"/>
      <c r="H165" s="1114"/>
      <c r="I165" s="1165"/>
      <c r="J165" s="1165"/>
    </row>
    <row r="166" spans="1:10" s="152" customFormat="1" ht="29.25" customHeight="1">
      <c r="A166" s="680"/>
      <c r="B166" s="679" t="s">
        <v>2140</v>
      </c>
      <c r="C166" s="463"/>
      <c r="D166" s="465"/>
      <c r="E166" s="1441"/>
      <c r="F166" s="302"/>
      <c r="G166" s="1113"/>
      <c r="H166" s="1114"/>
      <c r="I166" s="1165"/>
      <c r="J166" s="1165"/>
    </row>
    <row r="167" spans="1:10" s="152" customFormat="1" ht="51">
      <c r="A167" s="460"/>
      <c r="B167" s="679" t="s">
        <v>2141</v>
      </c>
      <c r="C167" s="463"/>
      <c r="D167" s="463"/>
      <c r="E167" s="1441"/>
      <c r="F167" s="302"/>
      <c r="G167" s="1113"/>
      <c r="H167" s="1114"/>
      <c r="I167" s="1165"/>
      <c r="J167" s="1165"/>
    </row>
    <row r="168" spans="1:10" s="152" customFormat="1">
      <c r="A168" s="460"/>
      <c r="B168" s="679"/>
      <c r="C168" s="463"/>
      <c r="D168" s="463"/>
      <c r="E168" s="1441"/>
      <c r="F168" s="440"/>
      <c r="G168" s="1113"/>
      <c r="H168" s="873"/>
      <c r="I168" s="1166"/>
      <c r="J168" s="887"/>
    </row>
    <row r="169" spans="1:10" s="152" customFormat="1">
      <c r="A169" s="460"/>
      <c r="B169" s="679" t="s">
        <v>2142</v>
      </c>
      <c r="C169" s="463"/>
      <c r="D169" s="463"/>
      <c r="E169" s="1441"/>
      <c r="F169" s="440"/>
      <c r="G169" s="1113"/>
      <c r="H169" s="873"/>
      <c r="I169" s="1166"/>
      <c r="J169" s="887"/>
    </row>
    <row r="170" spans="1:10" s="152" customFormat="1" ht="63.75">
      <c r="A170" s="460"/>
      <c r="B170" s="679" t="s">
        <v>2143</v>
      </c>
      <c r="C170" s="463"/>
      <c r="D170" s="463"/>
      <c r="E170" s="1441"/>
      <c r="F170" s="440"/>
      <c r="G170" s="1113"/>
      <c r="H170" s="873"/>
      <c r="I170" s="1166"/>
      <c r="J170" s="887"/>
    </row>
    <row r="171" spans="1:10" s="152" customFormat="1" ht="25.5">
      <c r="A171" s="460"/>
      <c r="B171" s="679" t="s">
        <v>2144</v>
      </c>
      <c r="C171" s="463"/>
      <c r="D171" s="463"/>
      <c r="E171" s="1441"/>
      <c r="F171" s="302"/>
      <c r="G171" s="1113"/>
      <c r="H171" s="1114"/>
      <c r="I171" s="1165"/>
      <c r="J171" s="1165"/>
    </row>
    <row r="172" spans="1:10" s="152" customFormat="1" ht="38.25">
      <c r="A172" s="460"/>
      <c r="B172" s="679" t="s">
        <v>2145</v>
      </c>
      <c r="C172" s="463"/>
      <c r="D172" s="463"/>
      <c r="E172" s="1441"/>
      <c r="F172" s="302"/>
      <c r="G172" s="1113"/>
      <c r="H172" s="1114"/>
      <c r="I172" s="1165"/>
      <c r="J172" s="1165"/>
    </row>
    <row r="173" spans="1:10" s="152" customFormat="1" ht="51">
      <c r="A173" s="460"/>
      <c r="B173" s="679" t="s">
        <v>2146</v>
      </c>
      <c r="C173" s="463"/>
      <c r="D173" s="463"/>
      <c r="E173" s="1441"/>
      <c r="F173" s="302"/>
      <c r="G173" s="1113"/>
      <c r="H173" s="1114"/>
      <c r="I173" s="1165"/>
      <c r="J173" s="1165"/>
    </row>
    <row r="174" spans="1:10" s="152" customFormat="1" ht="38.25">
      <c r="A174" s="460"/>
      <c r="B174" s="679" t="s">
        <v>2147</v>
      </c>
      <c r="C174" s="463"/>
      <c r="D174" s="463"/>
      <c r="E174" s="1441"/>
      <c r="F174" s="440"/>
      <c r="G174" s="1113"/>
      <c r="H174" s="873"/>
      <c r="I174" s="1166"/>
      <c r="J174" s="887"/>
    </row>
    <row r="175" spans="1:10" s="152" customFormat="1">
      <c r="A175" s="460"/>
      <c r="B175" s="679"/>
      <c r="C175" s="463"/>
      <c r="D175" s="463"/>
      <c r="E175" s="1441"/>
      <c r="F175" s="302"/>
      <c r="G175" s="1113"/>
      <c r="H175" s="1114"/>
      <c r="I175" s="1165"/>
      <c r="J175" s="1165"/>
    </row>
    <row r="176" spans="1:10" s="152" customFormat="1">
      <c r="A176" s="460"/>
      <c r="B176" s="681" t="s">
        <v>2148</v>
      </c>
      <c r="C176" s="463"/>
      <c r="D176" s="463"/>
      <c r="E176" s="1441"/>
      <c r="F176" s="302"/>
      <c r="G176" s="1113"/>
      <c r="H176" s="1114"/>
      <c r="I176" s="1165"/>
      <c r="J176" s="1165"/>
    </row>
    <row r="177" spans="1:10" s="152" customFormat="1" ht="25.5">
      <c r="A177" s="460"/>
      <c r="B177" s="679" t="s">
        <v>2149</v>
      </c>
      <c r="C177" s="463"/>
      <c r="D177" s="463"/>
      <c r="E177" s="1441"/>
      <c r="F177" s="302"/>
      <c r="G177" s="1113"/>
      <c r="H177" s="1114"/>
      <c r="I177" s="1165"/>
      <c r="J177" s="1165"/>
    </row>
    <row r="178" spans="1:10" s="152" customFormat="1">
      <c r="A178" s="460"/>
      <c r="B178" s="679"/>
      <c r="C178" s="463"/>
      <c r="D178" s="463"/>
      <c r="E178" s="1441"/>
      <c r="F178" s="440"/>
      <c r="G178" s="1113"/>
      <c r="H178" s="873"/>
      <c r="I178" s="1166"/>
      <c r="J178" s="1165"/>
    </row>
    <row r="179" spans="1:10" s="152" customFormat="1">
      <c r="A179" s="460"/>
      <c r="B179" s="681" t="s">
        <v>2150</v>
      </c>
      <c r="C179" s="463"/>
      <c r="D179" s="463"/>
      <c r="E179" s="1441"/>
      <c r="F179" s="302"/>
      <c r="G179" s="1113"/>
      <c r="H179" s="1114"/>
      <c r="I179" s="1165"/>
      <c r="J179" s="1165"/>
    </row>
    <row r="180" spans="1:10" customFormat="1" ht="12.75" customHeight="1">
      <c r="A180" s="460"/>
      <c r="B180" s="679" t="s">
        <v>2151</v>
      </c>
      <c r="C180" s="463"/>
      <c r="D180" s="463"/>
      <c r="E180" s="1441"/>
      <c r="F180" s="302"/>
      <c r="G180" s="937"/>
      <c r="H180" s="937"/>
      <c r="I180" s="954"/>
      <c r="J180" s="954"/>
    </row>
    <row r="181" spans="1:10" s="152" customFormat="1">
      <c r="A181" s="460"/>
      <c r="B181" s="679"/>
      <c r="C181" s="463"/>
      <c r="D181" s="463"/>
      <c r="E181" s="1441"/>
      <c r="F181" s="302"/>
      <c r="G181" s="1113"/>
      <c r="H181" s="1114"/>
      <c r="I181" s="1165"/>
      <c r="J181" s="1165"/>
    </row>
    <row r="182" spans="1:10" customFormat="1" ht="12.75" customHeight="1">
      <c r="A182" s="460"/>
      <c r="B182" s="679" t="s">
        <v>2152</v>
      </c>
      <c r="C182" s="463"/>
      <c r="D182" s="463"/>
      <c r="E182" s="1441"/>
      <c r="F182" s="440"/>
      <c r="G182" s="937"/>
      <c r="H182" s="873"/>
      <c r="I182" s="954"/>
      <c r="J182" s="887"/>
    </row>
    <row r="183" spans="1:10" customFormat="1" ht="12.75" customHeight="1">
      <c r="A183" s="460"/>
      <c r="B183" s="679" t="s">
        <v>2229</v>
      </c>
      <c r="C183" s="463"/>
      <c r="D183" s="463"/>
      <c r="E183" s="1441"/>
      <c r="F183" s="302"/>
      <c r="G183" s="937"/>
      <c r="H183" s="937"/>
      <c r="I183" s="954"/>
      <c r="J183" s="954"/>
    </row>
    <row r="184" spans="1:10" customFormat="1">
      <c r="A184" s="460"/>
      <c r="B184" s="679"/>
      <c r="C184" s="463"/>
      <c r="D184" s="463"/>
      <c r="E184" s="1441"/>
      <c r="F184" s="302"/>
      <c r="G184" s="937"/>
      <c r="H184" s="937"/>
      <c r="I184" s="954"/>
      <c r="J184" s="954"/>
    </row>
    <row r="185" spans="1:10" s="152" customFormat="1">
      <c r="A185" s="460"/>
      <c r="B185" s="681" t="s">
        <v>2153</v>
      </c>
      <c r="C185" s="463"/>
      <c r="D185" s="463"/>
      <c r="E185" s="1441"/>
      <c r="F185" s="302"/>
      <c r="G185" s="1113"/>
      <c r="H185" s="1114"/>
      <c r="I185" s="1165"/>
      <c r="J185" s="1165"/>
    </row>
    <row r="186" spans="1:10" customFormat="1" ht="12.75" customHeight="1">
      <c r="A186" s="460"/>
      <c r="B186" s="679" t="s">
        <v>2230</v>
      </c>
      <c r="C186" s="463"/>
      <c r="D186" s="463"/>
      <c r="E186" s="1441"/>
      <c r="F186" s="440"/>
      <c r="G186" s="937"/>
      <c r="H186" s="873"/>
      <c r="I186" s="954"/>
      <c r="J186" s="887"/>
    </row>
    <row r="187" spans="1:10" customFormat="1" ht="12.75" customHeight="1">
      <c r="A187" s="460"/>
      <c r="B187" s="679"/>
      <c r="C187" s="463"/>
      <c r="D187" s="463"/>
      <c r="E187" s="1441"/>
      <c r="F187" s="302"/>
      <c r="G187" s="937"/>
      <c r="H187" s="937"/>
      <c r="I187" s="954"/>
      <c r="J187" s="954"/>
    </row>
    <row r="188" spans="1:10" customFormat="1">
      <c r="A188" s="460"/>
      <c r="B188" s="679" t="s">
        <v>2154</v>
      </c>
      <c r="C188" s="463"/>
      <c r="D188" s="463"/>
      <c r="E188" s="1441"/>
      <c r="F188" s="302"/>
      <c r="G188" s="937"/>
      <c r="H188" s="937"/>
      <c r="I188" s="954"/>
      <c r="J188" s="954"/>
    </row>
    <row r="189" spans="1:10" s="152" customFormat="1" ht="63.75">
      <c r="A189" s="460"/>
      <c r="B189" s="679" t="s">
        <v>2155</v>
      </c>
      <c r="C189" s="463"/>
      <c r="D189" s="463"/>
      <c r="E189" s="1441"/>
      <c r="F189" s="302"/>
      <c r="G189" s="1113"/>
      <c r="H189" s="1114"/>
      <c r="I189" s="1165"/>
      <c r="J189" s="1165"/>
    </row>
    <row r="190" spans="1:10" customFormat="1" ht="12.75" customHeight="1">
      <c r="A190" s="460"/>
      <c r="B190" s="679" t="s">
        <v>2156</v>
      </c>
      <c r="C190" s="463"/>
      <c r="D190" s="463"/>
      <c r="E190" s="1441"/>
      <c r="F190" s="440"/>
      <c r="G190" s="937"/>
      <c r="H190" s="873"/>
      <c r="I190" s="954"/>
      <c r="J190" s="887"/>
    </row>
    <row r="191" spans="1:10" customFormat="1" ht="12.75" customHeight="1">
      <c r="A191" s="460"/>
      <c r="B191" s="679"/>
      <c r="C191" s="463"/>
      <c r="D191" s="463"/>
      <c r="E191" s="1441"/>
      <c r="F191" s="302"/>
      <c r="G191" s="937"/>
      <c r="H191" s="937"/>
      <c r="I191" s="954"/>
      <c r="J191" s="954"/>
    </row>
    <row r="192" spans="1:10" s="162" customFormat="1" ht="16.5">
      <c r="A192" s="460"/>
      <c r="B192" s="679" t="s">
        <v>2157</v>
      </c>
      <c r="C192" s="463"/>
      <c r="D192" s="463"/>
      <c r="E192" s="1441"/>
      <c r="F192" s="302"/>
      <c r="G192" s="1115"/>
      <c r="H192" s="1115"/>
      <c r="I192" s="1169"/>
      <c r="J192" s="1169"/>
    </row>
    <row r="193" spans="1:17" s="162" customFormat="1" ht="12" customHeight="1">
      <c r="A193" s="460"/>
      <c r="B193" s="679" t="s">
        <v>2158</v>
      </c>
      <c r="C193" s="463"/>
      <c r="D193" s="463"/>
      <c r="E193" s="1441"/>
      <c r="F193" s="440"/>
      <c r="G193" s="1116"/>
      <c r="H193" s="873"/>
      <c r="I193" s="1169"/>
      <c r="J193" s="887"/>
    </row>
    <row r="194" spans="1:17" s="162" customFormat="1" ht="12.75" customHeight="1">
      <c r="A194" s="460"/>
      <c r="B194" s="679" t="s">
        <v>2159</v>
      </c>
      <c r="C194" s="463"/>
      <c r="D194" s="463"/>
      <c r="E194" s="1441"/>
      <c r="F194" s="440"/>
      <c r="G194" s="1116"/>
      <c r="H194" s="873"/>
      <c r="I194" s="1169"/>
      <c r="J194" s="887"/>
    </row>
    <row r="195" spans="1:17" s="162" customFormat="1" ht="16.5">
      <c r="A195" s="460"/>
      <c r="B195" s="679" t="s">
        <v>2160</v>
      </c>
      <c r="C195" s="463"/>
      <c r="D195" s="463"/>
      <c r="E195" s="1441"/>
      <c r="F195" s="440"/>
      <c r="G195" s="1116"/>
      <c r="H195" s="873"/>
      <c r="I195" s="1169"/>
      <c r="J195" s="887"/>
    </row>
    <row r="196" spans="1:17" s="162" customFormat="1" ht="16.5">
      <c r="A196" s="460"/>
      <c r="B196" s="679" t="s">
        <v>2161</v>
      </c>
      <c r="C196" s="463"/>
      <c r="D196" s="463"/>
      <c r="E196" s="1441"/>
      <c r="F196" s="440"/>
      <c r="G196" s="1116"/>
      <c r="H196" s="873"/>
      <c r="I196" s="1169"/>
      <c r="J196" s="887"/>
    </row>
    <row r="197" spans="1:17" s="162" customFormat="1" ht="13.5" customHeight="1">
      <c r="A197" s="460"/>
      <c r="B197" s="679" t="s">
        <v>2162</v>
      </c>
      <c r="C197" s="463"/>
      <c r="D197" s="463"/>
      <c r="E197" s="1441"/>
      <c r="F197" s="440"/>
      <c r="G197" s="1116"/>
      <c r="H197" s="873"/>
      <c r="I197" s="1169"/>
      <c r="J197" s="887"/>
    </row>
    <row r="198" spans="1:17" s="162" customFormat="1" ht="16.5">
      <c r="A198" s="460"/>
      <c r="B198" s="679" t="s">
        <v>2163</v>
      </c>
      <c r="C198" s="463"/>
      <c r="D198" s="463"/>
      <c r="E198" s="1441"/>
      <c r="F198" s="302"/>
      <c r="G198" s="1115"/>
      <c r="H198" s="1115"/>
      <c r="I198" s="1169"/>
      <c r="J198" s="1169"/>
    </row>
    <row r="199" spans="1:17" s="164" customFormat="1" ht="25.5">
      <c r="A199" s="460"/>
      <c r="B199" s="679" t="s">
        <v>2164</v>
      </c>
      <c r="C199" s="463"/>
      <c r="D199" s="463"/>
      <c r="E199" s="1441"/>
      <c r="F199" s="302"/>
      <c r="G199" s="1117"/>
      <c r="H199" s="1117"/>
      <c r="I199" s="1170"/>
      <c r="J199" s="1170"/>
      <c r="K199" s="163"/>
      <c r="L199" s="163"/>
      <c r="M199" s="163"/>
      <c r="N199" s="163"/>
      <c r="O199" s="163"/>
      <c r="P199" s="163"/>
      <c r="Q199" s="163"/>
    </row>
    <row r="200" spans="1:17" s="165" customFormat="1" ht="25.5">
      <c r="A200" s="460"/>
      <c r="B200" s="679" t="s">
        <v>2165</v>
      </c>
      <c r="C200" s="463"/>
      <c r="D200" s="463"/>
      <c r="E200" s="1441"/>
      <c r="F200" s="440"/>
      <c r="G200" s="1116"/>
      <c r="H200" s="873"/>
      <c r="I200" s="1171"/>
      <c r="J200" s="887"/>
    </row>
    <row r="201" spans="1:17" s="165" customFormat="1">
      <c r="A201" s="460"/>
      <c r="B201" s="679" t="s">
        <v>2166</v>
      </c>
      <c r="C201" s="463"/>
      <c r="D201" s="463"/>
      <c r="E201" s="1441"/>
      <c r="F201" s="440"/>
      <c r="G201" s="1116"/>
      <c r="H201" s="873"/>
      <c r="I201" s="1171"/>
      <c r="J201" s="887"/>
    </row>
    <row r="202" spans="1:17" s="165" customFormat="1">
      <c r="A202" s="460"/>
      <c r="B202" s="679" t="s">
        <v>2167</v>
      </c>
      <c r="C202" s="463"/>
      <c r="D202" s="463"/>
      <c r="E202" s="1441"/>
      <c r="F202" s="440"/>
      <c r="G202" s="1116"/>
      <c r="H202" s="873"/>
      <c r="I202" s="1171"/>
      <c r="J202" s="887"/>
    </row>
    <row r="203" spans="1:17" s="165" customFormat="1">
      <c r="A203" s="460"/>
      <c r="B203" s="679" t="s">
        <v>2168</v>
      </c>
      <c r="C203" s="463"/>
      <c r="D203" s="463"/>
      <c r="E203" s="1441"/>
      <c r="F203" s="440"/>
      <c r="G203" s="1116"/>
      <c r="H203" s="873"/>
      <c r="I203" s="1171"/>
      <c r="J203" s="887"/>
    </row>
    <row r="204" spans="1:17" s="165" customFormat="1">
      <c r="A204" s="460"/>
      <c r="B204" s="679" t="s">
        <v>2169</v>
      </c>
      <c r="C204" s="463"/>
      <c r="D204" s="463"/>
      <c r="E204" s="1441"/>
      <c r="F204" s="440"/>
      <c r="G204" s="1116"/>
      <c r="H204" s="873"/>
      <c r="I204" s="1171"/>
      <c r="J204" s="887"/>
    </row>
    <row r="205" spans="1:17" s="165" customFormat="1" ht="14.25" customHeight="1">
      <c r="A205" s="460"/>
      <c r="B205" s="679" t="s">
        <v>2170</v>
      </c>
      <c r="C205" s="463"/>
      <c r="D205" s="463"/>
      <c r="E205" s="1441"/>
      <c r="F205" s="440"/>
      <c r="G205" s="1118"/>
      <c r="H205" s="1118"/>
      <c r="I205" s="1171"/>
      <c r="J205" s="1171"/>
    </row>
    <row r="206" spans="1:17" s="152" customFormat="1">
      <c r="A206" s="460"/>
      <c r="B206" s="679"/>
      <c r="C206" s="463"/>
      <c r="D206" s="463"/>
      <c r="E206" s="1441"/>
      <c r="F206" s="440"/>
      <c r="G206" s="1116"/>
      <c r="H206" s="873"/>
      <c r="I206" s="1166"/>
      <c r="J206" s="887"/>
    </row>
    <row r="207" spans="1:17" s="152" customFormat="1">
      <c r="A207" s="460"/>
      <c r="B207" s="679" t="s">
        <v>2171</v>
      </c>
      <c r="C207" s="463"/>
      <c r="D207" s="463"/>
      <c r="E207" s="1441"/>
      <c r="F207" s="302"/>
      <c r="G207" s="1113"/>
      <c r="H207" s="1114"/>
      <c r="I207" s="1165"/>
      <c r="J207" s="1165"/>
    </row>
    <row r="208" spans="1:17" s="152" customFormat="1" ht="51">
      <c r="A208" s="460"/>
      <c r="B208" s="679" t="s">
        <v>2172</v>
      </c>
      <c r="C208" s="463"/>
      <c r="D208" s="463"/>
      <c r="E208" s="1441"/>
      <c r="F208" s="440"/>
      <c r="G208" s="1113"/>
      <c r="H208" s="873"/>
      <c r="I208" s="1166"/>
      <c r="J208" s="887"/>
    </row>
    <row r="209" spans="1:10" s="152" customFormat="1" ht="13.5" thickBot="1">
      <c r="A209" s="460"/>
      <c r="B209" s="679"/>
      <c r="C209" s="463"/>
      <c r="D209" s="463"/>
      <c r="E209" s="1403"/>
      <c r="F209" s="450"/>
      <c r="G209" s="1122"/>
      <c r="H209" s="1123"/>
      <c r="I209" s="1173"/>
      <c r="J209" s="1173"/>
    </row>
    <row r="210" spans="1:10" s="152" customFormat="1" ht="13.5" thickTop="1">
      <c r="A210" s="693"/>
      <c r="B210" s="694" t="s">
        <v>2173</v>
      </c>
      <c r="C210" s="695"/>
      <c r="D210" s="696"/>
      <c r="E210" s="1404"/>
      <c r="F210" s="246"/>
      <c r="G210" s="1125"/>
      <c r="H210" s="1126"/>
      <c r="I210" s="1175"/>
      <c r="J210" s="1175"/>
    </row>
    <row r="211" spans="1:10" s="438" customFormat="1" ht="15">
      <c r="A211" s="682"/>
      <c r="B211" s="679" t="s">
        <v>2174</v>
      </c>
      <c r="C211" s="463"/>
      <c r="D211" s="463"/>
      <c r="E211" s="1406"/>
      <c r="F211" s="272"/>
      <c r="G211" s="1127"/>
      <c r="H211" s="972"/>
      <c r="I211" s="1176"/>
      <c r="J211" s="974"/>
    </row>
    <row r="212" spans="1:10" s="307" customFormat="1" ht="14.25">
      <c r="A212" s="682"/>
      <c r="B212" s="679" t="s">
        <v>2231</v>
      </c>
      <c r="C212" s="463"/>
      <c r="D212" s="463"/>
      <c r="E212" s="1322"/>
      <c r="G212" s="874"/>
      <c r="H212" s="874"/>
      <c r="I212" s="888"/>
      <c r="J212" s="888"/>
    </row>
    <row r="213" spans="1:10" s="438" customFormat="1">
      <c r="A213" s="683"/>
      <c r="B213" s="679" t="s">
        <v>2175</v>
      </c>
      <c r="C213" s="463"/>
      <c r="D213" s="465"/>
      <c r="E213" s="1401"/>
      <c r="F213" s="302"/>
      <c r="G213" s="1113"/>
      <c r="H213" s="1114"/>
      <c r="I213" s="1165"/>
      <c r="J213" s="1165"/>
    </row>
    <row r="214" spans="1:10" s="438" customFormat="1">
      <c r="A214" s="683"/>
      <c r="B214" s="679" t="s">
        <v>2176</v>
      </c>
      <c r="C214" s="463"/>
      <c r="D214" s="465"/>
      <c r="E214" s="1401"/>
      <c r="F214" s="302"/>
      <c r="G214" s="1113"/>
      <c r="H214" s="1114"/>
      <c r="I214" s="1165"/>
      <c r="J214" s="1165"/>
    </row>
    <row r="215" spans="1:10" s="438" customFormat="1">
      <c r="A215" s="683"/>
      <c r="B215" s="679" t="s">
        <v>2177</v>
      </c>
      <c r="C215" s="463"/>
      <c r="D215" s="465"/>
      <c r="E215" s="1401"/>
      <c r="F215" s="302"/>
      <c r="G215" s="1113"/>
      <c r="H215" s="1114"/>
      <c r="I215" s="1165"/>
      <c r="J215" s="1165"/>
    </row>
    <row r="216" spans="1:10" s="438" customFormat="1">
      <c r="A216" s="683"/>
      <c r="B216" s="684" t="s">
        <v>2178</v>
      </c>
      <c r="C216" s="463"/>
      <c r="D216" s="465"/>
      <c r="E216" s="1401"/>
      <c r="F216" s="302"/>
      <c r="G216" s="1113"/>
      <c r="H216" s="1114"/>
      <c r="I216" s="1165"/>
      <c r="J216" s="1165"/>
    </row>
    <row r="217" spans="1:10" s="438" customFormat="1">
      <c r="A217" s="683"/>
      <c r="B217" s="684" t="s">
        <v>2179</v>
      </c>
      <c r="C217" s="463"/>
      <c r="D217" s="465"/>
      <c r="E217" s="1401"/>
      <c r="F217" s="302"/>
      <c r="G217" s="1113"/>
      <c r="H217" s="1114"/>
      <c r="I217" s="1165"/>
      <c r="J217" s="1165"/>
    </row>
    <row r="218" spans="1:10" s="438" customFormat="1" ht="13.5" customHeight="1">
      <c r="A218" s="683"/>
      <c r="B218" s="679" t="s">
        <v>2180</v>
      </c>
      <c r="C218" s="463"/>
      <c r="D218" s="465"/>
      <c r="E218" s="1442"/>
      <c r="F218" s="424"/>
      <c r="G218" s="1586"/>
      <c r="H218" s="1586"/>
      <c r="I218" s="1587"/>
      <c r="J218" s="1587"/>
    </row>
    <row r="219" spans="1:10" s="438" customFormat="1">
      <c r="A219" s="683"/>
      <c r="B219" s="684" t="s">
        <v>2181</v>
      </c>
      <c r="C219" s="463"/>
      <c r="D219" s="465"/>
      <c r="E219" s="1330"/>
      <c r="F219" s="302"/>
      <c r="G219" s="898"/>
      <c r="H219" s="898"/>
      <c r="I219" s="897"/>
      <c r="J219" s="897"/>
    </row>
    <row r="220" spans="1:10" s="152" customFormat="1">
      <c r="A220" s="697"/>
      <c r="B220" s="698" t="s">
        <v>2182</v>
      </c>
      <c r="C220" s="699"/>
      <c r="D220" s="700"/>
      <c r="E220" s="1401"/>
      <c r="F220" s="302"/>
      <c r="G220" s="1113"/>
      <c r="H220" s="1114"/>
      <c r="I220" s="1165"/>
      <c r="J220" s="1165"/>
    </row>
    <row r="221" spans="1:10" s="152" customFormat="1">
      <c r="A221" s="680"/>
      <c r="B221" s="679" t="s">
        <v>2183</v>
      </c>
      <c r="C221" s="463"/>
      <c r="D221" s="685"/>
      <c r="E221" s="1401"/>
      <c r="F221" s="302"/>
      <c r="G221" s="1113"/>
      <c r="H221" s="1114"/>
      <c r="I221" s="1165"/>
      <c r="J221" s="1165"/>
    </row>
    <row r="222" spans="1:10" s="152" customFormat="1">
      <c r="A222" s="680"/>
      <c r="B222" s="679" t="s">
        <v>2184</v>
      </c>
      <c r="C222" s="463"/>
      <c r="D222" s="685"/>
      <c r="E222" s="1441"/>
      <c r="F222" s="302"/>
      <c r="G222" s="1113"/>
      <c r="H222" s="1114"/>
      <c r="I222" s="1165"/>
      <c r="J222" s="1165"/>
    </row>
    <row r="223" spans="1:10" s="152" customFormat="1">
      <c r="A223" s="680"/>
      <c r="B223" s="684" t="s">
        <v>2185</v>
      </c>
      <c r="C223" s="463"/>
      <c r="D223" s="685"/>
      <c r="E223" s="1441"/>
      <c r="F223" s="302"/>
      <c r="G223" s="1113"/>
      <c r="H223" s="1114"/>
      <c r="I223" s="1165"/>
      <c r="J223" s="1165"/>
    </row>
    <row r="224" spans="1:10" s="152" customFormat="1" ht="13.5" customHeight="1">
      <c r="A224" s="680"/>
      <c r="B224" s="686" t="s">
        <v>2186</v>
      </c>
      <c r="C224" s="463"/>
      <c r="D224" s="685"/>
      <c r="E224" s="1441"/>
      <c r="F224" s="440"/>
      <c r="G224" s="1113"/>
      <c r="H224" s="873"/>
      <c r="I224" s="1166"/>
      <c r="J224" s="887"/>
    </row>
    <row r="225" spans="1:10" s="152" customFormat="1">
      <c r="A225" s="683"/>
      <c r="B225" s="684"/>
      <c r="C225" s="463"/>
      <c r="D225" s="465"/>
      <c r="E225" s="1441"/>
      <c r="F225" s="440"/>
      <c r="G225" s="1113"/>
      <c r="H225" s="873"/>
      <c r="I225" s="1166"/>
      <c r="J225" s="887"/>
    </row>
    <row r="226" spans="1:10" s="152" customFormat="1">
      <c r="A226" s="683"/>
      <c r="B226" s="684" t="s">
        <v>2232</v>
      </c>
      <c r="C226" s="463"/>
      <c r="D226" s="465"/>
      <c r="E226" s="1441"/>
      <c r="F226" s="440"/>
      <c r="G226" s="1113"/>
      <c r="H226" s="873"/>
      <c r="I226" s="1166"/>
      <c r="J226" s="887"/>
    </row>
    <row r="227" spans="1:10" s="152" customFormat="1">
      <c r="A227" s="683"/>
      <c r="B227" s="684" t="s">
        <v>2187</v>
      </c>
      <c r="C227" s="463"/>
      <c r="D227" s="465"/>
      <c r="E227" s="1441"/>
      <c r="F227" s="440"/>
      <c r="G227" s="1113"/>
      <c r="H227" s="873"/>
      <c r="I227" s="1166"/>
      <c r="J227" s="887"/>
    </row>
    <row r="228" spans="1:10" s="152" customFormat="1">
      <c r="A228" s="656"/>
      <c r="B228" s="444"/>
      <c r="C228" s="469" t="s">
        <v>2188</v>
      </c>
      <c r="D228" s="567">
        <v>1</v>
      </c>
      <c r="E228" s="1443"/>
      <c r="F228" s="440">
        <f>D228*E228</f>
        <v>0</v>
      </c>
      <c r="G228" s="1144">
        <v>1</v>
      </c>
      <c r="H228" s="873">
        <f>E228*G228</f>
        <v>0</v>
      </c>
      <c r="I228" s="1166"/>
      <c r="J228" s="887">
        <f>E228*I228</f>
        <v>0</v>
      </c>
    </row>
    <row r="229" spans="1:10" s="152" customFormat="1">
      <c r="A229" s="687"/>
      <c r="B229" s="658"/>
      <c r="C229" s="469"/>
      <c r="D229" s="663"/>
      <c r="E229" s="1441"/>
      <c r="F229" s="440"/>
      <c r="G229" s="1113"/>
      <c r="H229" s="873"/>
      <c r="I229" s="1166"/>
      <c r="J229" s="887"/>
    </row>
    <row r="230" spans="1:10" s="152" customFormat="1" ht="38.25">
      <c r="A230" s="660">
        <v>2</v>
      </c>
      <c r="B230" s="444" t="s">
        <v>2189</v>
      </c>
      <c r="C230" s="469"/>
      <c r="D230" s="688"/>
      <c r="E230" s="1441"/>
      <c r="F230" s="440"/>
      <c r="G230" s="1113"/>
      <c r="H230" s="873"/>
      <c r="I230" s="1166"/>
      <c r="J230" s="887"/>
    </row>
    <row r="231" spans="1:10" s="152" customFormat="1" ht="25.5">
      <c r="A231" s="660"/>
      <c r="B231" s="444" t="s">
        <v>2190</v>
      </c>
      <c r="C231" s="469"/>
      <c r="D231" s="688"/>
      <c r="E231" s="1441"/>
      <c r="F231" s="302"/>
      <c r="G231" s="1113"/>
      <c r="H231" s="1114"/>
      <c r="I231" s="1165"/>
      <c r="J231" s="1165"/>
    </row>
    <row r="232" spans="1:10" s="152" customFormat="1" ht="25.5">
      <c r="A232" s="660"/>
      <c r="B232" s="444" t="s">
        <v>2191</v>
      </c>
      <c r="C232" s="469"/>
      <c r="D232" s="688"/>
      <c r="E232" s="1441"/>
      <c r="F232" s="302"/>
      <c r="G232" s="1113"/>
      <c r="H232" s="1114"/>
      <c r="I232" s="1165"/>
      <c r="J232" s="1165"/>
    </row>
    <row r="233" spans="1:10" s="152" customFormat="1">
      <c r="A233" s="657" t="s">
        <v>81</v>
      </c>
      <c r="B233" s="689" t="s">
        <v>2192</v>
      </c>
      <c r="C233" s="672" t="s">
        <v>826</v>
      </c>
      <c r="D233" s="662">
        <v>15</v>
      </c>
      <c r="E233" s="1443"/>
      <c r="F233" s="440">
        <f>D233*E233</f>
        <v>0</v>
      </c>
      <c r="G233" s="1144">
        <v>15</v>
      </c>
      <c r="H233" s="873">
        <f>E233*G233</f>
        <v>0</v>
      </c>
      <c r="I233" s="1166"/>
      <c r="J233" s="887">
        <f>E233*I233</f>
        <v>0</v>
      </c>
    </row>
    <row r="234" spans="1:10" s="152" customFormat="1">
      <c r="A234" s="656"/>
      <c r="B234" s="444"/>
      <c r="C234" s="469"/>
      <c r="D234" s="567"/>
      <c r="E234" s="1441"/>
      <c r="F234" s="440"/>
      <c r="G234" s="1113"/>
      <c r="H234" s="873"/>
      <c r="I234" s="1166"/>
      <c r="J234" s="887"/>
    </row>
    <row r="235" spans="1:10" s="152" customFormat="1" ht="38.25">
      <c r="A235" s="660">
        <v>3</v>
      </c>
      <c r="B235" s="444" t="s">
        <v>2189</v>
      </c>
      <c r="C235" s="469"/>
      <c r="D235" s="688"/>
      <c r="E235" s="1441"/>
      <c r="F235" s="302"/>
      <c r="G235" s="1113"/>
      <c r="H235" s="1114"/>
      <c r="I235" s="1166"/>
      <c r="J235" s="1165"/>
    </row>
    <row r="236" spans="1:10" s="152" customFormat="1" ht="25.5">
      <c r="A236" s="660"/>
      <c r="B236" s="444" t="s">
        <v>2193</v>
      </c>
      <c r="C236" s="469"/>
      <c r="D236" s="688"/>
      <c r="E236" s="1441"/>
      <c r="F236" s="302"/>
      <c r="G236" s="1113"/>
      <c r="H236" s="1114"/>
      <c r="I236" s="1166"/>
      <c r="J236" s="1165"/>
    </row>
    <row r="237" spans="1:10" s="152" customFormat="1">
      <c r="A237" s="660"/>
      <c r="B237" s="444" t="s">
        <v>2194</v>
      </c>
      <c r="C237" s="469" t="s">
        <v>826</v>
      </c>
      <c r="D237" s="688">
        <v>20</v>
      </c>
      <c r="E237" s="1443"/>
      <c r="F237" s="440">
        <f>D237*E237</f>
        <v>0</v>
      </c>
      <c r="G237" s="1144">
        <v>20</v>
      </c>
      <c r="H237" s="873">
        <f>E237*G237</f>
        <v>0</v>
      </c>
      <c r="I237" s="1166"/>
      <c r="J237" s="887">
        <f>E237*I237</f>
        <v>0</v>
      </c>
    </row>
    <row r="238" spans="1:10" s="152" customFormat="1">
      <c r="A238" s="687"/>
      <c r="B238" s="658"/>
      <c r="C238" s="469"/>
      <c r="D238" s="663"/>
      <c r="E238" s="1441"/>
      <c r="F238" s="440"/>
      <c r="G238" s="1113"/>
      <c r="H238" s="873"/>
      <c r="I238" s="1166"/>
      <c r="J238" s="887"/>
    </row>
    <row r="239" spans="1:10" s="152" customFormat="1">
      <c r="A239" s="657" t="s">
        <v>2195</v>
      </c>
      <c r="B239" s="664" t="s">
        <v>2196</v>
      </c>
      <c r="C239" s="672"/>
      <c r="D239" s="662"/>
      <c r="E239" s="1441"/>
      <c r="F239" s="302"/>
      <c r="G239" s="1113"/>
      <c r="H239" s="1114"/>
      <c r="I239" s="1166"/>
      <c r="J239" s="1165"/>
    </row>
    <row r="240" spans="1:10" customFormat="1" ht="27.75" customHeight="1">
      <c r="A240" s="657"/>
      <c r="B240" s="664" t="s">
        <v>2197</v>
      </c>
      <c r="C240" s="672"/>
      <c r="D240" s="662"/>
      <c r="E240" s="1441"/>
      <c r="F240" s="302"/>
      <c r="G240" s="937"/>
      <c r="H240" s="937"/>
      <c r="I240" s="1167"/>
      <c r="J240" s="954"/>
    </row>
    <row r="241" spans="1:10" s="152" customFormat="1">
      <c r="A241" s="657"/>
      <c r="B241" s="444" t="s">
        <v>2198</v>
      </c>
      <c r="C241" s="672" t="s">
        <v>826</v>
      </c>
      <c r="D241" s="662">
        <v>15</v>
      </c>
      <c r="E241" s="1443"/>
      <c r="F241" s="440">
        <f>D241*E241</f>
        <v>0</v>
      </c>
      <c r="G241" s="1144">
        <v>15</v>
      </c>
      <c r="H241" s="873">
        <f>E241*G241</f>
        <v>0</v>
      </c>
      <c r="I241" s="1166"/>
      <c r="J241" s="887">
        <f>E241*I241</f>
        <v>0</v>
      </c>
    </row>
    <row r="242" spans="1:10" customFormat="1" ht="12.75" customHeight="1">
      <c r="A242" s="656"/>
      <c r="B242" s="444"/>
      <c r="C242" s="469"/>
      <c r="D242" s="567"/>
      <c r="E242" s="1441"/>
      <c r="F242" s="440"/>
      <c r="G242" s="937"/>
      <c r="H242" s="873"/>
      <c r="I242" s="1167"/>
      <c r="J242" s="887"/>
    </row>
    <row r="243" spans="1:10" customFormat="1" ht="12.75" customHeight="1">
      <c r="A243" s="657" t="s">
        <v>2199</v>
      </c>
      <c r="B243" s="664" t="s">
        <v>2200</v>
      </c>
      <c r="C243" s="672"/>
      <c r="D243" s="662"/>
      <c r="E243" s="1441"/>
      <c r="F243" s="302"/>
      <c r="G243" s="937"/>
      <c r="H243" s="937"/>
      <c r="I243" s="1167"/>
      <c r="J243" s="954"/>
    </row>
    <row r="244" spans="1:10" customFormat="1" ht="25.5">
      <c r="A244" s="657"/>
      <c r="B244" s="664" t="s">
        <v>2197</v>
      </c>
      <c r="C244" s="672"/>
      <c r="D244" s="662"/>
      <c r="E244" s="1441"/>
      <c r="F244" s="302"/>
      <c r="G244" s="937"/>
      <c r="H244" s="937"/>
      <c r="I244" s="1167"/>
      <c r="J244" s="954"/>
    </row>
    <row r="245" spans="1:10" s="152" customFormat="1">
      <c r="A245" s="657"/>
      <c r="B245" s="444" t="s">
        <v>2201</v>
      </c>
      <c r="C245" s="672" t="s">
        <v>826</v>
      </c>
      <c r="D245" s="662">
        <v>20</v>
      </c>
      <c r="E245" s="1443"/>
      <c r="F245" s="440">
        <f>D245*E245</f>
        <v>0</v>
      </c>
      <c r="G245" s="1144">
        <v>20</v>
      </c>
      <c r="H245" s="873">
        <f>E245*G245</f>
        <v>0</v>
      </c>
      <c r="I245" s="1166"/>
      <c r="J245" s="887">
        <f>E245*I245</f>
        <v>0</v>
      </c>
    </row>
    <row r="246" spans="1:10" customFormat="1" ht="12.75" customHeight="1">
      <c r="A246" s="657"/>
      <c r="B246" s="444"/>
      <c r="C246" s="672"/>
      <c r="D246" s="662"/>
      <c r="E246" s="1441"/>
      <c r="F246" s="440"/>
      <c r="G246" s="937"/>
      <c r="H246" s="873"/>
      <c r="I246" s="1167"/>
      <c r="J246" s="887"/>
    </row>
    <row r="247" spans="1:10" customFormat="1" ht="12.75" customHeight="1">
      <c r="A247" s="657" t="s">
        <v>2202</v>
      </c>
      <c r="B247" s="689" t="s">
        <v>2203</v>
      </c>
      <c r="C247" s="672"/>
      <c r="D247" s="662"/>
      <c r="E247" s="1441"/>
      <c r="F247" s="302"/>
      <c r="G247" s="937"/>
      <c r="H247" s="937"/>
      <c r="I247" s="1167"/>
      <c r="J247" s="954"/>
    </row>
    <row r="248" spans="1:10" customFormat="1">
      <c r="A248" s="669"/>
      <c r="B248" s="668" t="s">
        <v>2204</v>
      </c>
      <c r="C248" s="672" t="s">
        <v>81</v>
      </c>
      <c r="D248" s="662" t="s">
        <v>81</v>
      </c>
      <c r="E248" s="1441"/>
      <c r="F248" s="302"/>
      <c r="G248" s="937"/>
      <c r="H248" s="937"/>
      <c r="I248" s="1167"/>
      <c r="J248" s="954"/>
    </row>
    <row r="249" spans="1:10" s="152" customFormat="1" ht="15.75">
      <c r="A249" s="669"/>
      <c r="B249" s="664" t="s">
        <v>2233</v>
      </c>
      <c r="C249" s="672" t="s">
        <v>81</v>
      </c>
      <c r="D249" s="662" t="s">
        <v>81</v>
      </c>
      <c r="E249" s="1441"/>
      <c r="F249" s="302"/>
      <c r="G249" s="1113"/>
      <c r="H249" s="1114"/>
      <c r="I249" s="1166"/>
      <c r="J249" s="1165"/>
    </row>
    <row r="250" spans="1:10" customFormat="1" ht="12.75" customHeight="1">
      <c r="A250" s="669"/>
      <c r="B250" s="664" t="s">
        <v>2205</v>
      </c>
      <c r="C250" s="690" t="s">
        <v>827</v>
      </c>
      <c r="D250" s="691">
        <v>1</v>
      </c>
      <c r="E250" s="1443"/>
      <c r="F250" s="440">
        <f>D250*E250</f>
        <v>0</v>
      </c>
      <c r="G250" s="1144">
        <v>1</v>
      </c>
      <c r="H250" s="873">
        <f>E250*G250</f>
        <v>0</v>
      </c>
      <c r="I250" s="1166"/>
      <c r="J250" s="887">
        <f>E250*I250</f>
        <v>0</v>
      </c>
    </row>
    <row r="251" spans="1:10" customFormat="1" ht="12.75" customHeight="1">
      <c r="A251" s="657"/>
      <c r="B251" s="444"/>
      <c r="C251" s="672"/>
      <c r="D251" s="662"/>
      <c r="E251" s="1441"/>
      <c r="F251" s="302"/>
      <c r="G251" s="937"/>
      <c r="H251" s="937"/>
      <c r="I251" s="954"/>
      <c r="J251" s="954"/>
    </row>
    <row r="252" spans="1:10" s="162" customFormat="1" ht="16.5">
      <c r="A252" s="657" t="s">
        <v>2206</v>
      </c>
      <c r="B252" s="689" t="s">
        <v>2207</v>
      </c>
      <c r="C252" s="672"/>
      <c r="D252" s="662"/>
      <c r="E252" s="1441"/>
      <c r="F252" s="302"/>
      <c r="G252" s="1115"/>
      <c r="H252" s="1115"/>
      <c r="I252" s="1169"/>
      <c r="J252" s="1169"/>
    </row>
    <row r="253" spans="1:10" s="162" customFormat="1" ht="12.75" customHeight="1">
      <c r="A253" s="657" t="s">
        <v>81</v>
      </c>
      <c r="B253" s="664" t="s">
        <v>2208</v>
      </c>
      <c r="C253" s="672" t="s">
        <v>2209</v>
      </c>
      <c r="D253" s="662">
        <v>5</v>
      </c>
      <c r="E253" s="1443"/>
      <c r="F253" s="440">
        <f>D253*E253</f>
        <v>0</v>
      </c>
      <c r="G253" s="1293">
        <v>5</v>
      </c>
      <c r="H253" s="873">
        <f>E253*G253</f>
        <v>0</v>
      </c>
      <c r="I253" s="1166"/>
      <c r="J253" s="887">
        <f>E253*I253</f>
        <v>0</v>
      </c>
    </row>
    <row r="254" spans="1:10" s="162" customFormat="1" ht="12.75" customHeight="1">
      <c r="A254" s="657" t="s">
        <v>81</v>
      </c>
      <c r="B254" s="664" t="s">
        <v>2210</v>
      </c>
      <c r="C254" s="672" t="s">
        <v>2209</v>
      </c>
      <c r="D254" s="662">
        <v>4</v>
      </c>
      <c r="E254" s="1443"/>
      <c r="F254" s="440">
        <f>D254*E254</f>
        <v>0</v>
      </c>
      <c r="G254" s="1293">
        <v>4</v>
      </c>
      <c r="H254" s="873">
        <f>E254*G254</f>
        <v>0</v>
      </c>
      <c r="I254" s="1166"/>
      <c r="J254" s="887">
        <f>E254*I254</f>
        <v>0</v>
      </c>
    </row>
    <row r="255" spans="1:10" s="162" customFormat="1" ht="12.75" customHeight="1">
      <c r="A255" s="657"/>
      <c r="B255" s="664"/>
      <c r="C255" s="672"/>
      <c r="D255" s="662"/>
      <c r="E255" s="1441"/>
      <c r="F255" s="440"/>
      <c r="G255" s="1113"/>
      <c r="H255" s="873"/>
      <c r="I255" s="1169"/>
      <c r="J255" s="887"/>
    </row>
    <row r="256" spans="1:10" s="162" customFormat="1" ht="12.75" customHeight="1">
      <c r="A256" s="657" t="s">
        <v>2211</v>
      </c>
      <c r="B256" s="664" t="s">
        <v>2212</v>
      </c>
      <c r="C256" s="672"/>
      <c r="D256" s="662"/>
      <c r="E256" s="1441"/>
      <c r="F256" s="440"/>
      <c r="G256" s="1113"/>
      <c r="H256" s="873"/>
      <c r="I256" s="1169"/>
      <c r="J256" s="887"/>
    </row>
    <row r="257" spans="1:10" s="162" customFormat="1" ht="12.75" customHeight="1">
      <c r="A257" s="657" t="s">
        <v>81</v>
      </c>
      <c r="B257" s="664" t="s">
        <v>2213</v>
      </c>
      <c r="C257" s="672" t="s">
        <v>2209</v>
      </c>
      <c r="D257" s="662">
        <v>1</v>
      </c>
      <c r="E257" s="1443"/>
      <c r="F257" s="440">
        <f>D257*E257</f>
        <v>0</v>
      </c>
      <c r="G257" s="1144">
        <v>1</v>
      </c>
      <c r="H257" s="873">
        <f>E257*G257</f>
        <v>0</v>
      </c>
      <c r="I257" s="1166"/>
      <c r="J257" s="887">
        <f>E257*I257</f>
        <v>0</v>
      </c>
    </row>
    <row r="258" spans="1:10" s="162" customFormat="1" ht="12.75" customHeight="1">
      <c r="A258" s="657"/>
      <c r="B258" s="664"/>
      <c r="C258" s="672"/>
      <c r="D258" s="662"/>
      <c r="E258" s="1441"/>
      <c r="F258" s="440"/>
      <c r="G258" s="1113"/>
      <c r="H258" s="873"/>
      <c r="I258" s="1169"/>
      <c r="J258" s="887"/>
    </row>
    <row r="259" spans="1:10" s="162" customFormat="1" ht="12.75" customHeight="1">
      <c r="A259" s="657" t="s">
        <v>2214</v>
      </c>
      <c r="B259" s="664" t="s">
        <v>2215</v>
      </c>
      <c r="C259" s="672"/>
      <c r="D259" s="662"/>
      <c r="E259" s="1441"/>
      <c r="F259" s="440"/>
      <c r="G259" s="1115"/>
      <c r="H259" s="1115"/>
      <c r="I259" s="1169"/>
      <c r="J259" s="1169"/>
    </row>
    <row r="260" spans="1:10" s="162" customFormat="1" ht="12.75" customHeight="1">
      <c r="A260" s="657" t="s">
        <v>81</v>
      </c>
      <c r="B260" s="664" t="s">
        <v>2216</v>
      </c>
      <c r="C260" s="672" t="s">
        <v>2209</v>
      </c>
      <c r="D260" s="662">
        <v>1</v>
      </c>
      <c r="E260" s="1443"/>
      <c r="F260" s="440">
        <f>D260*E260</f>
        <v>0</v>
      </c>
      <c r="G260" s="1116">
        <v>1</v>
      </c>
      <c r="H260" s="873">
        <f>E260*G260</f>
        <v>0</v>
      </c>
      <c r="I260" s="1166"/>
      <c r="J260" s="887">
        <f>E260*I260</f>
        <v>0</v>
      </c>
    </row>
    <row r="261" spans="1:10" s="165" customFormat="1">
      <c r="A261" s="657" t="s">
        <v>81</v>
      </c>
      <c r="B261" s="664" t="s">
        <v>2210</v>
      </c>
      <c r="C261" s="672" t="s">
        <v>2209</v>
      </c>
      <c r="D261" s="662">
        <v>1</v>
      </c>
      <c r="E261" s="1443"/>
      <c r="F261" s="440">
        <f>D261*E261</f>
        <v>0</v>
      </c>
      <c r="G261" s="1116">
        <v>1</v>
      </c>
      <c r="H261" s="873">
        <f>E261*G261</f>
        <v>0</v>
      </c>
      <c r="I261" s="1166"/>
      <c r="J261" s="887">
        <f>E261*I261</f>
        <v>0</v>
      </c>
    </row>
    <row r="262" spans="1:10" s="162" customFormat="1" ht="12.75" customHeight="1">
      <c r="A262" s="657"/>
      <c r="B262" s="664"/>
      <c r="C262" s="672"/>
      <c r="D262" s="662"/>
      <c r="E262" s="1441"/>
      <c r="F262" s="440"/>
      <c r="G262" s="1116"/>
      <c r="H262" s="873"/>
      <c r="I262" s="1169"/>
      <c r="J262" s="887"/>
    </row>
    <row r="263" spans="1:10" s="162" customFormat="1" ht="12.75" customHeight="1">
      <c r="A263" s="657" t="s">
        <v>2217</v>
      </c>
      <c r="B263" s="658" t="s">
        <v>2218</v>
      </c>
      <c r="C263" s="672"/>
      <c r="D263" s="662"/>
      <c r="E263" s="1441"/>
      <c r="F263" s="440"/>
      <c r="G263" s="1116"/>
      <c r="H263" s="873"/>
      <c r="I263" s="1169"/>
      <c r="J263" s="887"/>
    </row>
    <row r="264" spans="1:10" s="162" customFormat="1" ht="12.75" customHeight="1">
      <c r="A264" s="657" t="s">
        <v>81</v>
      </c>
      <c r="B264" s="664" t="s">
        <v>2219</v>
      </c>
      <c r="C264" s="672" t="s">
        <v>2209</v>
      </c>
      <c r="D264" s="662">
        <v>2</v>
      </c>
      <c r="E264" s="1443"/>
      <c r="F264" s="440">
        <f>D264*E264</f>
        <v>0</v>
      </c>
      <c r="G264" s="1116">
        <v>2</v>
      </c>
      <c r="H264" s="873">
        <f>E264*G264</f>
        <v>0</v>
      </c>
      <c r="I264" s="1166"/>
      <c r="J264" s="887">
        <f>E264*I264</f>
        <v>0</v>
      </c>
    </row>
    <row r="265" spans="1:10" s="162" customFormat="1" ht="12.75" customHeight="1">
      <c r="A265" s="657" t="s">
        <v>81</v>
      </c>
      <c r="B265" s="664" t="s">
        <v>2210</v>
      </c>
      <c r="C265" s="672" t="s">
        <v>2209</v>
      </c>
      <c r="D265" s="662">
        <v>1</v>
      </c>
      <c r="E265" s="1443"/>
      <c r="F265" s="440">
        <f>D265*E265</f>
        <v>0</v>
      </c>
      <c r="G265" s="1116">
        <v>1</v>
      </c>
      <c r="H265" s="873">
        <f>E265*G265</f>
        <v>0</v>
      </c>
      <c r="I265" s="1166"/>
      <c r="J265" s="887">
        <f>E265*I265</f>
        <v>0</v>
      </c>
    </row>
    <row r="266" spans="1:10" s="162" customFormat="1" ht="12.75" customHeight="1">
      <c r="A266" s="657"/>
      <c r="B266" s="664"/>
      <c r="C266" s="672"/>
      <c r="D266" s="662"/>
      <c r="E266" s="1441"/>
      <c r="F266" s="440"/>
      <c r="G266" s="1116"/>
      <c r="H266" s="873"/>
      <c r="I266" s="1169"/>
      <c r="J266" s="887"/>
    </row>
    <row r="267" spans="1:10" s="162" customFormat="1" ht="12.75" customHeight="1">
      <c r="A267" s="657" t="s">
        <v>2220</v>
      </c>
      <c r="B267" s="658" t="s">
        <v>2221</v>
      </c>
      <c r="C267" s="672"/>
      <c r="D267" s="662" t="s">
        <v>81</v>
      </c>
      <c r="E267" s="1441"/>
      <c r="F267" s="440"/>
      <c r="G267" s="1115"/>
      <c r="H267" s="1115"/>
      <c r="I267" s="1169"/>
      <c r="J267" s="1169"/>
    </row>
    <row r="268" spans="1:10" s="152" customFormat="1">
      <c r="A268" s="657"/>
      <c r="B268" s="664" t="s">
        <v>2222</v>
      </c>
      <c r="C268" s="672" t="s">
        <v>827</v>
      </c>
      <c r="D268" s="662">
        <v>2</v>
      </c>
      <c r="E268" s="1443"/>
      <c r="F268" s="440">
        <f>D268*E268</f>
        <v>0</v>
      </c>
      <c r="G268" s="1144">
        <v>2</v>
      </c>
      <c r="H268" s="873">
        <f>E268*G268</f>
        <v>0</v>
      </c>
      <c r="I268" s="1166"/>
      <c r="J268" s="887">
        <f>E268*I268</f>
        <v>0</v>
      </c>
    </row>
    <row r="269" spans="1:10" s="152" customFormat="1">
      <c r="A269" s="657"/>
      <c r="B269" s="664"/>
      <c r="C269" s="672"/>
      <c r="D269" s="662"/>
      <c r="E269" s="1441"/>
      <c r="F269" s="302"/>
      <c r="G269" s="1113"/>
      <c r="H269" s="1114"/>
      <c r="I269" s="1165"/>
      <c r="J269" s="1165"/>
    </row>
    <row r="270" spans="1:10" s="152" customFormat="1" ht="38.25">
      <c r="A270" s="657" t="s">
        <v>2125</v>
      </c>
      <c r="B270" s="689" t="s">
        <v>2223</v>
      </c>
      <c r="C270" s="690"/>
      <c r="D270" s="691"/>
      <c r="E270" s="1441"/>
      <c r="F270" s="440"/>
      <c r="G270" s="1116"/>
      <c r="H270" s="873"/>
      <c r="I270" s="1165"/>
      <c r="J270" s="887"/>
    </row>
    <row r="271" spans="1:10" s="152" customFormat="1">
      <c r="A271" s="657"/>
      <c r="B271" s="664" t="s">
        <v>2224</v>
      </c>
      <c r="C271" s="690" t="s">
        <v>2209</v>
      </c>
      <c r="D271" s="691">
        <v>6</v>
      </c>
      <c r="E271" s="1443"/>
      <c r="F271" s="440">
        <f>D271*E271</f>
        <v>0</v>
      </c>
      <c r="G271" s="1144">
        <v>6</v>
      </c>
      <c r="H271" s="873">
        <f>E271*G271</f>
        <v>0</v>
      </c>
      <c r="I271" s="1166"/>
      <c r="J271" s="887">
        <f>E271*I271</f>
        <v>0</v>
      </c>
    </row>
    <row r="272" spans="1:10" s="152" customFormat="1">
      <c r="A272" s="657"/>
      <c r="B272" s="664"/>
      <c r="C272" s="672"/>
      <c r="D272" s="662"/>
      <c r="E272" s="1441"/>
      <c r="F272" s="440"/>
      <c r="G272" s="1116"/>
      <c r="H272" s="873"/>
      <c r="I272" s="1165"/>
      <c r="J272" s="887"/>
    </row>
    <row r="273" spans="1:10" s="152" customFormat="1" ht="38.25">
      <c r="A273" s="657" t="s">
        <v>2127</v>
      </c>
      <c r="B273" s="689" t="s">
        <v>2225</v>
      </c>
      <c r="C273" s="690"/>
      <c r="D273" s="691"/>
      <c r="E273" s="1441"/>
      <c r="F273" s="302"/>
      <c r="G273" s="1113"/>
      <c r="H273" s="1114"/>
      <c r="I273" s="1165"/>
      <c r="J273" s="1165"/>
    </row>
    <row r="274" spans="1:10" s="152" customFormat="1">
      <c r="A274" s="657"/>
      <c r="B274" s="664"/>
      <c r="C274" s="665" t="s">
        <v>2209</v>
      </c>
      <c r="D274" s="662">
        <v>5</v>
      </c>
      <c r="E274" s="1443"/>
      <c r="F274" s="440">
        <f>D274*E274</f>
        <v>0</v>
      </c>
      <c r="G274" s="1144">
        <v>5</v>
      </c>
      <c r="H274" s="873">
        <f>E274*G274</f>
        <v>0</v>
      </c>
      <c r="I274" s="1166"/>
      <c r="J274" s="887">
        <f>E274*I274</f>
        <v>0</v>
      </c>
    </row>
    <row r="275" spans="1:10" s="152" customFormat="1">
      <c r="A275" s="657"/>
      <c r="B275" s="689"/>
      <c r="C275" s="672"/>
      <c r="D275" s="662"/>
      <c r="E275" s="1441"/>
      <c r="F275" s="302"/>
      <c r="G275" s="1113"/>
      <c r="H275" s="1114"/>
      <c r="I275" s="1165"/>
      <c r="J275" s="1165"/>
    </row>
    <row r="276" spans="1:10" s="152" customFormat="1" ht="38.25">
      <c r="A276" s="657" t="s">
        <v>2129</v>
      </c>
      <c r="B276" s="658" t="s">
        <v>2226</v>
      </c>
      <c r="C276" s="670"/>
      <c r="D276" s="671"/>
      <c r="E276" s="1441"/>
      <c r="F276" s="302"/>
      <c r="G276" s="1113"/>
      <c r="H276" s="1114"/>
      <c r="I276" s="1165"/>
      <c r="J276" s="1165"/>
    </row>
    <row r="277" spans="1:10" s="152" customFormat="1">
      <c r="A277" s="657"/>
      <c r="B277" s="664"/>
      <c r="C277" s="692" t="s">
        <v>827</v>
      </c>
      <c r="D277" s="671">
        <v>1</v>
      </c>
      <c r="E277" s="1443"/>
      <c r="F277" s="440">
        <f>D277*E277</f>
        <v>0</v>
      </c>
      <c r="G277" s="1144">
        <v>1</v>
      </c>
      <c r="H277" s="873">
        <f>E277*G277</f>
        <v>0</v>
      </c>
      <c r="I277" s="1166"/>
      <c r="J277" s="887">
        <f>E277*I277</f>
        <v>0</v>
      </c>
    </row>
    <row r="278" spans="1:10" s="152" customFormat="1">
      <c r="A278" s="657"/>
      <c r="B278" s="664"/>
      <c r="C278" s="672"/>
      <c r="D278" s="673"/>
      <c r="E278" s="1441"/>
      <c r="F278" s="440"/>
      <c r="G278" s="1116"/>
      <c r="H278" s="873"/>
      <c r="I278" s="1165"/>
      <c r="J278" s="887"/>
    </row>
    <row r="279" spans="1:10" s="152" customFormat="1" ht="25.5">
      <c r="A279" s="657" t="s">
        <v>2131</v>
      </c>
      <c r="B279" s="658" t="s">
        <v>2227</v>
      </c>
      <c r="C279" s="469" t="s">
        <v>1605</v>
      </c>
      <c r="D279" s="663">
        <v>1</v>
      </c>
      <c r="E279" s="1444"/>
      <c r="F279" s="440">
        <f>D279*E279</f>
        <v>0</v>
      </c>
      <c r="G279" s="1144"/>
      <c r="H279" s="873">
        <f>E279*G279</f>
        <v>0</v>
      </c>
      <c r="I279" s="1188">
        <v>1</v>
      </c>
      <c r="J279" s="887">
        <f>E279*I279</f>
        <v>0</v>
      </c>
    </row>
    <row r="280" spans="1:10" s="152" customFormat="1">
      <c r="A280" s="657"/>
      <c r="B280" s="674"/>
      <c r="C280" s="619"/>
      <c r="D280" s="644"/>
      <c r="E280" s="1441"/>
      <c r="F280" s="302"/>
      <c r="G280" s="1113"/>
      <c r="H280" s="1114"/>
      <c r="I280" s="1165"/>
      <c r="J280" s="1165"/>
    </row>
    <row r="281" spans="1:10" s="152" customFormat="1" ht="38.25">
      <c r="A281" s="657" t="s">
        <v>2228</v>
      </c>
      <c r="B281" s="664" t="s">
        <v>2132</v>
      </c>
      <c r="C281" s="690" t="s">
        <v>1090</v>
      </c>
      <c r="D281" s="1295">
        <v>0.1</v>
      </c>
      <c r="E281" s="1445">
        <f>SUM(F161:F279)</f>
        <v>0</v>
      </c>
      <c r="F281" s="440">
        <f>D281*E281</f>
        <v>0</v>
      </c>
      <c r="G281" s="1144">
        <v>0.1</v>
      </c>
      <c r="H281" s="873">
        <f>E281*G281</f>
        <v>0</v>
      </c>
      <c r="I281" s="1166"/>
      <c r="J281" s="887">
        <f>E281*I281</f>
        <v>0</v>
      </c>
    </row>
    <row r="282" spans="1:10" s="152" customFormat="1" ht="13.5" thickBot="1">
      <c r="A282" s="513"/>
      <c r="B282" s="513"/>
      <c r="C282" s="513"/>
      <c r="D282" s="513"/>
      <c r="E282" s="1407"/>
      <c r="F282" s="514"/>
      <c r="G282" s="1128"/>
      <c r="H282" s="1129"/>
      <c r="I282" s="1177"/>
      <c r="J282" s="1177"/>
    </row>
    <row r="283" spans="1:10" s="152" customFormat="1" ht="13.5" thickTop="1">
      <c r="A283" s="151"/>
      <c r="B283" s="151"/>
      <c r="C283" s="151"/>
      <c r="D283" s="151"/>
      <c r="E283" s="1404"/>
      <c r="F283" s="246" t="s">
        <v>1586</v>
      </c>
      <c r="G283" s="1125"/>
      <c r="H283" s="1126" t="s">
        <v>1592</v>
      </c>
      <c r="I283" s="1175"/>
      <c r="J283" s="1175" t="s">
        <v>1593</v>
      </c>
    </row>
    <row r="284" spans="1:10" s="152" customFormat="1" ht="15">
      <c r="A284" s="438"/>
      <c r="B284" s="704" t="s">
        <v>2234</v>
      </c>
      <c r="C284" s="438"/>
      <c r="D284" s="438"/>
      <c r="E284" s="1401"/>
      <c r="F284" s="383">
        <f>SUM(F223:F283)</f>
        <v>0</v>
      </c>
      <c r="G284" s="1113"/>
      <c r="H284" s="942">
        <f>SUM(H221:H283)</f>
        <v>0</v>
      </c>
      <c r="I284" s="1165"/>
      <c r="J284" s="955">
        <f>SUM(J224:J283)</f>
        <v>0</v>
      </c>
    </row>
    <row r="285" spans="1:10" s="152" customFormat="1">
      <c r="A285" s="160"/>
      <c r="B285" s="703"/>
      <c r="C285" s="151"/>
      <c r="D285" s="597"/>
      <c r="E285" s="1404"/>
      <c r="F285" s="596"/>
      <c r="G285" s="597"/>
      <c r="H285" s="575"/>
      <c r="I285" s="597"/>
      <c r="J285" s="575"/>
    </row>
    <row r="286" spans="1:10" s="151" customFormat="1">
      <c r="A286" s="161"/>
      <c r="B286" s="594"/>
      <c r="E286" s="1404"/>
      <c r="F286" s="246"/>
      <c r="H286" s="451"/>
    </row>
    <row r="287" spans="1:10" s="37" customFormat="1">
      <c r="A287" s="475"/>
      <c r="B287" s="169"/>
      <c r="C287" s="476"/>
      <c r="D287" s="701"/>
      <c r="E287" s="1388"/>
      <c r="F287" s="702"/>
    </row>
    <row r="288" spans="1:10" s="151" customFormat="1">
      <c r="A288" s="161"/>
      <c r="C288" s="594"/>
      <c r="D288" s="595"/>
      <c r="E288" s="1404"/>
      <c r="F288" s="596"/>
      <c r="H288" s="575"/>
      <c r="I288" s="597"/>
      <c r="J288" s="575"/>
    </row>
    <row r="289" spans="1:6">
      <c r="B289" s="28"/>
    </row>
    <row r="290" spans="1:6" s="2" customFormat="1">
      <c r="A290" s="12"/>
      <c r="B290" s="16"/>
      <c r="C290" s="13"/>
      <c r="E290" s="1352"/>
      <c r="F290" s="1"/>
    </row>
    <row r="291" spans="1:6" s="2" customFormat="1">
      <c r="A291" s="12"/>
      <c r="B291" s="16"/>
      <c r="C291" s="13"/>
      <c r="E291" s="1352"/>
      <c r="F291" s="1"/>
    </row>
    <row r="292" spans="1:6" s="2" customFormat="1">
      <c r="A292" s="12"/>
      <c r="B292" s="16"/>
      <c r="C292" s="13"/>
      <c r="E292" s="1352"/>
      <c r="F292" s="1"/>
    </row>
    <row r="293" spans="1:6" s="2" customFormat="1">
      <c r="A293" s="12"/>
      <c r="B293" s="16"/>
      <c r="C293" s="13"/>
      <c r="E293" s="1352"/>
      <c r="F293" s="1"/>
    </row>
    <row r="294" spans="1:6" s="2" customFormat="1">
      <c r="A294" s="12"/>
      <c r="B294" s="16"/>
      <c r="C294" s="13"/>
      <c r="E294" s="1352"/>
      <c r="F294" s="1"/>
    </row>
    <row r="295" spans="1:6" s="2" customFormat="1">
      <c r="A295" s="12"/>
      <c r="B295" s="16"/>
      <c r="C295" s="13"/>
      <c r="E295" s="1352"/>
      <c r="F295" s="1"/>
    </row>
    <row r="296" spans="1:6" s="2" customFormat="1">
      <c r="A296" s="12"/>
      <c r="B296" s="16"/>
      <c r="C296" s="13"/>
      <c r="E296" s="1352"/>
      <c r="F296" s="1"/>
    </row>
    <row r="297" spans="1:6" s="2" customFormat="1">
      <c r="A297" s="12"/>
      <c r="B297" s="16"/>
      <c r="C297" s="13"/>
      <c r="E297" s="1352"/>
      <c r="F297" s="1"/>
    </row>
    <row r="298" spans="1:6" s="2" customFormat="1">
      <c r="A298" s="12"/>
      <c r="B298" s="16"/>
      <c r="C298" s="13"/>
      <c r="E298" s="1352"/>
      <c r="F298" s="1"/>
    </row>
    <row r="299" spans="1:6" s="2" customFormat="1">
      <c r="A299" s="12"/>
      <c r="B299" s="16"/>
      <c r="C299" s="13"/>
      <c r="E299" s="1352"/>
      <c r="F299" s="1"/>
    </row>
    <row r="300" spans="1:6" s="2" customFormat="1">
      <c r="A300" s="12"/>
      <c r="B300" s="16"/>
      <c r="C300" s="13"/>
      <c r="E300" s="1352"/>
      <c r="F300" s="1"/>
    </row>
    <row r="301" spans="1:6" s="2" customFormat="1">
      <c r="A301" s="12"/>
      <c r="B301" s="16"/>
      <c r="C301" s="13"/>
      <c r="E301" s="1352"/>
      <c r="F301" s="1"/>
    </row>
    <row r="302" spans="1:6" s="2" customFormat="1">
      <c r="A302" s="12"/>
      <c r="B302" s="16"/>
      <c r="C302" s="13"/>
      <c r="E302" s="1352"/>
      <c r="F302" s="1"/>
    </row>
    <row r="303" spans="1:6" s="2" customFormat="1">
      <c r="A303" s="12"/>
      <c r="B303" s="16"/>
      <c r="C303" s="13"/>
      <c r="E303" s="1352"/>
      <c r="F303" s="1"/>
    </row>
    <row r="304" spans="1:6" s="2" customFormat="1">
      <c r="A304" s="12"/>
      <c r="B304" s="16"/>
      <c r="C304" s="13"/>
      <c r="E304" s="1352"/>
      <c r="F304" s="1"/>
    </row>
    <row r="305" spans="1:6" s="2" customFormat="1">
      <c r="A305" s="12"/>
      <c r="B305" s="16"/>
      <c r="C305" s="13"/>
      <c r="E305" s="1352"/>
      <c r="F305" s="1"/>
    </row>
    <row r="306" spans="1:6" s="2" customFormat="1">
      <c r="A306" s="12"/>
      <c r="B306" s="16"/>
      <c r="C306" s="13"/>
      <c r="E306" s="1352"/>
      <c r="F306" s="1"/>
    </row>
    <row r="307" spans="1:6" s="2" customFormat="1">
      <c r="A307" s="12"/>
      <c r="B307" s="16"/>
      <c r="C307" s="13"/>
      <c r="E307" s="1352"/>
      <c r="F307" s="1"/>
    </row>
    <row r="308" spans="1:6" s="2" customFormat="1">
      <c r="A308" s="12"/>
      <c r="B308" s="16"/>
      <c r="C308" s="13"/>
      <c r="E308" s="1352"/>
      <c r="F308" s="1"/>
    </row>
    <row r="309" spans="1:6" s="2" customFormat="1">
      <c r="A309" s="12"/>
      <c r="B309" s="16"/>
      <c r="C309" s="13"/>
      <c r="E309" s="1352"/>
      <c r="F309" s="1"/>
    </row>
    <row r="310" spans="1:6" s="2" customFormat="1">
      <c r="A310" s="12"/>
      <c r="B310" s="16"/>
      <c r="C310" s="13"/>
      <c r="E310" s="1352"/>
      <c r="F310" s="1"/>
    </row>
    <row r="311" spans="1:6" s="2" customFormat="1">
      <c r="A311" s="12"/>
      <c r="B311" s="16"/>
      <c r="C311" s="13"/>
      <c r="E311" s="1352"/>
      <c r="F311" s="1"/>
    </row>
    <row r="312" spans="1:6" s="2" customFormat="1">
      <c r="A312" s="12"/>
      <c r="B312" s="16"/>
      <c r="C312" s="13"/>
      <c r="E312" s="1352"/>
      <c r="F312" s="1"/>
    </row>
    <row r="313" spans="1:6" s="2" customFormat="1">
      <c r="A313" s="12"/>
      <c r="B313" s="16"/>
      <c r="C313" s="13"/>
      <c r="E313" s="1352"/>
      <c r="F313" s="1"/>
    </row>
    <row r="314" spans="1:6" s="2" customFormat="1">
      <c r="A314" s="12"/>
      <c r="B314" s="16"/>
      <c r="C314" s="13"/>
      <c r="E314" s="1352"/>
      <c r="F314" s="1"/>
    </row>
    <row r="315" spans="1:6" s="2" customFormat="1">
      <c r="A315" s="12"/>
      <c r="B315" s="16"/>
      <c r="C315" s="13"/>
      <c r="E315" s="1352"/>
      <c r="F315" s="1"/>
    </row>
    <row r="316" spans="1:6" s="2" customFormat="1">
      <c r="A316" s="12"/>
      <c r="B316" s="16"/>
      <c r="C316" s="13"/>
      <c r="E316" s="1352"/>
      <c r="F316" s="1"/>
    </row>
    <row r="317" spans="1:6" s="2" customFormat="1">
      <c r="A317" s="12"/>
      <c r="B317" s="16"/>
      <c r="C317" s="13"/>
      <c r="E317" s="1352"/>
      <c r="F317" s="1"/>
    </row>
    <row r="318" spans="1:6" s="2" customFormat="1">
      <c r="A318" s="12"/>
      <c r="B318" s="16"/>
      <c r="C318" s="13"/>
      <c r="E318" s="1352"/>
      <c r="F318" s="1"/>
    </row>
    <row r="319" spans="1:6" s="2" customFormat="1">
      <c r="A319" s="12"/>
      <c r="B319" s="16"/>
      <c r="C319" s="13"/>
      <c r="E319" s="1352"/>
      <c r="F319" s="1"/>
    </row>
    <row r="320" spans="1:6" s="2" customFormat="1">
      <c r="A320" s="12"/>
      <c r="B320" s="16"/>
      <c r="C320" s="13"/>
      <c r="E320" s="1352"/>
      <c r="F320" s="1"/>
    </row>
    <row r="321" spans="1:6" s="2" customFormat="1">
      <c r="A321" s="12"/>
      <c r="B321" s="16"/>
      <c r="C321" s="13"/>
      <c r="E321" s="1352"/>
      <c r="F321" s="1"/>
    </row>
    <row r="322" spans="1:6" s="2" customFormat="1">
      <c r="A322" s="12"/>
      <c r="B322" s="16"/>
      <c r="C322" s="13"/>
      <c r="E322" s="1352"/>
      <c r="F322" s="1"/>
    </row>
    <row r="323" spans="1:6" s="2" customFormat="1">
      <c r="A323" s="12"/>
      <c r="B323" s="16"/>
      <c r="C323" s="13"/>
      <c r="E323" s="1352"/>
      <c r="F323" s="1"/>
    </row>
    <row r="324" spans="1:6" s="2" customFormat="1">
      <c r="A324" s="12"/>
      <c r="B324" s="16"/>
      <c r="C324" s="13"/>
      <c r="E324" s="1352"/>
      <c r="F324" s="1"/>
    </row>
    <row r="325" spans="1:6" s="2" customFormat="1">
      <c r="A325" s="12"/>
      <c r="B325" s="16"/>
      <c r="C325" s="13"/>
      <c r="E325" s="1352"/>
      <c r="F325" s="1"/>
    </row>
    <row r="326" spans="1:6" s="2" customFormat="1">
      <c r="A326" s="12"/>
      <c r="B326" s="16"/>
      <c r="C326" s="13"/>
      <c r="E326" s="1352"/>
      <c r="F326" s="1"/>
    </row>
    <row r="327" spans="1:6" s="2" customFormat="1">
      <c r="A327" s="12"/>
      <c r="B327" s="16"/>
      <c r="C327" s="13"/>
      <c r="E327" s="1352"/>
      <c r="F327" s="1"/>
    </row>
    <row r="328" spans="1:6" s="2" customFormat="1">
      <c r="A328" s="12"/>
      <c r="B328" s="16"/>
      <c r="C328" s="13"/>
      <c r="E328" s="1352"/>
      <c r="F328" s="1"/>
    </row>
    <row r="329" spans="1:6" s="2" customFormat="1">
      <c r="A329" s="12"/>
      <c r="B329" s="16"/>
      <c r="C329" s="13"/>
      <c r="E329" s="1352"/>
      <c r="F329" s="1"/>
    </row>
    <row r="330" spans="1:6" s="2" customFormat="1">
      <c r="A330" s="12"/>
      <c r="B330" s="16"/>
      <c r="C330" s="13"/>
      <c r="E330" s="1352"/>
      <c r="F330" s="1"/>
    </row>
    <row r="331" spans="1:6" s="2" customFormat="1">
      <c r="A331" s="12"/>
      <c r="B331" s="16"/>
      <c r="C331" s="13"/>
      <c r="E331" s="1352"/>
      <c r="F331" s="1"/>
    </row>
    <row r="332" spans="1:6" s="2" customFormat="1">
      <c r="A332" s="12"/>
      <c r="B332" s="16"/>
      <c r="C332" s="13"/>
      <c r="E332" s="1352"/>
      <c r="F332" s="1"/>
    </row>
    <row r="333" spans="1:6" s="2" customFormat="1">
      <c r="A333" s="12"/>
      <c r="B333" s="16"/>
      <c r="C333" s="13"/>
      <c r="E333" s="1352"/>
      <c r="F333" s="1"/>
    </row>
    <row r="334" spans="1:6" s="2" customFormat="1">
      <c r="A334" s="12"/>
      <c r="B334" s="16"/>
      <c r="C334" s="13"/>
      <c r="E334" s="1352"/>
      <c r="F334" s="1"/>
    </row>
    <row r="335" spans="1:6" s="2" customFormat="1">
      <c r="A335" s="12"/>
      <c r="B335" s="16"/>
      <c r="C335" s="13"/>
      <c r="E335" s="1352"/>
      <c r="F335" s="1"/>
    </row>
    <row r="336" spans="1:6" s="2" customFormat="1">
      <c r="A336" s="12"/>
      <c r="B336" s="16"/>
      <c r="C336" s="13"/>
      <c r="E336" s="1352"/>
      <c r="F336" s="1"/>
    </row>
    <row r="337" spans="1:6" s="2" customFormat="1">
      <c r="A337" s="12"/>
      <c r="B337" s="16"/>
      <c r="C337" s="13"/>
      <c r="E337" s="1352"/>
      <c r="F337" s="1"/>
    </row>
    <row r="338" spans="1:6" s="2" customFormat="1">
      <c r="A338" s="12"/>
      <c r="B338" s="16"/>
      <c r="C338" s="13"/>
      <c r="E338" s="1352"/>
      <c r="F338" s="1"/>
    </row>
    <row r="339" spans="1:6" s="2" customFormat="1">
      <c r="A339" s="12"/>
      <c r="B339" s="16"/>
      <c r="C339" s="13"/>
      <c r="E339" s="1352"/>
      <c r="F339" s="1"/>
    </row>
    <row r="340" spans="1:6" s="2" customFormat="1">
      <c r="A340" s="12"/>
      <c r="B340" s="16"/>
      <c r="C340" s="13"/>
      <c r="E340" s="1352"/>
      <c r="F340" s="1"/>
    </row>
    <row r="341" spans="1:6" s="2" customFormat="1">
      <c r="A341" s="12"/>
      <c r="B341" s="16"/>
      <c r="C341" s="13"/>
      <c r="E341" s="1352"/>
      <c r="F341" s="1"/>
    </row>
    <row r="342" spans="1:6" s="2" customFormat="1">
      <c r="A342" s="12"/>
      <c r="B342" s="16"/>
      <c r="C342" s="13"/>
      <c r="E342" s="1352"/>
      <c r="F342" s="1"/>
    </row>
    <row r="343" spans="1:6" s="2" customFormat="1">
      <c r="A343" s="12"/>
      <c r="B343" s="16"/>
      <c r="C343" s="13"/>
      <c r="E343" s="1352"/>
      <c r="F343" s="1"/>
    </row>
    <row r="344" spans="1:6" s="2" customFormat="1">
      <c r="A344" s="12"/>
      <c r="B344" s="16"/>
      <c r="C344" s="13"/>
      <c r="E344" s="1352"/>
      <c r="F344" s="1"/>
    </row>
    <row r="345" spans="1:6" s="2" customFormat="1">
      <c r="A345" s="12"/>
      <c r="B345" s="16"/>
      <c r="C345" s="13"/>
      <c r="E345" s="1352"/>
      <c r="F345" s="1"/>
    </row>
    <row r="346" spans="1:6" s="2" customFormat="1">
      <c r="A346" s="12"/>
      <c r="B346" s="16"/>
      <c r="C346" s="13"/>
      <c r="E346" s="1352"/>
      <c r="F346" s="1"/>
    </row>
    <row r="347" spans="1:6" s="2" customFormat="1">
      <c r="A347" s="12"/>
      <c r="B347" s="16"/>
      <c r="C347" s="13"/>
      <c r="E347" s="1352"/>
      <c r="F347" s="1"/>
    </row>
    <row r="348" spans="1:6" s="2" customFormat="1">
      <c r="A348" s="12"/>
      <c r="B348" s="16"/>
      <c r="C348" s="13"/>
      <c r="E348" s="1352"/>
      <c r="F348" s="1"/>
    </row>
    <row r="349" spans="1:6" s="2" customFormat="1">
      <c r="A349" s="12"/>
      <c r="B349" s="16"/>
      <c r="C349" s="13"/>
      <c r="E349" s="1352"/>
      <c r="F349" s="1"/>
    </row>
    <row r="350" spans="1:6" s="2" customFormat="1">
      <c r="A350" s="12"/>
      <c r="B350" s="16"/>
      <c r="C350" s="13"/>
      <c r="E350" s="1352"/>
      <c r="F350" s="1"/>
    </row>
    <row r="351" spans="1:6" s="2" customFormat="1">
      <c r="A351" s="12"/>
      <c r="B351" s="16"/>
      <c r="C351" s="13"/>
      <c r="E351" s="1352"/>
      <c r="F351" s="1"/>
    </row>
    <row r="352" spans="1:6" s="2" customFormat="1">
      <c r="A352" s="12"/>
      <c r="B352" s="16"/>
      <c r="C352" s="13"/>
      <c r="E352" s="1352"/>
      <c r="F352" s="1"/>
    </row>
    <row r="353" spans="1:6" s="2" customFormat="1">
      <c r="A353" s="12"/>
      <c r="B353" s="16"/>
      <c r="C353" s="13"/>
      <c r="E353" s="1352"/>
      <c r="F353" s="1"/>
    </row>
    <row r="354" spans="1:6" s="2" customFormat="1">
      <c r="A354" s="12"/>
      <c r="B354" s="16"/>
      <c r="C354" s="13"/>
      <c r="E354" s="1352"/>
      <c r="F354" s="1"/>
    </row>
    <row r="355" spans="1:6" s="2" customFormat="1">
      <c r="A355" s="12"/>
      <c r="B355" s="16"/>
      <c r="C355" s="13"/>
      <c r="E355" s="1352"/>
      <c r="F355" s="1"/>
    </row>
    <row r="356" spans="1:6" s="2" customFormat="1">
      <c r="A356" s="12"/>
      <c r="B356" s="16"/>
      <c r="C356" s="13"/>
      <c r="E356" s="1352"/>
      <c r="F356" s="1"/>
    </row>
    <row r="357" spans="1:6" s="2" customFormat="1">
      <c r="A357" s="12"/>
      <c r="B357" s="16"/>
      <c r="C357" s="13"/>
      <c r="E357" s="1352"/>
      <c r="F357" s="1"/>
    </row>
    <row r="358" spans="1:6" s="2" customFormat="1">
      <c r="A358" s="12"/>
      <c r="B358" s="16"/>
      <c r="C358" s="13"/>
      <c r="E358" s="1352"/>
      <c r="F358" s="1"/>
    </row>
    <row r="359" spans="1:6" s="2" customFormat="1">
      <c r="A359" s="12"/>
      <c r="B359" s="16"/>
      <c r="C359" s="13"/>
      <c r="E359" s="1352"/>
      <c r="F359" s="1"/>
    </row>
    <row r="360" spans="1:6" s="2" customFormat="1">
      <c r="A360" s="12"/>
      <c r="B360" s="16"/>
      <c r="C360" s="13"/>
      <c r="E360" s="1352"/>
      <c r="F360" s="1"/>
    </row>
    <row r="361" spans="1:6" s="2" customFormat="1">
      <c r="A361" s="12"/>
      <c r="B361" s="16"/>
      <c r="C361" s="13"/>
      <c r="E361" s="1352"/>
      <c r="F361" s="1"/>
    </row>
    <row r="362" spans="1:6" s="2" customFormat="1">
      <c r="A362" s="12"/>
      <c r="B362" s="16"/>
      <c r="C362" s="13"/>
      <c r="E362" s="1352"/>
      <c r="F362" s="1"/>
    </row>
    <row r="363" spans="1:6" s="2" customFormat="1">
      <c r="A363" s="12"/>
      <c r="B363" s="16"/>
      <c r="C363" s="13"/>
      <c r="E363" s="1352"/>
      <c r="F363" s="1"/>
    </row>
    <row r="364" spans="1:6" s="2" customFormat="1">
      <c r="A364" s="12"/>
      <c r="B364" s="16"/>
      <c r="C364" s="13"/>
      <c r="E364" s="1352"/>
      <c r="F364" s="1"/>
    </row>
    <row r="365" spans="1:6" s="2" customFormat="1">
      <c r="A365" s="12"/>
      <c r="B365" s="16"/>
      <c r="C365" s="13"/>
      <c r="E365" s="1352"/>
      <c r="F365" s="1"/>
    </row>
    <row r="366" spans="1:6" s="2" customFormat="1">
      <c r="A366" s="12"/>
      <c r="B366" s="16"/>
      <c r="C366" s="13"/>
      <c r="E366" s="1352"/>
      <c r="F366" s="1"/>
    </row>
    <row r="367" spans="1:6" s="2" customFormat="1">
      <c r="A367" s="12"/>
      <c r="B367" s="16"/>
      <c r="C367" s="13"/>
      <c r="E367" s="1352"/>
      <c r="F367" s="1"/>
    </row>
    <row r="368" spans="1:6" s="2" customFormat="1">
      <c r="A368" s="12"/>
      <c r="B368" s="16"/>
      <c r="C368" s="13"/>
      <c r="E368" s="1352"/>
      <c r="F368" s="1"/>
    </row>
    <row r="369" spans="1:6" s="2" customFormat="1">
      <c r="A369" s="12"/>
      <c r="B369" s="16"/>
      <c r="C369" s="13"/>
      <c r="E369" s="1352"/>
      <c r="F369" s="1"/>
    </row>
    <row r="370" spans="1:6" s="2" customFormat="1">
      <c r="A370" s="12"/>
      <c r="B370" s="16"/>
      <c r="C370" s="13"/>
      <c r="E370" s="1352"/>
      <c r="F370" s="1"/>
    </row>
    <row r="371" spans="1:6" s="2" customFormat="1">
      <c r="A371" s="12"/>
      <c r="B371" s="16"/>
      <c r="C371" s="13"/>
      <c r="E371" s="1352"/>
      <c r="F371" s="1"/>
    </row>
    <row r="372" spans="1:6" s="2" customFormat="1">
      <c r="A372" s="12"/>
      <c r="B372" s="16"/>
      <c r="C372" s="13"/>
      <c r="E372" s="1352"/>
      <c r="F372" s="1"/>
    </row>
    <row r="373" spans="1:6" s="2" customFormat="1">
      <c r="A373" s="12"/>
      <c r="B373" s="16"/>
      <c r="C373" s="13"/>
      <c r="E373" s="1352"/>
      <c r="F373" s="1"/>
    </row>
    <row r="374" spans="1:6" s="2" customFormat="1">
      <c r="A374" s="12"/>
      <c r="B374" s="16"/>
      <c r="C374" s="13"/>
      <c r="E374" s="1352"/>
      <c r="F374" s="1"/>
    </row>
    <row r="375" spans="1:6" s="2" customFormat="1">
      <c r="A375" s="12"/>
      <c r="B375" s="16"/>
      <c r="C375" s="13"/>
      <c r="E375" s="1352"/>
      <c r="F375" s="1"/>
    </row>
    <row r="376" spans="1:6" s="2" customFormat="1">
      <c r="A376" s="12"/>
      <c r="B376" s="16"/>
      <c r="C376" s="13"/>
      <c r="E376" s="1352"/>
      <c r="F376" s="1"/>
    </row>
    <row r="377" spans="1:6" s="2" customFormat="1">
      <c r="A377" s="12"/>
      <c r="B377" s="16"/>
      <c r="C377" s="13"/>
      <c r="E377" s="1352"/>
      <c r="F377" s="1"/>
    </row>
    <row r="378" spans="1:6" s="2" customFormat="1">
      <c r="A378" s="12"/>
      <c r="B378" s="17"/>
      <c r="C378" s="13"/>
      <c r="E378" s="1352"/>
      <c r="F378" s="1"/>
    </row>
    <row r="379" spans="1:6" s="2" customFormat="1">
      <c r="A379" s="12"/>
      <c r="B379" s="17"/>
      <c r="C379" s="13"/>
      <c r="E379" s="1352"/>
      <c r="F379" s="1"/>
    </row>
    <row r="380" spans="1:6" s="2" customFormat="1">
      <c r="A380" s="12"/>
      <c r="B380" s="17"/>
      <c r="C380" s="13"/>
      <c r="E380" s="1352"/>
      <c r="F380" s="1"/>
    </row>
    <row r="381" spans="1:6" s="2" customFormat="1">
      <c r="A381" s="12"/>
      <c r="B381" s="17"/>
      <c r="C381" s="13"/>
      <c r="E381" s="1352"/>
      <c r="F381" s="1"/>
    </row>
    <row r="382" spans="1:6" s="2" customFormat="1">
      <c r="A382" s="12"/>
      <c r="B382" s="17"/>
      <c r="C382" s="13"/>
      <c r="E382" s="1352"/>
      <c r="F382" s="1"/>
    </row>
    <row r="383" spans="1:6" s="2" customFormat="1">
      <c r="A383" s="12"/>
      <c r="B383" s="17"/>
      <c r="C383" s="13"/>
      <c r="E383" s="1352"/>
      <c r="F383" s="1"/>
    </row>
    <row r="384" spans="1:6" s="2" customFormat="1">
      <c r="A384" s="12"/>
      <c r="B384" s="17"/>
      <c r="C384" s="13"/>
      <c r="E384" s="1352"/>
      <c r="F384" s="1"/>
    </row>
    <row r="385" spans="1:6" s="2" customFormat="1">
      <c r="A385" s="12"/>
      <c r="B385" s="17"/>
      <c r="C385" s="13"/>
      <c r="E385" s="1352"/>
      <c r="F385" s="1"/>
    </row>
    <row r="386" spans="1:6" s="2" customFormat="1">
      <c r="A386" s="12"/>
      <c r="B386" s="17"/>
      <c r="C386" s="13"/>
      <c r="E386" s="1352"/>
      <c r="F386" s="1"/>
    </row>
    <row r="387" spans="1:6" s="2" customFormat="1">
      <c r="A387" s="12"/>
      <c r="B387" s="17"/>
      <c r="C387" s="13"/>
      <c r="E387" s="1352"/>
      <c r="F387" s="1"/>
    </row>
    <row r="388" spans="1:6" s="2" customFormat="1">
      <c r="A388" s="12"/>
      <c r="B388" s="17"/>
      <c r="C388" s="13"/>
      <c r="E388" s="1352"/>
      <c r="F388" s="1"/>
    </row>
    <row r="389" spans="1:6" s="2" customFormat="1">
      <c r="A389" s="12"/>
      <c r="B389" s="17"/>
      <c r="C389" s="13"/>
      <c r="E389" s="1352"/>
      <c r="F389" s="1"/>
    </row>
    <row r="390" spans="1:6" s="2" customFormat="1">
      <c r="A390" s="12"/>
      <c r="B390" s="17"/>
      <c r="C390" s="13"/>
      <c r="E390" s="1352"/>
      <c r="F390" s="1"/>
    </row>
    <row r="391" spans="1:6" s="2" customFormat="1">
      <c r="A391" s="12"/>
      <c r="B391" s="17"/>
      <c r="C391" s="13"/>
      <c r="E391" s="1352"/>
      <c r="F391" s="1"/>
    </row>
    <row r="392" spans="1:6" s="2" customFormat="1">
      <c r="A392" s="12"/>
      <c r="B392" s="17"/>
      <c r="C392" s="13"/>
      <c r="E392" s="1352"/>
      <c r="F392" s="1"/>
    </row>
    <row r="393" spans="1:6" s="2" customFormat="1">
      <c r="A393" s="12"/>
      <c r="B393" s="17"/>
      <c r="C393" s="13"/>
      <c r="E393" s="1352"/>
      <c r="F393" s="1"/>
    </row>
    <row r="394" spans="1:6" s="2" customFormat="1">
      <c r="A394" s="12"/>
      <c r="B394" s="17"/>
      <c r="C394" s="13"/>
      <c r="E394" s="1352"/>
      <c r="F394" s="1"/>
    </row>
    <row r="395" spans="1:6" s="2" customFormat="1">
      <c r="A395" s="12"/>
      <c r="B395" s="17"/>
      <c r="C395" s="13"/>
      <c r="E395" s="1352"/>
      <c r="F395" s="1"/>
    </row>
    <row r="396" spans="1:6" s="2" customFormat="1">
      <c r="A396" s="12"/>
      <c r="B396" s="17"/>
      <c r="C396" s="13"/>
      <c r="E396" s="1352"/>
      <c r="F396" s="1"/>
    </row>
    <row r="397" spans="1:6" s="2" customFormat="1">
      <c r="A397" s="12"/>
      <c r="B397" s="17"/>
      <c r="C397" s="13"/>
      <c r="E397" s="1352"/>
      <c r="F397" s="1"/>
    </row>
    <row r="398" spans="1:6" s="2" customFormat="1">
      <c r="A398" s="12"/>
      <c r="B398" s="17"/>
      <c r="C398" s="13"/>
      <c r="E398" s="1352"/>
      <c r="F398" s="1"/>
    </row>
    <row r="399" spans="1:6" s="2" customFormat="1">
      <c r="A399" s="12"/>
      <c r="B399" s="17"/>
      <c r="C399" s="13"/>
      <c r="E399" s="1352"/>
      <c r="F399" s="1"/>
    </row>
    <row r="400" spans="1:6" s="2" customFormat="1">
      <c r="A400" s="12"/>
      <c r="B400" s="17"/>
      <c r="C400" s="13"/>
      <c r="E400" s="1352"/>
      <c r="F400" s="1"/>
    </row>
    <row r="401" spans="1:6" s="2" customFormat="1">
      <c r="A401" s="12"/>
      <c r="B401" s="17"/>
      <c r="C401" s="13"/>
      <c r="E401" s="1352"/>
      <c r="F401" s="1"/>
    </row>
    <row r="402" spans="1:6" s="2" customFormat="1">
      <c r="A402" s="12"/>
      <c r="B402" s="17"/>
      <c r="C402" s="13"/>
      <c r="E402" s="1352"/>
      <c r="F402" s="1"/>
    </row>
    <row r="403" spans="1:6" s="2" customFormat="1">
      <c r="A403" s="12"/>
      <c r="B403" s="17"/>
      <c r="C403" s="13"/>
      <c r="E403" s="1352"/>
      <c r="F403" s="1"/>
    </row>
    <row r="404" spans="1:6" s="2" customFormat="1">
      <c r="A404" s="12"/>
      <c r="B404" s="17"/>
      <c r="C404" s="13"/>
      <c r="E404" s="1352"/>
      <c r="F404" s="1"/>
    </row>
    <row r="405" spans="1:6" s="2" customFormat="1">
      <c r="A405" s="12"/>
      <c r="B405" s="17"/>
      <c r="C405" s="13"/>
      <c r="E405" s="1352"/>
      <c r="F405" s="1"/>
    </row>
    <row r="406" spans="1:6" s="2" customFormat="1">
      <c r="A406" s="12"/>
      <c r="B406" s="17"/>
      <c r="C406" s="13"/>
      <c r="E406" s="1352"/>
      <c r="F406" s="1"/>
    </row>
    <row r="407" spans="1:6" s="2" customFormat="1">
      <c r="A407" s="12"/>
      <c r="B407" s="17"/>
      <c r="C407" s="13"/>
      <c r="E407" s="1352"/>
      <c r="F407" s="1"/>
    </row>
    <row r="408" spans="1:6" s="2" customFormat="1">
      <c r="A408" s="12"/>
      <c r="B408" s="17"/>
      <c r="C408" s="13"/>
      <c r="E408" s="1352"/>
      <c r="F408" s="1"/>
    </row>
    <row r="409" spans="1:6" s="2" customFormat="1">
      <c r="A409" s="12"/>
      <c r="B409" s="17"/>
      <c r="C409" s="13"/>
      <c r="E409" s="1352"/>
      <c r="F409" s="1"/>
    </row>
    <row r="410" spans="1:6" s="2" customFormat="1">
      <c r="A410" s="12"/>
      <c r="B410" s="17"/>
      <c r="C410" s="13"/>
      <c r="E410" s="1352"/>
      <c r="F410" s="1"/>
    </row>
    <row r="411" spans="1:6" s="2" customFormat="1">
      <c r="A411" s="12"/>
      <c r="B411" s="17"/>
      <c r="C411" s="13"/>
      <c r="E411" s="1352"/>
      <c r="F411" s="1"/>
    </row>
    <row r="412" spans="1:6" s="2" customFormat="1">
      <c r="A412" s="12"/>
      <c r="B412" s="17"/>
      <c r="C412" s="13"/>
      <c r="E412" s="1352"/>
      <c r="F412" s="1"/>
    </row>
    <row r="413" spans="1:6" s="2" customFormat="1">
      <c r="A413" s="12"/>
      <c r="B413" s="17"/>
      <c r="C413" s="13"/>
      <c r="E413" s="1352"/>
      <c r="F413" s="1"/>
    </row>
    <row r="414" spans="1:6" s="2" customFormat="1">
      <c r="A414" s="12"/>
      <c r="B414" s="17"/>
      <c r="C414" s="13"/>
      <c r="E414" s="1352"/>
      <c r="F414" s="1"/>
    </row>
    <row r="415" spans="1:6" s="2" customFormat="1">
      <c r="A415" s="12"/>
      <c r="B415" s="17"/>
      <c r="C415" s="13"/>
      <c r="E415" s="1352"/>
      <c r="F415" s="1"/>
    </row>
    <row r="416" spans="1:6">
      <c r="A416" s="12"/>
      <c r="B416" s="17"/>
      <c r="C416" s="13"/>
    </row>
    <row r="417" spans="1:5">
      <c r="A417" s="12"/>
      <c r="B417" s="17"/>
      <c r="C417" s="13"/>
    </row>
    <row r="418" spans="1:5">
      <c r="A418" s="12"/>
      <c r="B418" s="17"/>
      <c r="C418" s="13"/>
    </row>
    <row r="419" spans="1:5">
      <c r="A419" s="12"/>
      <c r="B419" s="17"/>
      <c r="C419" s="13"/>
    </row>
    <row r="420" spans="1:5">
      <c r="A420" s="12"/>
      <c r="B420" s="17"/>
      <c r="C420" s="13"/>
    </row>
    <row r="421" spans="1:5">
      <c r="A421" s="12"/>
      <c r="B421" s="17"/>
      <c r="C421" s="13"/>
    </row>
    <row r="422" spans="1:5">
      <c r="A422" s="12"/>
      <c r="B422" s="17"/>
      <c r="C422" s="13"/>
    </row>
    <row r="423" spans="1:5">
      <c r="A423" s="12"/>
      <c r="B423" s="17"/>
      <c r="C423" s="13"/>
    </row>
    <row r="424" spans="1:5">
      <c r="A424" s="12"/>
      <c r="B424" s="17"/>
      <c r="C424" s="13"/>
    </row>
    <row r="425" spans="1:5">
      <c r="A425" s="12"/>
      <c r="B425" s="17"/>
      <c r="C425" s="13"/>
    </row>
    <row r="426" spans="1:5">
      <c r="A426" s="12"/>
      <c r="B426" s="17"/>
      <c r="C426" s="13"/>
    </row>
    <row r="427" spans="1:5">
      <c r="A427" s="12"/>
      <c r="B427" s="17"/>
      <c r="C427" s="13"/>
    </row>
    <row r="428" spans="1:5" s="14" customFormat="1">
      <c r="A428" s="12"/>
      <c r="B428" s="17"/>
      <c r="C428" s="13"/>
      <c r="D428" s="2"/>
      <c r="E428" s="1352"/>
    </row>
    <row r="429" spans="1:5" s="14" customFormat="1">
      <c r="A429" s="12"/>
      <c r="B429" s="17"/>
      <c r="C429" s="13"/>
      <c r="D429" s="2"/>
      <c r="E429" s="1352"/>
    </row>
    <row r="430" spans="1:5">
      <c r="A430" s="12"/>
      <c r="B430" s="17"/>
      <c r="C430" s="13"/>
    </row>
    <row r="431" spans="1:5">
      <c r="A431" s="12"/>
      <c r="B431" s="19"/>
      <c r="C431" s="13"/>
      <c r="D431" s="13"/>
    </row>
    <row r="432" spans="1:5">
      <c r="A432" s="12"/>
      <c r="B432" s="19"/>
      <c r="C432" s="13"/>
      <c r="D432" s="13"/>
    </row>
    <row r="433" spans="1:5">
      <c r="A433" s="1"/>
      <c r="B433" s="1"/>
      <c r="C433" s="18"/>
      <c r="D433" s="1"/>
      <c r="E433" s="1347"/>
    </row>
    <row r="434" spans="1:5">
      <c r="C434" s="18"/>
    </row>
    <row r="435" spans="1:5">
      <c r="C435" s="1"/>
    </row>
  </sheetData>
  <sheetProtection algorithmName="SHA-512" hashValue="XvkFTBI2tLaHvqRxjNvfa0K4gbJbWfP9g1/gcGufOhSL/Viv1V1lsgSdU+y7YHQFD2zEFvey7jRWGXCo+3xS9g==" saltValue="eyZABXsx31QQ6cGQVLG3iA==" spinCount="100000" sheet="1" objects="1" scenarios="1" formatColumns="0" formatRows="0"/>
  <protectedRanges>
    <protectedRange sqref="E1 I84 I168:I170 G193:G197 G200:G204 G262:G263 G270 G278 I206 I285 I96 D2:D15 I101 I106 I111 I114 I121 I127 I133 I137 I139 I142 I144 I146 G78:G83 I88 I91 C287 D288:D65532 I224:I230 I233 I237 I241 I245 I250 I253:I254 G258 I257 I260:I261 G266 I264:I265 I268 G272 I271 I274 I277 I279 I281 G253:G256 D32:D286" name="Obseg3"/>
    <protectedRange sqref="D14:D15 I84 G78:G83 I168:I170 G193:G197 G200:G204 G262:G263 G270 G278 I285 I206 I96 I101 I106 I111 I114 I121 I127 I133 I137 I139 I142 I144 I146 D147:D286 D288:D289 D32:D85 I88 I91 I224:I230 I233 I237 I241 I245 I250 I253:I254 G258 I257 I260:I261 G266 I264:I265 I268 G272 I271 I274 I277 I279 I281 G253:G256" name="Obseg1_1"/>
    <protectedRange sqref="D16:D17" name="Obseg3_1"/>
    <protectedRange sqref="J21:J23" name="Obseg3_2"/>
  </protectedRanges>
  <mergeCells count="8">
    <mergeCell ref="G218:H218"/>
    <mergeCell ref="I218:J218"/>
    <mergeCell ref="G1:H1"/>
    <mergeCell ref="I1:J1"/>
    <mergeCell ref="G41:H41"/>
    <mergeCell ref="I41:J41"/>
    <mergeCell ref="G157:H157"/>
    <mergeCell ref="I157:J157"/>
  </mergeCells>
  <conditionalFormatting sqref="J21:J23 F21 F23">
    <cfRule type="cellIs" dxfId="35"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8. a  STROJNE  INSTALACIJE - KUHINJA&amp;R&amp;9Gregor S. Tavčar sp</oddHeader>
    <oddFooter>&amp;L&amp;8              November  2016&amp;C&amp;P/14&amp;R&amp;8strojne instalacije</oddFooter>
  </headerFooter>
  <rowBreaks count="8" manualBreakCount="8">
    <brk id="32" max="9" man="1"/>
    <brk id="70" max="9" man="1"/>
    <brk id="85" max="9" man="1"/>
    <brk id="145" max="9" man="1"/>
    <brk id="211" max="9" man="1"/>
    <brk id="231" max="9" man="1"/>
    <brk id="239" max="9" man="1"/>
    <brk id="28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M67"/>
  <sheetViews>
    <sheetView topLeftCell="A700" zoomScaleNormal="85" workbookViewId="0">
      <selection activeCell="C756" sqref="C756"/>
    </sheetView>
    <sheetView workbookViewId="1"/>
    <sheetView view="pageBreakPreview" topLeftCell="A19" zoomScaleNormal="100" zoomScaleSheetLayoutView="100" workbookViewId="2">
      <selection activeCell="E46" sqref="E46"/>
    </sheetView>
  </sheetViews>
  <sheetFormatPr defaultColWidth="0" defaultRowHeight="12.75"/>
  <cols>
    <col min="1" max="1" width="7.28515625" style="5" customWidth="1"/>
    <col min="2" max="2" width="42.42578125" style="4" customWidth="1"/>
    <col min="3" max="3" width="7.5703125" style="2" customWidth="1"/>
    <col min="4" max="4" width="7.7109375" style="2" customWidth="1"/>
    <col min="5" max="5" width="9.42578125" style="1352" customWidth="1"/>
    <col min="6" max="6" width="12.28515625" style="1" customWidth="1"/>
    <col min="7" max="7" width="10.7109375" style="1" customWidth="1"/>
    <col min="8" max="8" width="12.28515625" style="1" customWidth="1"/>
    <col min="9" max="9" width="10.7109375" style="1" customWidth="1"/>
    <col min="10" max="10" width="12.5703125" style="1" customWidth="1"/>
    <col min="11" max="13" width="0" style="1" hidden="1" customWidth="1"/>
    <col min="14" max="16384" width="13.7109375" style="1" hidden="1"/>
  </cols>
  <sheetData>
    <row r="1" spans="1:10" s="40" customFormat="1" ht="12.75" customHeight="1">
      <c r="A1" s="46" t="s">
        <v>78</v>
      </c>
      <c r="C1" s="41" t="s">
        <v>1116</v>
      </c>
      <c r="D1" s="102" t="s">
        <v>79</v>
      </c>
      <c r="E1" s="1337" t="s">
        <v>80</v>
      </c>
      <c r="F1" s="102" t="s">
        <v>1591</v>
      </c>
      <c r="G1" s="1548" t="s">
        <v>1557</v>
      </c>
      <c r="H1" s="1549"/>
      <c r="I1" s="1550" t="s">
        <v>1558</v>
      </c>
      <c r="J1" s="1551"/>
    </row>
    <row r="2" spans="1:10" s="58" customFormat="1" ht="12.75" customHeight="1">
      <c r="A2" s="54"/>
      <c r="B2" s="55"/>
      <c r="C2" s="56"/>
      <c r="D2" s="56"/>
      <c r="E2" s="1348"/>
      <c r="G2" s="898" t="s">
        <v>79</v>
      </c>
      <c r="H2" s="898" t="s">
        <v>1561</v>
      </c>
      <c r="I2" s="897" t="s">
        <v>79</v>
      </c>
      <c r="J2" s="897" t="s">
        <v>1561</v>
      </c>
    </row>
    <row r="3" spans="1:10" s="95" customFormat="1" ht="12.75" customHeight="1">
      <c r="A3" s="105" t="s">
        <v>98</v>
      </c>
      <c r="B3" s="85" t="s">
        <v>102</v>
      </c>
      <c r="C3" s="85"/>
      <c r="D3" s="2"/>
      <c r="E3" s="1360"/>
    </row>
    <row r="4" spans="1:10" s="95" customFormat="1" ht="12.75" customHeight="1">
      <c r="A4" s="105"/>
      <c r="B4" s="98"/>
      <c r="C4" s="98"/>
      <c r="D4" s="2"/>
      <c r="E4" s="1360"/>
    </row>
    <row r="5" spans="1:10" s="95" customFormat="1" ht="12.75" customHeight="1">
      <c r="A5" s="105" t="s">
        <v>99</v>
      </c>
      <c r="B5" s="106" t="s">
        <v>2248</v>
      </c>
      <c r="C5" s="85"/>
      <c r="D5" s="85"/>
      <c r="E5" s="1339"/>
    </row>
    <row r="6" spans="1:10" s="95" customFormat="1" ht="12.75" customHeight="1">
      <c r="A6" s="105"/>
      <c r="B6" s="87"/>
      <c r="C6" s="87"/>
      <c r="D6" s="2"/>
      <c r="E6" s="1360"/>
    </row>
    <row r="7" spans="1:10" s="108" customFormat="1" ht="12.75" customHeight="1">
      <c r="A7" s="105" t="s">
        <v>100</v>
      </c>
      <c r="B7" s="85" t="s">
        <v>101</v>
      </c>
      <c r="C7" s="85"/>
      <c r="D7" s="107"/>
      <c r="E7" s="1350"/>
    </row>
    <row r="8" spans="1:10" s="76" customFormat="1" ht="12.75" customHeight="1">
      <c r="A8" s="105"/>
      <c r="B8" s="125"/>
      <c r="C8" s="18"/>
      <c r="D8" s="13"/>
      <c r="E8" s="1351"/>
    </row>
    <row r="9" spans="1:10" s="76" customFormat="1" ht="12.75" customHeight="1">
      <c r="A9" s="105" t="s">
        <v>64</v>
      </c>
      <c r="B9" s="710" t="s">
        <v>2246</v>
      </c>
      <c r="C9" s="18"/>
      <c r="D9" s="13"/>
      <c r="E9" s="1351"/>
    </row>
    <row r="10" spans="1:10" s="76" customFormat="1" ht="12.75" customHeight="1">
      <c r="A10" s="105"/>
      <c r="B10" s="124" t="s">
        <v>1977</v>
      </c>
      <c r="C10" s="18"/>
      <c r="D10" s="13"/>
      <c r="E10" s="1351"/>
    </row>
    <row r="11" spans="1:10" s="76" customFormat="1" ht="12.75" customHeight="1">
      <c r="A11" s="105"/>
      <c r="B11" s="87"/>
      <c r="C11" s="18"/>
      <c r="D11" s="13"/>
      <c r="E11" s="1351"/>
    </row>
    <row r="12" spans="1:10" s="14" customFormat="1">
      <c r="A12" s="105" t="s">
        <v>182</v>
      </c>
      <c r="B12" s="106" t="s">
        <v>1945</v>
      </c>
      <c r="C12" s="13"/>
      <c r="D12" s="13"/>
      <c r="E12" s="1352"/>
    </row>
    <row r="13" spans="1:10" s="14" customFormat="1">
      <c r="A13" s="12"/>
      <c r="B13" s="31"/>
      <c r="C13" s="13"/>
      <c r="D13" s="13"/>
      <c r="E13" s="1352"/>
    </row>
    <row r="14" spans="1:10" s="76" customFormat="1" ht="12.75" customHeight="1">
      <c r="A14" s="105" t="s">
        <v>58</v>
      </c>
      <c r="B14" s="118" t="s">
        <v>2245</v>
      </c>
      <c r="C14" s="18"/>
      <c r="D14" s="13"/>
      <c r="E14" s="1351"/>
    </row>
    <row r="15" spans="1:10" s="14" customFormat="1">
      <c r="A15" s="12"/>
      <c r="B15" s="31"/>
      <c r="C15" s="13"/>
      <c r="D15" s="13"/>
      <c r="E15" s="1352"/>
    </row>
    <row r="16" spans="1:10" ht="12.75" customHeight="1">
      <c r="A16" s="1"/>
      <c r="B16" s="32"/>
      <c r="C16" s="38"/>
      <c r="E16" s="1351" t="str">
        <f>IF(OR(ISBLANK(C16),ISBLANK(D16))," ",KOLIC*CENA)</f>
        <v xml:space="preserve"> </v>
      </c>
    </row>
    <row r="17" spans="1:10" s="182" customFormat="1" ht="15.75">
      <c r="B17" s="186" t="s">
        <v>2247</v>
      </c>
      <c r="C17" s="184"/>
      <c r="D17" s="184"/>
      <c r="E17" s="1361"/>
      <c r="F17" s="184"/>
      <c r="G17" s="185"/>
    </row>
    <row r="18" spans="1:10" s="182" customFormat="1" ht="13.5" customHeight="1">
      <c r="B18" s="183"/>
      <c r="C18" s="184"/>
      <c r="D18" s="184"/>
      <c r="E18" s="1361"/>
      <c r="F18" s="184"/>
      <c r="G18" s="185"/>
    </row>
    <row r="19" spans="1:10" s="182" customFormat="1" ht="13.5" customHeight="1">
      <c r="B19" s="183"/>
      <c r="C19" s="184"/>
      <c r="D19" s="184"/>
      <c r="E19" s="1361"/>
      <c r="F19" s="249" t="s">
        <v>180</v>
      </c>
      <c r="G19" s="229"/>
      <c r="H19" s="249" t="s">
        <v>180</v>
      </c>
      <c r="I19" s="229"/>
      <c r="J19" s="249" t="s">
        <v>180</v>
      </c>
    </row>
    <row r="20" spans="1:10" s="239" customFormat="1" ht="13.5" customHeight="1">
      <c r="B20" s="238" t="s">
        <v>1971</v>
      </c>
      <c r="C20" s="240"/>
      <c r="D20" s="240"/>
      <c r="E20" s="1362"/>
      <c r="F20" s="427" t="s">
        <v>1581</v>
      </c>
      <c r="G20" s="229"/>
      <c r="H20" s="250" t="s">
        <v>1500</v>
      </c>
      <c r="I20" s="229"/>
      <c r="J20" s="250" t="s">
        <v>1580</v>
      </c>
    </row>
    <row r="21" spans="1:10" s="182" customFormat="1" ht="13.5" customHeight="1">
      <c r="B21" s="183"/>
      <c r="C21" s="184"/>
      <c r="D21" s="184"/>
      <c r="E21" s="1361"/>
      <c r="F21" s="250" t="s">
        <v>1502</v>
      </c>
      <c r="G21" s="229"/>
      <c r="H21" s="251" t="s">
        <v>1503</v>
      </c>
      <c r="I21" s="229"/>
      <c r="J21" s="251" t="s">
        <v>1503</v>
      </c>
    </row>
    <row r="22" spans="1:10" s="182" customFormat="1" ht="13.5" customHeight="1">
      <c r="A22" s="549"/>
      <c r="B22" s="549"/>
      <c r="C22" s="517"/>
      <c r="D22" s="517"/>
      <c r="E22" s="1363"/>
      <c r="F22" s="517"/>
      <c r="G22" s="519"/>
      <c r="H22" s="549"/>
      <c r="I22" s="549"/>
      <c r="J22" s="549"/>
    </row>
    <row r="23" spans="1:10" s="182" customFormat="1" ht="13.5" customHeight="1">
      <c r="A23" s="549" t="s">
        <v>2249</v>
      </c>
      <c r="B23" s="549" t="s">
        <v>1953</v>
      </c>
      <c r="C23" s="517"/>
      <c r="D23" s="517"/>
      <c r="E23" s="1363"/>
      <c r="F23" s="518">
        <f>$F$63</f>
        <v>0</v>
      </c>
      <c r="G23" s="519"/>
      <c r="H23" s="518">
        <f>$H$63</f>
        <v>0</v>
      </c>
      <c r="I23" s="549"/>
      <c r="J23" s="546">
        <f>$J$63</f>
        <v>0</v>
      </c>
    </row>
    <row r="24" spans="1:10" s="182" customFormat="1" ht="13.5" customHeight="1">
      <c r="A24" s="549"/>
      <c r="B24" s="549"/>
      <c r="C24" s="517"/>
      <c r="D24" s="517"/>
      <c r="E24" s="1363"/>
      <c r="F24" s="517"/>
      <c r="G24" s="519"/>
      <c r="H24" s="549"/>
      <c r="I24" s="549"/>
      <c r="J24" s="549"/>
    </row>
    <row r="25" spans="1:10" s="182" customFormat="1" ht="14.25" customHeight="1" thickBot="1">
      <c r="A25" s="187"/>
      <c r="B25" s="522"/>
      <c r="C25" s="523"/>
      <c r="D25" s="523"/>
      <c r="E25" s="1364"/>
      <c r="F25" s="523"/>
      <c r="G25" s="524"/>
      <c r="H25" s="525"/>
      <c r="I25" s="525"/>
      <c r="J25" s="525"/>
    </row>
    <row r="26" spans="1:10" s="182" customFormat="1" ht="14.25" customHeight="1" thickTop="1">
      <c r="A26" s="187"/>
      <c r="B26" s="188"/>
      <c r="C26" s="184"/>
      <c r="D26" s="184"/>
      <c r="E26" s="1361"/>
      <c r="F26" s="184"/>
      <c r="G26" s="185"/>
    </row>
    <row r="27" spans="1:10" s="182" customFormat="1" ht="14.25" customHeight="1">
      <c r="A27" s="187"/>
      <c r="B27" s="188"/>
      <c r="C27" s="184"/>
      <c r="D27" s="184"/>
      <c r="E27" s="1361"/>
      <c r="F27" s="517" t="s">
        <v>1582</v>
      </c>
      <c r="G27" s="185"/>
      <c r="H27" s="515" t="s">
        <v>1592</v>
      </c>
      <c r="J27" s="515" t="s">
        <v>1593</v>
      </c>
    </row>
    <row r="28" spans="1:10" s="239" customFormat="1" ht="15.75">
      <c r="A28" s="241"/>
      <c r="B28" s="516" t="s">
        <v>1955</v>
      </c>
      <c r="C28" s="526"/>
      <c r="D28" s="526"/>
      <c r="E28" s="1365"/>
      <c r="F28" s="527">
        <f>SUM(F21:F25)</f>
        <v>0</v>
      </c>
      <c r="G28" s="528"/>
      <c r="H28" s="527">
        <f>SUM(H22:H27)</f>
        <v>0</v>
      </c>
      <c r="I28" s="529"/>
      <c r="J28" s="527">
        <f>SUM(J22:J27)</f>
        <v>0</v>
      </c>
    </row>
    <row r="29" spans="1:10" s="234" customFormat="1" ht="13.5" customHeight="1">
      <c r="B29" s="235" t="s">
        <v>1408</v>
      </c>
      <c r="C29" s="236"/>
      <c r="D29" s="236"/>
      <c r="E29" s="1366"/>
      <c r="F29" s="236"/>
      <c r="G29" s="237"/>
    </row>
    <row r="30" spans="1:10" s="182" customFormat="1" ht="13.5" customHeight="1">
      <c r="B30" s="183"/>
      <c r="C30" s="184"/>
      <c r="D30" s="184"/>
      <c r="E30" s="1361"/>
      <c r="F30" s="184"/>
      <c r="G30" s="185"/>
    </row>
    <row r="31" spans="1:10" s="182" customFormat="1" ht="15">
      <c r="A31" s="187"/>
      <c r="B31" s="189" t="s">
        <v>1111</v>
      </c>
      <c r="C31" s="184"/>
      <c r="D31" s="184"/>
      <c r="E31" s="1361"/>
      <c r="F31" s="184"/>
      <c r="G31" s="185"/>
    </row>
    <row r="32" spans="1:10" s="182" customFormat="1" ht="15">
      <c r="A32" s="187"/>
      <c r="B32" s="189"/>
      <c r="C32" s="184"/>
      <c r="D32" s="184"/>
      <c r="E32" s="1361"/>
      <c r="F32" s="184"/>
      <c r="G32" s="185"/>
    </row>
    <row r="33" spans="1:10" s="182" customFormat="1" ht="15">
      <c r="A33" s="187"/>
      <c r="B33" s="190" t="s">
        <v>1112</v>
      </c>
      <c r="C33" s="184"/>
      <c r="D33" s="184"/>
      <c r="E33" s="1361"/>
      <c r="F33" s="184"/>
      <c r="G33" s="185"/>
    </row>
    <row r="34" spans="1:10" s="182" customFormat="1" ht="12.75" customHeight="1">
      <c r="A34" s="187"/>
      <c r="B34" s="190" t="s">
        <v>1113</v>
      </c>
      <c r="C34" s="184"/>
      <c r="D34" s="184"/>
      <c r="E34" s="1361"/>
      <c r="F34" s="184"/>
      <c r="G34" s="185"/>
    </row>
    <row r="35" spans="1:10" s="182" customFormat="1" ht="15">
      <c r="A35" s="187"/>
      <c r="B35" s="190"/>
      <c r="C35" s="184"/>
      <c r="D35" s="184"/>
      <c r="E35" s="1361"/>
      <c r="F35" s="184"/>
      <c r="G35" s="185"/>
    </row>
    <row r="36" spans="1:10" s="182" customFormat="1" ht="15">
      <c r="A36" s="187"/>
      <c r="B36" s="190" t="s">
        <v>1114</v>
      </c>
      <c r="C36" s="184"/>
      <c r="D36" s="184"/>
      <c r="E36" s="1361"/>
      <c r="F36" s="184"/>
      <c r="G36" s="185"/>
    </row>
    <row r="37" spans="1:10" s="182" customFormat="1" ht="15">
      <c r="A37" s="187"/>
      <c r="B37" s="190"/>
      <c r="C37" s="184"/>
      <c r="D37" s="184"/>
      <c r="E37" s="1361"/>
      <c r="F37" s="184"/>
      <c r="G37" s="185"/>
    </row>
    <row r="38" spans="1:10" s="182" customFormat="1" ht="15">
      <c r="A38" s="187"/>
      <c r="B38" s="190" t="s">
        <v>1115</v>
      </c>
      <c r="C38" s="184"/>
      <c r="D38" s="184"/>
      <c r="E38" s="1361"/>
      <c r="F38" s="184"/>
      <c r="G38" s="185"/>
    </row>
    <row r="39" spans="1:10" s="182" customFormat="1" ht="15">
      <c r="A39" s="187"/>
      <c r="B39" s="190"/>
      <c r="C39" s="184"/>
      <c r="D39" s="184"/>
      <c r="E39" s="1361"/>
      <c r="F39" s="184"/>
      <c r="G39" s="185"/>
    </row>
    <row r="40" spans="1:10" s="185" customFormat="1" ht="15.75">
      <c r="B40" s="194"/>
      <c r="C40" s="184"/>
      <c r="D40" s="184"/>
      <c r="E40" s="1361"/>
      <c r="F40" s="184"/>
    </row>
    <row r="41" spans="1:10" s="185" customFormat="1" ht="15.75">
      <c r="A41" s="549" t="s">
        <v>2250</v>
      </c>
      <c r="B41" s="188" t="s">
        <v>1108</v>
      </c>
      <c r="C41" s="184"/>
      <c r="D41" s="184"/>
      <c r="E41" s="1361"/>
      <c r="F41" s="184"/>
      <c r="G41" s="191"/>
    </row>
    <row r="42" spans="1:10" s="152" customFormat="1" ht="12.75" customHeight="1">
      <c r="A42" s="150" t="s">
        <v>832</v>
      </c>
      <c r="B42" s="150" t="s">
        <v>833</v>
      </c>
      <c r="C42" s="150" t="s">
        <v>834</v>
      </c>
      <c r="D42" s="150" t="s">
        <v>1402</v>
      </c>
      <c r="E42" s="1367" t="s">
        <v>1382</v>
      </c>
      <c r="F42" s="150" t="s">
        <v>1594</v>
      </c>
      <c r="G42" s="1557" t="s">
        <v>1557</v>
      </c>
      <c r="H42" s="1558"/>
      <c r="I42" s="1559" t="s">
        <v>1558</v>
      </c>
      <c r="J42" s="1560"/>
    </row>
    <row r="43" spans="1:10" s="185" customFormat="1" ht="15">
      <c r="A43" s="187"/>
      <c r="B43" s="630" t="s">
        <v>1960</v>
      </c>
      <c r="C43" s="184"/>
      <c r="D43" s="184"/>
      <c r="E43" s="1361"/>
      <c r="F43" s="184"/>
      <c r="G43" s="929" t="s">
        <v>79</v>
      </c>
      <c r="H43" s="929" t="s">
        <v>1561</v>
      </c>
      <c r="I43" s="928" t="s">
        <v>79</v>
      </c>
      <c r="J43" s="928" t="s">
        <v>1561</v>
      </c>
    </row>
    <row r="44" spans="1:10" s="185" customFormat="1" ht="15">
      <c r="A44" s="234"/>
      <c r="C44" s="632"/>
      <c r="D44" s="632"/>
      <c r="E44" s="1418"/>
      <c r="F44" s="632"/>
      <c r="G44" s="1283"/>
      <c r="H44" s="1283"/>
      <c r="I44" s="1276"/>
      <c r="J44" s="1276"/>
    </row>
    <row r="45" spans="1:10" s="185" customFormat="1" ht="43.5" customHeight="1">
      <c r="A45" s="234"/>
      <c r="B45" s="631" t="s">
        <v>2251</v>
      </c>
      <c r="C45" s="632"/>
      <c r="D45" s="632"/>
      <c r="E45" s="1418"/>
      <c r="F45" s="632"/>
      <c r="G45" s="1284"/>
      <c r="H45" s="1283"/>
      <c r="I45" s="1276"/>
      <c r="J45" s="1276"/>
    </row>
    <row r="46" spans="1:10" s="185" customFormat="1" ht="15">
      <c r="A46" s="633" t="s">
        <v>83</v>
      </c>
      <c r="B46" s="629" t="s">
        <v>1962</v>
      </c>
      <c r="C46" s="633" t="s">
        <v>826</v>
      </c>
      <c r="D46" s="633">
        <v>35</v>
      </c>
      <c r="E46" s="1419"/>
      <c r="F46" s="440">
        <f t="shared" ref="F46:F51" si="0">D46*E46</f>
        <v>0</v>
      </c>
      <c r="G46" s="1285"/>
      <c r="H46" s="1286">
        <f t="shared" ref="H46:H60" si="1">E46*G46</f>
        <v>0</v>
      </c>
      <c r="I46" s="1277">
        <v>35</v>
      </c>
      <c r="J46" s="1278">
        <f t="shared" ref="J46:J60" si="2">E46*I46</f>
        <v>0</v>
      </c>
    </row>
    <row r="47" spans="1:10" s="185" customFormat="1" ht="15">
      <c r="A47" s="633"/>
      <c r="B47" s="629"/>
      <c r="C47" s="633"/>
      <c r="D47" s="633"/>
      <c r="E47" s="1420"/>
      <c r="F47" s="440"/>
      <c r="G47" s="1285"/>
      <c r="H47" s="1286"/>
      <c r="I47" s="1277"/>
      <c r="J47" s="1278"/>
    </row>
    <row r="48" spans="1:10" s="185" customFormat="1" ht="15">
      <c r="A48" s="633"/>
      <c r="B48" s="629" t="s">
        <v>1207</v>
      </c>
      <c r="C48" s="633"/>
      <c r="D48" s="633"/>
      <c r="E48" s="1420"/>
      <c r="F48" s="440"/>
      <c r="G48" s="1285"/>
      <c r="H48" s="1286"/>
      <c r="I48" s="1277"/>
      <c r="J48" s="1278"/>
    </row>
    <row r="49" spans="1:10" s="185" customFormat="1" ht="25.5">
      <c r="A49" s="634" t="s">
        <v>85</v>
      </c>
      <c r="B49" s="631" t="s">
        <v>2252</v>
      </c>
      <c r="C49" s="633" t="s">
        <v>49</v>
      </c>
      <c r="D49" s="633">
        <v>1</v>
      </c>
      <c r="E49" s="1419"/>
      <c r="F49" s="440">
        <f t="shared" si="0"/>
        <v>0</v>
      </c>
      <c r="G49" s="1285"/>
      <c r="H49" s="1286">
        <f t="shared" si="1"/>
        <v>0</v>
      </c>
      <c r="I49" s="1277">
        <v>1</v>
      </c>
      <c r="J49" s="1278">
        <f t="shared" si="2"/>
        <v>0</v>
      </c>
    </row>
    <row r="50" spans="1:10" s="185" customFormat="1" ht="15">
      <c r="A50" s="634"/>
      <c r="B50" s="631"/>
      <c r="C50" s="633"/>
      <c r="D50" s="633"/>
      <c r="E50" s="1420"/>
      <c r="F50" s="440"/>
      <c r="G50" s="1285"/>
      <c r="H50" s="1286"/>
      <c r="I50" s="1277"/>
      <c r="J50" s="1278"/>
    </row>
    <row r="51" spans="1:10" s="185" customFormat="1" ht="15">
      <c r="A51" s="633" t="s">
        <v>87</v>
      </c>
      <c r="B51" s="631" t="s">
        <v>2253</v>
      </c>
      <c r="C51" s="633" t="s">
        <v>49</v>
      </c>
      <c r="D51" s="633">
        <v>1</v>
      </c>
      <c r="E51" s="1419"/>
      <c r="F51" s="440">
        <f t="shared" si="0"/>
        <v>0</v>
      </c>
      <c r="G51" s="1285"/>
      <c r="H51" s="1286">
        <f t="shared" si="1"/>
        <v>0</v>
      </c>
      <c r="I51" s="1277">
        <v>1</v>
      </c>
      <c r="J51" s="1278">
        <f t="shared" si="2"/>
        <v>0</v>
      </c>
    </row>
    <row r="52" spans="1:10" s="185" customFormat="1" ht="15">
      <c r="A52" s="633"/>
      <c r="B52" s="629"/>
      <c r="C52" s="633"/>
      <c r="D52" s="633"/>
      <c r="E52" s="1420"/>
      <c r="F52" s="440"/>
      <c r="G52" s="1285"/>
      <c r="H52" s="1286"/>
      <c r="I52" s="1277"/>
      <c r="J52" s="1278">
        <f t="shared" si="2"/>
        <v>0</v>
      </c>
    </row>
    <row r="53" spans="1:10" s="185" customFormat="1" ht="15">
      <c r="A53" s="633" t="s">
        <v>88</v>
      </c>
      <c r="B53" s="629" t="s">
        <v>1215</v>
      </c>
      <c r="C53" s="633" t="s">
        <v>48</v>
      </c>
      <c r="D53" s="633">
        <v>25</v>
      </c>
      <c r="E53" s="1419"/>
      <c r="F53" s="440">
        <f t="shared" ref="F53:F60" si="3">D53*E53</f>
        <v>0</v>
      </c>
      <c r="G53" s="1285"/>
      <c r="H53" s="1286">
        <f t="shared" si="1"/>
        <v>0</v>
      </c>
      <c r="I53" s="1277">
        <v>25</v>
      </c>
      <c r="J53" s="1278">
        <f t="shared" si="2"/>
        <v>0</v>
      </c>
    </row>
    <row r="54" spans="1:10" s="185" customFormat="1" ht="15">
      <c r="A54" s="633"/>
      <c r="B54" s="629"/>
      <c r="C54" s="633"/>
      <c r="D54" s="633"/>
      <c r="E54" s="1421"/>
      <c r="F54" s="440"/>
      <c r="G54" s="1285"/>
      <c r="H54" s="1286"/>
      <c r="I54" s="1277"/>
      <c r="J54" s="1278"/>
    </row>
    <row r="55" spans="1:10" s="185" customFormat="1" ht="25.5">
      <c r="A55" s="634" t="s">
        <v>89</v>
      </c>
      <c r="B55" s="629" t="s">
        <v>1217</v>
      </c>
      <c r="C55" s="633" t="s">
        <v>893</v>
      </c>
      <c r="D55" s="633">
        <v>0.05</v>
      </c>
      <c r="E55" s="1446">
        <f>SUM(F46:F53)</f>
        <v>0</v>
      </c>
      <c r="F55" s="440">
        <f t="shared" si="3"/>
        <v>0</v>
      </c>
      <c r="G55" s="1285"/>
      <c r="H55" s="1286">
        <f t="shared" si="1"/>
        <v>0</v>
      </c>
      <c r="I55" s="1277">
        <v>0.05</v>
      </c>
      <c r="J55" s="1278">
        <f t="shared" si="2"/>
        <v>0</v>
      </c>
    </row>
    <row r="56" spans="1:10" s="185" customFormat="1" ht="15">
      <c r="A56" s="634"/>
      <c r="B56" s="629"/>
      <c r="C56" s="633"/>
      <c r="D56" s="633"/>
      <c r="E56" s="1447"/>
      <c r="F56" s="440"/>
      <c r="G56" s="1285"/>
      <c r="H56" s="1286"/>
      <c r="I56" s="1277"/>
      <c r="J56" s="1278"/>
    </row>
    <row r="57" spans="1:10" s="185" customFormat="1" ht="15">
      <c r="A57" s="633" t="s">
        <v>45</v>
      </c>
      <c r="B57" s="629" t="s">
        <v>1219</v>
      </c>
      <c r="C57" s="633" t="s">
        <v>893</v>
      </c>
      <c r="D57" s="633">
        <v>0.05</v>
      </c>
      <c r="E57" s="1448">
        <f>SUM(F46:F53)</f>
        <v>0</v>
      </c>
      <c r="F57" s="440">
        <f t="shared" si="3"/>
        <v>0</v>
      </c>
      <c r="G57" s="1285"/>
      <c r="H57" s="1286">
        <f t="shared" si="1"/>
        <v>0</v>
      </c>
      <c r="I57" s="1277">
        <v>0.05</v>
      </c>
      <c r="J57" s="1278">
        <f t="shared" si="2"/>
        <v>0</v>
      </c>
    </row>
    <row r="58" spans="1:10" s="185" customFormat="1" ht="15">
      <c r="A58" s="633"/>
      <c r="B58" s="629"/>
      <c r="C58" s="633"/>
      <c r="D58" s="633"/>
      <c r="E58" s="1421"/>
      <c r="F58" s="440"/>
      <c r="G58" s="1285"/>
      <c r="H58" s="1286"/>
      <c r="I58" s="1277"/>
      <c r="J58" s="1278"/>
    </row>
    <row r="59" spans="1:10" s="185" customFormat="1" ht="25.5">
      <c r="A59" s="634" t="s">
        <v>46</v>
      </c>
      <c r="B59" s="629" t="s">
        <v>1221</v>
      </c>
      <c r="C59" s="633"/>
      <c r="D59" s="633"/>
      <c r="E59" s="1421"/>
      <c r="F59" s="440"/>
      <c r="G59" s="1285"/>
      <c r="H59" s="1286"/>
      <c r="I59" s="1277"/>
      <c r="J59" s="1278"/>
    </row>
    <row r="60" spans="1:10" s="185" customFormat="1" ht="13.5" customHeight="1">
      <c r="A60" s="633"/>
      <c r="B60" s="629" t="s">
        <v>1222</v>
      </c>
      <c r="C60" s="633" t="s">
        <v>925</v>
      </c>
      <c r="D60" s="633">
        <v>1</v>
      </c>
      <c r="E60" s="1424"/>
      <c r="F60" s="440">
        <f t="shared" si="3"/>
        <v>0</v>
      </c>
      <c r="G60" s="1285"/>
      <c r="H60" s="1286">
        <f t="shared" si="1"/>
        <v>0</v>
      </c>
      <c r="I60" s="1277">
        <v>1</v>
      </c>
      <c r="J60" s="1278">
        <f t="shared" si="2"/>
        <v>0</v>
      </c>
    </row>
    <row r="61" spans="1:10" s="185" customFormat="1" ht="13.5" customHeight="1" thickBot="1">
      <c r="A61" s="523"/>
      <c r="B61" s="540"/>
      <c r="C61" s="523"/>
      <c r="D61" s="523"/>
      <c r="E61" s="1364"/>
      <c r="F61" s="523"/>
      <c r="G61" s="1212"/>
      <c r="H61" s="1213"/>
      <c r="I61" s="1235"/>
      <c r="J61" s="1235"/>
    </row>
    <row r="62" spans="1:10" s="185" customFormat="1" ht="15.75" thickTop="1">
      <c r="A62" s="191"/>
      <c r="B62" s="195"/>
      <c r="C62" s="184"/>
      <c r="D62" s="184"/>
      <c r="E62" s="1361"/>
      <c r="F62" s="184" t="s">
        <v>1582</v>
      </c>
      <c r="G62" s="1209"/>
      <c r="H62" s="1209" t="s">
        <v>1592</v>
      </c>
      <c r="I62" s="1231"/>
      <c r="J62" s="1231" t="s">
        <v>1593</v>
      </c>
    </row>
    <row r="63" spans="1:10" s="185" customFormat="1" ht="15.75">
      <c r="B63" s="516" t="s">
        <v>1965</v>
      </c>
      <c r="C63" s="517"/>
      <c r="D63" s="517"/>
      <c r="E63" s="1363"/>
      <c r="F63" s="541">
        <f>SUM(F45:F62)</f>
        <v>0</v>
      </c>
      <c r="G63" s="1207"/>
      <c r="H63" s="1214">
        <f>SUM(H45:H62)</f>
        <v>0</v>
      </c>
      <c r="I63" s="1230"/>
      <c r="J63" s="1236">
        <f>SUM(J45:J62)</f>
        <v>0</v>
      </c>
    </row>
    <row r="64" spans="1:10" s="185" customFormat="1" ht="15.75">
      <c r="B64" s="188"/>
      <c r="C64" s="184"/>
      <c r="D64" s="184"/>
      <c r="E64" s="1361"/>
      <c r="F64" s="184"/>
      <c r="G64" s="1209"/>
      <c r="H64" s="1209"/>
      <c r="I64" s="1231"/>
      <c r="J64" s="1231"/>
    </row>
    <row r="65" spans="1:6" s="2" customFormat="1">
      <c r="A65" s="12"/>
      <c r="B65" s="16"/>
      <c r="C65" s="13"/>
      <c r="E65" s="1352"/>
      <c r="F65" s="1"/>
    </row>
    <row r="66" spans="1:6">
      <c r="F66" s="244"/>
    </row>
    <row r="67" spans="1:6">
      <c r="F67" s="244"/>
    </row>
  </sheetData>
  <sheetProtection algorithmName="SHA-512" hashValue="WJLjR73s0uUC7bwLQ66BJ4Fs2arFtpAqXkGt3M/lSpbIpibrirSu9jyDNRdSGra/UNrh1mkuk46X2x/7+dGaTA==" saltValue="7NnBysKbvm2QuWl/N7AFpQ==" spinCount="100000" sheet="1" objects="1" scenarios="1" formatColumns="0" formatRows="0"/>
  <protectedRanges>
    <protectedRange sqref="E1 I54:I60 D43:D45 D54:D65529 D2:D41" name="Obseg3"/>
    <protectedRange sqref="D17" name="Obseg1_1"/>
    <protectedRange sqref="D42" name="Obseg3_1"/>
    <protectedRange sqref="D42" name="Obseg1_1_1"/>
    <protectedRange sqref="J19:J21" name="Obseg3_2"/>
  </protectedRanges>
  <mergeCells count="4">
    <mergeCell ref="G1:H1"/>
    <mergeCell ref="I1:J1"/>
    <mergeCell ref="G42:H42"/>
    <mergeCell ref="I42:J42"/>
  </mergeCells>
  <conditionalFormatting sqref="E16">
    <cfRule type="cellIs" dxfId="34" priority="2" stopIfTrue="1" operator="equal">
      <formula>0</formula>
    </cfRule>
  </conditionalFormatting>
  <conditionalFormatting sqref="J19:J21 F19 F21">
    <cfRule type="cellIs" dxfId="33"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7b. ELEKTRO INSTALACIJE - KUHINJA.</oddHeader>
    <oddFooter>&amp;L&amp;8              November  2016&amp;C&amp;P/4&amp;R&amp;8elektro instalacije</oddFooter>
  </headerFooter>
  <rowBreaks count="3" manualBreakCount="3">
    <brk id="29" max="16383" man="1"/>
    <brk id="52" max="9" man="1"/>
    <brk id="6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3"/>
  <sheetViews>
    <sheetView workbookViewId="0"/>
    <sheetView workbookViewId="1"/>
    <sheetView view="pageBreakPreview" zoomScaleNormal="100" zoomScaleSheetLayoutView="100" workbookViewId="2">
      <selection activeCell="D19" sqref="D19"/>
    </sheetView>
  </sheetViews>
  <sheetFormatPr defaultRowHeight="12.75"/>
  <cols>
    <col min="2" max="2" width="42.42578125" customWidth="1"/>
    <col min="8" max="8" width="10.7109375" customWidth="1"/>
    <col min="9" max="9" width="10.140625" customWidth="1"/>
  </cols>
  <sheetData>
    <row r="1" spans="1:9" s="40" customFormat="1" ht="12.75" customHeight="1">
      <c r="A1" s="46" t="s">
        <v>78</v>
      </c>
      <c r="B1" s="41" t="s">
        <v>66</v>
      </c>
      <c r="C1" s="102" t="s">
        <v>79</v>
      </c>
      <c r="D1" s="1337" t="s">
        <v>80</v>
      </c>
      <c r="E1" s="102" t="s">
        <v>1562</v>
      </c>
      <c r="F1" s="1548" t="s">
        <v>1557</v>
      </c>
      <c r="G1" s="1549"/>
      <c r="H1" s="1550" t="s">
        <v>1558</v>
      </c>
      <c r="I1" s="1551"/>
    </row>
    <row r="2" spans="1:9" s="58" customFormat="1" ht="12.75" customHeight="1">
      <c r="A2" s="54"/>
      <c r="B2" s="55"/>
      <c r="C2" s="56"/>
      <c r="D2" s="1338"/>
      <c r="E2" s="57"/>
      <c r="F2" s="898" t="s">
        <v>79</v>
      </c>
      <c r="G2" s="898" t="s">
        <v>1561</v>
      </c>
      <c r="H2" s="897" t="s">
        <v>79</v>
      </c>
      <c r="I2" s="897" t="s">
        <v>1561</v>
      </c>
    </row>
    <row r="3" spans="1:9" s="95" customFormat="1" ht="12.75" customHeight="1">
      <c r="A3" s="105" t="s">
        <v>98</v>
      </c>
      <c r="B3" s="85" t="s">
        <v>102</v>
      </c>
      <c r="C3" s="85"/>
      <c r="D3" s="1331"/>
      <c r="E3" s="94"/>
    </row>
    <row r="4" spans="1:9" s="95" customFormat="1" ht="12.75" customHeight="1">
      <c r="A4" s="105"/>
      <c r="B4" s="98"/>
      <c r="C4" s="98"/>
      <c r="D4" s="1331"/>
      <c r="E4" s="94"/>
    </row>
    <row r="5" spans="1:9" s="95" customFormat="1" ht="12.75" customHeight="1">
      <c r="A5" s="105" t="s">
        <v>99</v>
      </c>
      <c r="B5" s="106" t="s">
        <v>1984</v>
      </c>
      <c r="C5" s="85"/>
      <c r="D5" s="1339"/>
      <c r="E5" s="85"/>
    </row>
    <row r="6" spans="1:9" s="95" customFormat="1" ht="12.75" customHeight="1">
      <c r="A6" s="105"/>
      <c r="B6" s="87"/>
      <c r="C6" s="87"/>
      <c r="D6" s="1331"/>
      <c r="E6" s="94"/>
    </row>
    <row r="7" spans="1:9" s="108" customFormat="1" ht="12.75" customHeight="1">
      <c r="A7" s="105" t="s">
        <v>100</v>
      </c>
      <c r="B7" s="85" t="s">
        <v>1609</v>
      </c>
      <c r="C7" s="85"/>
      <c r="D7" s="1340"/>
      <c r="E7" s="83"/>
    </row>
    <row r="8" spans="1:9" s="76" customFormat="1" ht="12.75" customHeight="1">
      <c r="A8" s="105"/>
      <c r="B8" s="125"/>
      <c r="C8" s="18"/>
      <c r="D8" s="1341"/>
      <c r="E8" s="93"/>
    </row>
    <row r="9" spans="1:9" s="76" customFormat="1" ht="12.75" customHeight="1">
      <c r="A9" s="105" t="s">
        <v>64</v>
      </c>
      <c r="B9" s="106" t="s">
        <v>3633</v>
      </c>
      <c r="C9" s="18"/>
      <c r="D9" s="1341"/>
      <c r="E9" s="93"/>
    </row>
    <row r="10" spans="1:9" s="76" customFormat="1" ht="12.75" customHeight="1">
      <c r="A10" s="105"/>
      <c r="B10" s="124"/>
      <c r="C10" s="18"/>
      <c r="D10" s="1341"/>
      <c r="E10" s="93"/>
    </row>
    <row r="11" spans="1:9" s="26" customFormat="1" ht="13.5" customHeight="1">
      <c r="A11" s="48"/>
      <c r="C11" s="25"/>
      <c r="D11" s="1393"/>
      <c r="E11" s="44"/>
    </row>
    <row r="12" spans="1:9" s="1" customFormat="1" ht="15">
      <c r="A12" s="7"/>
      <c r="B12" s="24" t="s">
        <v>3648</v>
      </c>
      <c r="C12" s="21"/>
      <c r="D12" s="1394"/>
      <c r="E12" s="3"/>
    </row>
    <row r="14" spans="1:9" ht="38.25">
      <c r="B14" s="1537" t="s">
        <v>3634</v>
      </c>
    </row>
    <row r="16" spans="1:9">
      <c r="C16" s="102" t="s">
        <v>79</v>
      </c>
      <c r="D16" s="102" t="s">
        <v>80</v>
      </c>
      <c r="E16" s="102" t="s">
        <v>1562</v>
      </c>
      <c r="F16" s="1548" t="s">
        <v>1557</v>
      </c>
      <c r="G16" s="1549"/>
      <c r="H16" s="1550" t="s">
        <v>1558</v>
      </c>
      <c r="I16" s="1551"/>
    </row>
    <row r="17" spans="1:9">
      <c r="C17" s="248"/>
      <c r="D17" s="248"/>
      <c r="E17" s="1538"/>
      <c r="F17" s="898" t="s">
        <v>79</v>
      </c>
      <c r="G17" s="898" t="s">
        <v>1561</v>
      </c>
      <c r="H17" s="897" t="s">
        <v>79</v>
      </c>
      <c r="I17" s="897" t="s">
        <v>1561</v>
      </c>
    </row>
    <row r="18" spans="1:9" s="1" customFormat="1" ht="65.25" customHeight="1">
      <c r="A18" s="748" t="s">
        <v>83</v>
      </c>
      <c r="B18" s="749" t="s">
        <v>3635</v>
      </c>
      <c r="C18" s="305"/>
      <c r="D18" s="1321"/>
      <c r="E18" s="302" t="str">
        <f>IF(OR(ISBLANK(C18),ISBLANK(D18))," ",KOLIC*CENA)</f>
        <v xml:space="preserve"> </v>
      </c>
      <c r="F18" s="874"/>
      <c r="G18" s="920"/>
      <c r="H18" s="888"/>
      <c r="I18" s="908"/>
    </row>
    <row r="19" spans="1:9" s="1" customFormat="1">
      <c r="A19" s="277"/>
      <c r="B19" s="309" t="s">
        <v>2526</v>
      </c>
      <c r="C19" s="310">
        <v>1</v>
      </c>
      <c r="D19" s="1326"/>
      <c r="E19" s="306">
        <f>C19*D19</f>
        <v>0</v>
      </c>
      <c r="F19" s="873">
        <f>IF(' rek  (1abc)'!E28&gt;0,' rek  (1abc)'!C28/' rek  (1abc)'!E28,0)</f>
        <v>0</v>
      </c>
      <c r="G19" s="919">
        <f>D19*F19</f>
        <v>0</v>
      </c>
      <c r="H19" s="887">
        <f>IF(' rek  (1abc)'!E28&gt;0, 1-F19,0)</f>
        <v>0</v>
      </c>
      <c r="I19" s="907">
        <f>D19*H19</f>
        <v>0</v>
      </c>
    </row>
    <row r="21" spans="1:9" ht="38.25">
      <c r="A21" s="748" t="s">
        <v>85</v>
      </c>
      <c r="B21" s="749" t="s">
        <v>3636</v>
      </c>
      <c r="C21" s="305"/>
      <c r="D21" s="1321"/>
      <c r="E21" s="302" t="str">
        <f>IF(OR(ISBLANK(C21),ISBLANK(D21))," ",KOLIC*CENA)</f>
        <v xml:space="preserve"> </v>
      </c>
      <c r="F21" s="874"/>
      <c r="G21" s="920"/>
      <c r="H21" s="888"/>
      <c r="I21" s="908"/>
    </row>
    <row r="22" spans="1:9">
      <c r="A22" s="277"/>
      <c r="B22" s="309" t="s">
        <v>3490</v>
      </c>
      <c r="C22" s="310">
        <v>1</v>
      </c>
      <c r="D22" s="1326"/>
      <c r="E22" s="306">
        <f>C22*D22</f>
        <v>0</v>
      </c>
      <c r="F22" s="873">
        <f>IF(' rek  (1abc)'!E31&gt;0,' rek  (1abc)'!C31/' rek  (1abc)'!E31,0)</f>
        <v>0</v>
      </c>
      <c r="G22" s="919">
        <f>D22*F22</f>
        <v>0</v>
      </c>
      <c r="H22" s="887">
        <f>IF(' rek  (1abc)'!E31&gt;0, 1-F22,0)</f>
        <v>0</v>
      </c>
      <c r="I22" s="907">
        <f>D22*H22</f>
        <v>0</v>
      </c>
    </row>
    <row r="24" spans="1:9" ht="38.25">
      <c r="A24" s="748" t="s">
        <v>87</v>
      </c>
      <c r="B24" s="749" t="s">
        <v>3637</v>
      </c>
      <c r="C24" s="305"/>
      <c r="D24" s="1321"/>
      <c r="E24" s="302" t="str">
        <f>IF(OR(ISBLANK(C24),ISBLANK(D24))," ",KOLIC*CENA)</f>
        <v xml:space="preserve"> </v>
      </c>
      <c r="F24" s="874"/>
      <c r="G24" s="920"/>
      <c r="H24" s="888"/>
      <c r="I24" s="908"/>
    </row>
    <row r="25" spans="1:9">
      <c r="A25" s="277"/>
      <c r="B25" s="309" t="s">
        <v>3490</v>
      </c>
      <c r="C25" s="310">
        <v>1</v>
      </c>
      <c r="D25" s="1326"/>
      <c r="E25" s="306">
        <f>C25*D25</f>
        <v>0</v>
      </c>
      <c r="F25" s="873">
        <f>IF(' rek  (1abc)'!E34&gt;0,' rek  (1abc)'!C34/' rek  (1abc)'!E34,0)</f>
        <v>0</v>
      </c>
      <c r="G25" s="919">
        <f>D25*F25</f>
        <v>0</v>
      </c>
      <c r="H25" s="887">
        <f>IF(' rek  (1abc)'!E34&gt;0, 1-F25,0)</f>
        <v>1</v>
      </c>
      <c r="I25" s="907">
        <f>D25*H25</f>
        <v>0</v>
      </c>
    </row>
    <row r="27" spans="1:9" s="1" customFormat="1" ht="39" customHeight="1">
      <c r="A27" s="748" t="s">
        <v>88</v>
      </c>
      <c r="B27" s="749" t="s">
        <v>3638</v>
      </c>
      <c r="C27" s="305"/>
      <c r="D27" s="1321"/>
      <c r="E27" s="302" t="str">
        <f>IF(OR(ISBLANK(C27),ISBLANK(D27))," ",KOLIC*CENA)</f>
        <v xml:space="preserve"> </v>
      </c>
      <c r="F27" s="874"/>
      <c r="G27" s="920"/>
      <c r="H27" s="888"/>
      <c r="I27" s="908"/>
    </row>
    <row r="28" spans="1:9" s="1" customFormat="1">
      <c r="A28" s="277"/>
      <c r="B28" s="309" t="s">
        <v>3618</v>
      </c>
      <c r="C28" s="310">
        <v>1</v>
      </c>
      <c r="D28" s="1326"/>
      <c r="E28" s="306">
        <f t="shared" ref="E28:E31" si="0">C28*D28</f>
        <v>0</v>
      </c>
      <c r="F28" s="873">
        <f>IF('pop2.G+O-BAL'!E790&gt;0,'pop2.G+O-BAL'!G790/'pop2.G+O-BAL'!E790,0)</f>
        <v>0</v>
      </c>
      <c r="G28" s="919">
        <f>D21*F28</f>
        <v>0</v>
      </c>
      <c r="H28" s="887">
        <f>IF('pop2.G+O-BAL'!E790&gt;0,1-F28,0)</f>
        <v>0</v>
      </c>
      <c r="I28" s="907">
        <f>D21*H28</f>
        <v>0</v>
      </c>
    </row>
    <row r="29" spans="1:9" s="1" customFormat="1">
      <c r="A29" s="277"/>
      <c r="B29" s="309" t="s">
        <v>2714</v>
      </c>
      <c r="C29" s="310">
        <v>1</v>
      </c>
      <c r="D29" s="1502">
        <f>D28</f>
        <v>0</v>
      </c>
      <c r="E29" s="306">
        <f t="shared" si="0"/>
        <v>0</v>
      </c>
      <c r="F29" s="873">
        <f>F28</f>
        <v>0</v>
      </c>
      <c r="G29" s="919">
        <f>D22*F29</f>
        <v>0</v>
      </c>
      <c r="H29" s="887">
        <f>H28</f>
        <v>0</v>
      </c>
      <c r="I29" s="907">
        <f>D22*H29</f>
        <v>0</v>
      </c>
    </row>
    <row r="30" spans="1:9" s="1" customFormat="1">
      <c r="A30" s="277"/>
      <c r="B30" s="309" t="s">
        <v>2715</v>
      </c>
      <c r="C30" s="310">
        <v>1</v>
      </c>
      <c r="D30" s="1502">
        <f>D28</f>
        <v>0</v>
      </c>
      <c r="E30" s="306">
        <f t="shared" si="0"/>
        <v>0</v>
      </c>
      <c r="F30" s="873">
        <f>F28</f>
        <v>0</v>
      </c>
      <c r="G30" s="919">
        <f>D23*F30</f>
        <v>0</v>
      </c>
      <c r="H30" s="887">
        <f>H28</f>
        <v>0</v>
      </c>
      <c r="I30" s="907">
        <f>D23*H30</f>
        <v>0</v>
      </c>
    </row>
    <row r="31" spans="1:9" s="1" customFormat="1" ht="13.5" thickBot="1">
      <c r="A31" s="277"/>
      <c r="B31" s="407" t="s">
        <v>2716</v>
      </c>
      <c r="C31" s="408">
        <v>1</v>
      </c>
      <c r="D31" s="1503">
        <f>D28</f>
        <v>0</v>
      </c>
      <c r="E31" s="1503">
        <f t="shared" si="0"/>
        <v>0</v>
      </c>
      <c r="F31" s="931">
        <f>F28</f>
        <v>0</v>
      </c>
      <c r="G31" s="931">
        <f>D24*F31</f>
        <v>0</v>
      </c>
      <c r="H31" s="947">
        <f>H28</f>
        <v>0</v>
      </c>
      <c r="I31" s="947">
        <f>D24*H31</f>
        <v>0</v>
      </c>
    </row>
    <row r="32" spans="1:9" s="1" customFormat="1" ht="13.5" thickTop="1">
      <c r="A32" s="277"/>
      <c r="B32" s="404" t="s">
        <v>199</v>
      </c>
      <c r="C32" s="405">
        <f>SUM(C28:C31)</f>
        <v>4</v>
      </c>
      <c r="D32" s="391"/>
      <c r="E32" s="391"/>
      <c r="F32" s="932"/>
      <c r="G32" s="932"/>
      <c r="H32" s="948"/>
      <c r="I32" s="948"/>
    </row>
    <row r="34" spans="1:9" s="1" customFormat="1" ht="50.25" customHeight="1">
      <c r="A34" s="748" t="s">
        <v>89</v>
      </c>
      <c r="B34" s="749" t="s">
        <v>3639</v>
      </c>
      <c r="C34" s="305"/>
      <c r="D34" s="1321"/>
      <c r="E34" s="302" t="str">
        <f>IF(OR(ISBLANK(C34),ISBLANK(D34))," ",KOLIC*CENA)</f>
        <v xml:space="preserve"> </v>
      </c>
      <c r="F34" s="874"/>
      <c r="G34" s="920"/>
      <c r="H34" s="888"/>
      <c r="I34" s="908"/>
    </row>
    <row r="35" spans="1:9" s="1" customFormat="1">
      <c r="A35" s="277"/>
      <c r="B35" s="309" t="s">
        <v>271</v>
      </c>
      <c r="C35" s="310">
        <v>1</v>
      </c>
      <c r="D35" s="1326"/>
      <c r="E35" s="306">
        <f t="shared" ref="E35:E38" si="1">C35*D35</f>
        <v>0</v>
      </c>
      <c r="F35" s="873">
        <f>IF('rek 4-DEP'!G56&gt;0,'rek 4-DEP'!E56/'rek 4-DEP'!G56,0)</f>
        <v>0</v>
      </c>
      <c r="G35" s="919">
        <f>D28*F35</f>
        <v>0</v>
      </c>
      <c r="H35" s="887">
        <f>IF('rek 4-DEP'!G56&gt;0,1-F35,0)</f>
        <v>0</v>
      </c>
      <c r="I35" s="907">
        <f>D28*H35</f>
        <v>0</v>
      </c>
    </row>
    <row r="36" spans="1:9" s="1" customFormat="1">
      <c r="A36" s="277"/>
      <c r="B36" s="309" t="s">
        <v>272</v>
      </c>
      <c r="C36" s="310">
        <v>1</v>
      </c>
      <c r="D36" s="1502">
        <f>D35</f>
        <v>0</v>
      </c>
      <c r="E36" s="306">
        <f t="shared" si="1"/>
        <v>0</v>
      </c>
      <c r="F36" s="873">
        <f>F35</f>
        <v>0</v>
      </c>
      <c r="G36" s="919">
        <f>D29*F36</f>
        <v>0</v>
      </c>
      <c r="H36" s="887">
        <f>H35</f>
        <v>0</v>
      </c>
      <c r="I36" s="907">
        <f>D29*H36</f>
        <v>0</v>
      </c>
    </row>
    <row r="37" spans="1:9" s="1" customFormat="1">
      <c r="A37" s="277"/>
      <c r="B37" s="309" t="s">
        <v>273</v>
      </c>
      <c r="C37" s="310">
        <v>1</v>
      </c>
      <c r="D37" s="1502">
        <f>D35</f>
        <v>0</v>
      </c>
      <c r="E37" s="306">
        <f t="shared" si="1"/>
        <v>0</v>
      </c>
      <c r="F37" s="873">
        <f>F35</f>
        <v>0</v>
      </c>
      <c r="G37" s="919">
        <f>D30*F37</f>
        <v>0</v>
      </c>
      <c r="H37" s="887">
        <f>H35</f>
        <v>0</v>
      </c>
      <c r="I37" s="907">
        <f>D30*H37</f>
        <v>0</v>
      </c>
    </row>
    <row r="38" spans="1:9" s="1" customFormat="1" ht="13.5" thickBot="1">
      <c r="A38" s="277"/>
      <c r="B38" s="407" t="s">
        <v>274</v>
      </c>
      <c r="C38" s="408">
        <v>1</v>
      </c>
      <c r="D38" s="1503">
        <f>D35</f>
        <v>0</v>
      </c>
      <c r="E38" s="1503">
        <f t="shared" si="1"/>
        <v>0</v>
      </c>
      <c r="F38" s="931">
        <f>F35</f>
        <v>0</v>
      </c>
      <c r="G38" s="931">
        <f>D31*F38</f>
        <v>0</v>
      </c>
      <c r="H38" s="947">
        <f>H35</f>
        <v>0</v>
      </c>
      <c r="I38" s="947">
        <f>D31*H38</f>
        <v>0</v>
      </c>
    </row>
    <row r="39" spans="1:9" s="1" customFormat="1" ht="13.5" thickTop="1">
      <c r="A39" s="277"/>
      <c r="B39" s="404" t="s">
        <v>199</v>
      </c>
      <c r="C39" s="405">
        <f>SUM(C35:C38)</f>
        <v>4</v>
      </c>
      <c r="D39" s="391"/>
      <c r="E39" s="391"/>
      <c r="F39" s="932"/>
      <c r="G39" s="932"/>
      <c r="H39" s="948"/>
      <c r="I39" s="948"/>
    </row>
    <row r="41" spans="1:9" ht="38.25">
      <c r="A41" s="748" t="s">
        <v>89</v>
      </c>
      <c r="B41" s="749" t="s">
        <v>3640</v>
      </c>
      <c r="C41" s="305"/>
      <c r="D41" s="1321"/>
      <c r="E41" s="302" t="str">
        <f>IF(OR(ISBLANK(C41),ISBLANK(D41))," ",KOLIC*CENA)</f>
        <v xml:space="preserve"> </v>
      </c>
      <c r="F41" s="874"/>
      <c r="G41" s="920"/>
      <c r="H41" s="888"/>
      <c r="I41" s="908"/>
    </row>
    <row r="42" spans="1:9">
      <c r="A42" s="277"/>
      <c r="B42" s="309" t="s">
        <v>271</v>
      </c>
      <c r="C42" s="310">
        <v>1</v>
      </c>
      <c r="D42" s="1326"/>
      <c r="E42" s="306">
        <f t="shared" ref="E42:E45" si="2">C42*D42</f>
        <v>0</v>
      </c>
      <c r="F42" s="873">
        <f>IF('rek 4-DEP'!G29&gt;0,'rek 4-DEP'!E29/'rek 4-DEP'!G29,0)</f>
        <v>0</v>
      </c>
      <c r="G42" s="919">
        <f>D42*F42</f>
        <v>0</v>
      </c>
      <c r="H42" s="887">
        <f>IF('rek 4-DEP'!G29&gt;0,1-F42,0)</f>
        <v>0</v>
      </c>
      <c r="I42" s="907">
        <f>D42*H42</f>
        <v>0</v>
      </c>
    </row>
    <row r="43" spans="1:9">
      <c r="A43" s="277"/>
      <c r="B43" s="309" t="s">
        <v>272</v>
      </c>
      <c r="C43" s="310">
        <v>1</v>
      </c>
      <c r="D43" s="1502">
        <f>D42</f>
        <v>0</v>
      </c>
      <c r="E43" s="306">
        <f t="shared" si="2"/>
        <v>0</v>
      </c>
      <c r="F43" s="873">
        <f>F42</f>
        <v>0</v>
      </c>
      <c r="G43" s="919">
        <f t="shared" ref="G43:G45" si="3">D43*F43</f>
        <v>0</v>
      </c>
      <c r="H43" s="887">
        <f>H42</f>
        <v>0</v>
      </c>
      <c r="I43" s="907">
        <f t="shared" ref="I43:I45" si="4">D43*H43</f>
        <v>0</v>
      </c>
    </row>
    <row r="44" spans="1:9">
      <c r="A44" s="277"/>
      <c r="B44" s="309" t="s">
        <v>273</v>
      </c>
      <c r="C44" s="310">
        <v>1</v>
      </c>
      <c r="D44" s="1502">
        <f>D42</f>
        <v>0</v>
      </c>
      <c r="E44" s="306">
        <f t="shared" si="2"/>
        <v>0</v>
      </c>
      <c r="F44" s="873">
        <f>F42</f>
        <v>0</v>
      </c>
      <c r="G44" s="919">
        <f t="shared" si="3"/>
        <v>0</v>
      </c>
      <c r="H44" s="887">
        <f>H42</f>
        <v>0</v>
      </c>
      <c r="I44" s="907">
        <f t="shared" si="4"/>
        <v>0</v>
      </c>
    </row>
    <row r="45" spans="1:9" ht="13.5" thickBot="1">
      <c r="A45" s="277"/>
      <c r="B45" s="407" t="s">
        <v>274</v>
      </c>
      <c r="C45" s="408">
        <v>1</v>
      </c>
      <c r="D45" s="1503">
        <f>D42</f>
        <v>0</v>
      </c>
      <c r="E45" s="1503">
        <f t="shared" si="2"/>
        <v>0</v>
      </c>
      <c r="F45" s="931">
        <f>F42</f>
        <v>0</v>
      </c>
      <c r="G45" s="931">
        <f t="shared" si="3"/>
        <v>0</v>
      </c>
      <c r="H45" s="947">
        <f>H42</f>
        <v>0</v>
      </c>
      <c r="I45" s="947">
        <f t="shared" si="4"/>
        <v>0</v>
      </c>
    </row>
    <row r="46" spans="1:9" ht="13.5" thickTop="1">
      <c r="A46" s="277"/>
      <c r="B46" s="404" t="s">
        <v>199</v>
      </c>
      <c r="C46" s="405">
        <f>SUM(C42:C45)</f>
        <v>4</v>
      </c>
      <c r="D46" s="391"/>
      <c r="E46" s="391"/>
      <c r="F46" s="932"/>
      <c r="G46" s="932"/>
      <c r="H46" s="948"/>
      <c r="I46" s="948"/>
    </row>
    <row r="48" spans="1:9" ht="38.25">
      <c r="A48" s="748" t="s">
        <v>45</v>
      </c>
      <c r="B48" s="749" t="s">
        <v>3641</v>
      </c>
      <c r="C48" s="305"/>
      <c r="D48" s="1321"/>
      <c r="E48" s="302" t="str">
        <f>IF(OR(ISBLANK(C48),ISBLANK(D48))," ",KOLIC*CENA)</f>
        <v xml:space="preserve"> </v>
      </c>
      <c r="F48" s="874"/>
      <c r="G48" s="920"/>
      <c r="H48" s="888"/>
      <c r="I48" s="908"/>
    </row>
    <row r="49" spans="1:9">
      <c r="A49" s="277"/>
      <c r="B49" s="309" t="s">
        <v>271</v>
      </c>
      <c r="C49" s="310">
        <v>1</v>
      </c>
      <c r="D49" s="1326"/>
      <c r="E49" s="306">
        <f t="shared" ref="E49:E52" si="5">C49*D49</f>
        <v>0</v>
      </c>
      <c r="F49" s="873">
        <f>IF('rek 4-DEP'!G31&gt;0,'rek 4-DEP'!E31/'rek 4-DEP'!G31,0)</f>
        <v>0</v>
      </c>
      <c r="G49" s="919">
        <f>D49*F49</f>
        <v>0</v>
      </c>
      <c r="H49" s="887">
        <f>IF('rek 4-DEP'!G31&gt;0,1-F49,0)</f>
        <v>0</v>
      </c>
      <c r="I49" s="907">
        <f>D49*H49</f>
        <v>0</v>
      </c>
    </row>
    <row r="50" spans="1:9">
      <c r="A50" s="277"/>
      <c r="B50" s="309" t="s">
        <v>272</v>
      </c>
      <c r="C50" s="310">
        <v>1</v>
      </c>
      <c r="D50" s="1502">
        <f>D49</f>
        <v>0</v>
      </c>
      <c r="E50" s="306">
        <f t="shared" si="5"/>
        <v>0</v>
      </c>
      <c r="F50" s="873">
        <f>F49</f>
        <v>0</v>
      </c>
      <c r="G50" s="919">
        <f t="shared" ref="G50:G52" si="6">D50*F50</f>
        <v>0</v>
      </c>
      <c r="H50" s="887">
        <f>H49</f>
        <v>0</v>
      </c>
      <c r="I50" s="907">
        <f t="shared" ref="I50:I52" si="7">D50*H50</f>
        <v>0</v>
      </c>
    </row>
    <row r="51" spans="1:9">
      <c r="A51" s="277"/>
      <c r="B51" s="309" t="s">
        <v>273</v>
      </c>
      <c r="C51" s="310">
        <v>1</v>
      </c>
      <c r="D51" s="1502">
        <f>D49</f>
        <v>0</v>
      </c>
      <c r="E51" s="306">
        <f t="shared" si="5"/>
        <v>0</v>
      </c>
      <c r="F51" s="873">
        <f>F49</f>
        <v>0</v>
      </c>
      <c r="G51" s="919">
        <f t="shared" si="6"/>
        <v>0</v>
      </c>
      <c r="H51" s="887">
        <f>H49</f>
        <v>0</v>
      </c>
      <c r="I51" s="907">
        <f t="shared" si="7"/>
        <v>0</v>
      </c>
    </row>
    <row r="52" spans="1:9" ht="13.5" thickBot="1">
      <c r="A52" s="277"/>
      <c r="B52" s="407" t="s">
        <v>274</v>
      </c>
      <c r="C52" s="408">
        <v>1</v>
      </c>
      <c r="D52" s="1503">
        <f>D49</f>
        <v>0</v>
      </c>
      <c r="E52" s="1503">
        <f t="shared" si="5"/>
        <v>0</v>
      </c>
      <c r="F52" s="931">
        <f>F49</f>
        <v>0</v>
      </c>
      <c r="G52" s="931">
        <f t="shared" si="6"/>
        <v>0</v>
      </c>
      <c r="H52" s="947">
        <f>H49</f>
        <v>0</v>
      </c>
      <c r="I52" s="947">
        <f t="shared" si="7"/>
        <v>0</v>
      </c>
    </row>
    <row r="53" spans="1:9" ht="13.5" thickTop="1">
      <c r="A53" s="277"/>
      <c r="B53" s="404" t="s">
        <v>199</v>
      </c>
      <c r="C53" s="405">
        <f>SUM(C49:C52)</f>
        <v>4</v>
      </c>
      <c r="D53" s="391"/>
      <c r="E53" s="391"/>
      <c r="F53" s="932"/>
      <c r="G53" s="932"/>
      <c r="H53" s="948"/>
      <c r="I53" s="948"/>
    </row>
    <row r="55" spans="1:9" ht="38.25">
      <c r="A55" s="748" t="s">
        <v>46</v>
      </c>
      <c r="B55" s="749" t="s">
        <v>3642</v>
      </c>
      <c r="C55" s="305"/>
      <c r="D55" s="1321"/>
      <c r="E55" s="302" t="str">
        <f>IF(OR(ISBLANK(C55),ISBLANK(D55))," ",KOLIC*CENA)</f>
        <v xml:space="preserve"> </v>
      </c>
      <c r="F55" s="874"/>
      <c r="G55" s="920"/>
      <c r="H55" s="888"/>
      <c r="I55" s="908"/>
    </row>
    <row r="56" spans="1:9">
      <c r="A56" s="277"/>
      <c r="B56" s="309" t="s">
        <v>3490</v>
      </c>
      <c r="C56" s="310">
        <v>1</v>
      </c>
      <c r="D56" s="1326"/>
      <c r="E56" s="306">
        <f>C56*D56</f>
        <v>0</v>
      </c>
      <c r="F56" s="873">
        <f>IF('7.rek PRAL'!G22&gt;0,'7.rek PRAL'!E22/'7.rek PRAL'!G22,0)</f>
        <v>0</v>
      </c>
      <c r="G56" s="919">
        <f>D56*F56</f>
        <v>0</v>
      </c>
      <c r="H56" s="887">
        <f>IF('7.rek PRAL'!G22&gt;0,1-F56,0)</f>
        <v>0</v>
      </c>
      <c r="I56" s="907">
        <f>D56*H56</f>
        <v>0</v>
      </c>
    </row>
    <row r="58" spans="1:9" ht="38.25">
      <c r="A58" s="748" t="s">
        <v>47</v>
      </c>
      <c r="B58" s="749" t="s">
        <v>3643</v>
      </c>
      <c r="C58" s="305"/>
      <c r="D58" s="1321"/>
      <c r="E58" s="302" t="str">
        <f>IF(OR(ISBLANK(C58),ISBLANK(D58))," ",KOLIC*CENA)</f>
        <v xml:space="preserve"> </v>
      </c>
      <c r="F58" s="873"/>
      <c r="G58" s="919"/>
      <c r="H58" s="887"/>
      <c r="I58" s="907"/>
    </row>
    <row r="59" spans="1:9">
      <c r="A59" s="277"/>
      <c r="B59" s="309" t="s">
        <v>3490</v>
      </c>
      <c r="C59" s="310">
        <v>1</v>
      </c>
      <c r="D59" s="1326"/>
      <c r="E59" s="306">
        <f>C59*D59</f>
        <v>0</v>
      </c>
      <c r="F59" s="873">
        <f>IF('7.rek PRAL'!G24&gt;0,'7.rek PRAL'!E24/'7.rek PRAL'!G24,0)</f>
        <v>0</v>
      </c>
      <c r="G59" s="919">
        <f>D58*F59</f>
        <v>0</v>
      </c>
      <c r="H59" s="887">
        <f>IF('7.rek PRAL'!G24&gt;0,1-F59,0)</f>
        <v>0</v>
      </c>
      <c r="I59" s="907">
        <f>D58*H59</f>
        <v>0</v>
      </c>
    </row>
    <row r="61" spans="1:9" ht="38.25">
      <c r="A61" s="748" t="s">
        <v>69</v>
      </c>
      <c r="B61" s="749" t="s">
        <v>3644</v>
      </c>
      <c r="C61" s="305"/>
      <c r="D61" s="1321"/>
      <c r="E61" s="302" t="str">
        <f>IF(OR(ISBLANK(C61),ISBLANK(D61))," ",KOLIC*CENA)</f>
        <v xml:space="preserve"> </v>
      </c>
      <c r="F61" s="873"/>
      <c r="G61" s="919"/>
      <c r="H61" s="887"/>
      <c r="I61" s="907"/>
    </row>
    <row r="62" spans="1:9">
      <c r="A62" s="277"/>
      <c r="B62" s="309" t="s">
        <v>3490</v>
      </c>
      <c r="C62" s="310">
        <v>1</v>
      </c>
      <c r="D62" s="1326"/>
      <c r="E62" s="306">
        <f>C62*D62</f>
        <v>0</v>
      </c>
      <c r="F62" s="873">
        <f>IF('7.rek PRAL'!G26&gt;0,'7.rek PRAL'!E26/'7.rek PRAL'!G26,0)</f>
        <v>0</v>
      </c>
      <c r="G62" s="919">
        <f>D60*F62</f>
        <v>0</v>
      </c>
      <c r="H62" s="887">
        <f>IF('7.rek PRAL'!G26&gt;0,1-F62,0)</f>
        <v>0</v>
      </c>
      <c r="I62" s="907">
        <f>D60*H62</f>
        <v>0</v>
      </c>
    </row>
    <row r="64" spans="1:9" ht="38.25">
      <c r="A64" s="748" t="s">
        <v>70</v>
      </c>
      <c r="B64" s="749" t="s">
        <v>3645</v>
      </c>
      <c r="C64" s="305"/>
      <c r="D64" s="1321"/>
      <c r="E64" s="302" t="str">
        <f>IF(OR(ISBLANK(C64),ISBLANK(D64))," ",KOLIC*CENA)</f>
        <v xml:space="preserve"> </v>
      </c>
      <c r="F64" s="874"/>
      <c r="G64" s="920"/>
      <c r="H64" s="888"/>
      <c r="I64" s="908"/>
    </row>
    <row r="65" spans="1:9">
      <c r="A65" s="277"/>
      <c r="B65" s="309" t="s">
        <v>3490</v>
      </c>
      <c r="C65" s="310">
        <v>1</v>
      </c>
      <c r="D65" s="1326"/>
      <c r="E65" s="306">
        <f>C65*D65</f>
        <v>0</v>
      </c>
      <c r="F65" s="873">
        <f>IF('8.rek  KUH'!G22&gt;0,'8.rek  KUH'!E22/'8.rek  KUH'!G22,0)</f>
        <v>0</v>
      </c>
      <c r="G65" s="919">
        <f>D65*F65</f>
        <v>0</v>
      </c>
      <c r="H65" s="887">
        <f>IF('8.rek  KUH'!G22&gt;0,1-F65,0)</f>
        <v>0</v>
      </c>
      <c r="I65" s="907">
        <f>D65*H65</f>
        <v>0</v>
      </c>
    </row>
    <row r="67" spans="1:9" ht="38.25">
      <c r="A67" s="748" t="s">
        <v>71</v>
      </c>
      <c r="B67" s="749" t="s">
        <v>3646</v>
      </c>
      <c r="C67" s="305"/>
      <c r="D67" s="1321"/>
      <c r="E67" s="302" t="str">
        <f>IF(OR(ISBLANK(C67),ISBLANK(D67))," ",KOLIC*CENA)</f>
        <v xml:space="preserve"> </v>
      </c>
      <c r="F67" s="873"/>
      <c r="G67" s="919"/>
      <c r="H67" s="887"/>
      <c r="I67" s="907"/>
    </row>
    <row r="68" spans="1:9">
      <c r="A68" s="277"/>
      <c r="B68" s="309" t="s">
        <v>3490</v>
      </c>
      <c r="C68" s="310">
        <v>1</v>
      </c>
      <c r="D68" s="1326"/>
      <c r="E68" s="306">
        <f>C68*D68</f>
        <v>0</v>
      </c>
      <c r="F68" s="873">
        <f>IF('8.rek  KUH'!G24&gt;0,'8.rek  KUH'!E24/'8.rek  KUH'!G24,0)</f>
        <v>0</v>
      </c>
      <c r="G68" s="919">
        <f>D67*F68</f>
        <v>0</v>
      </c>
      <c r="H68" s="887">
        <f>IF('8.rek  KUH'!G24&gt;0,1-F68,0)</f>
        <v>0</v>
      </c>
      <c r="I68" s="907">
        <f>D67*H68</f>
        <v>0</v>
      </c>
    </row>
    <row r="70" spans="1:9" ht="38.25">
      <c r="A70" s="748" t="s">
        <v>38</v>
      </c>
      <c r="B70" s="749" t="s">
        <v>3647</v>
      </c>
      <c r="C70" s="305"/>
      <c r="D70" s="1321"/>
      <c r="E70" s="302" t="str">
        <f>IF(OR(ISBLANK(C70),ISBLANK(D70))," ",KOLIC*CENA)</f>
        <v xml:space="preserve"> </v>
      </c>
      <c r="F70" s="873"/>
      <c r="G70" s="919"/>
      <c r="H70" s="887"/>
      <c r="I70" s="907"/>
    </row>
    <row r="71" spans="1:9">
      <c r="A71" s="277"/>
      <c r="B71" s="309" t="s">
        <v>3490</v>
      </c>
      <c r="C71" s="310">
        <v>1</v>
      </c>
      <c r="D71" s="1326"/>
      <c r="E71" s="306">
        <f>C71*D71</f>
        <v>0</v>
      </c>
      <c r="F71" s="873">
        <f>IF('8.rek  KUH'!G26&gt;0,'8.rek  KUH'!E26/'8.rek  KUH'!G26,0)</f>
        <v>0</v>
      </c>
      <c r="G71" s="919">
        <f>D69*F71</f>
        <v>0</v>
      </c>
      <c r="H71" s="887">
        <f>IF('8.rek  KUH'!G26&gt;0,1-F71,0)</f>
        <v>0</v>
      </c>
      <c r="I71" s="907">
        <f>D69*H71</f>
        <v>0</v>
      </c>
    </row>
    <row r="73" spans="1:9">
      <c r="A73" s="1539"/>
      <c r="B73" s="1540" t="s">
        <v>3649</v>
      </c>
      <c r="C73" s="1541"/>
      <c r="D73" s="1541"/>
      <c r="E73" s="1542">
        <f>SUM(E18:E71)</f>
        <v>0</v>
      </c>
      <c r="F73" s="1541"/>
      <c r="G73" s="1542">
        <f>SUM(G18:G71)</f>
        <v>0</v>
      </c>
      <c r="H73" s="1541"/>
      <c r="I73" s="1543">
        <f>SUM(I18:I71)</f>
        <v>0</v>
      </c>
    </row>
  </sheetData>
  <sheetProtection algorithmName="SHA-512" hashValue="0u9TxrIQ29uYgL+TRpsZ3aIVxmwQuEaO1665RJqjmL97Ill5wg5eL1+1R7/46nqdE3oIAqwb7Ay2APfOprUN8Q==" saltValue="c2k+hYeN8gFergul4uhd5g==" spinCount="100000" sheet="1" objects="1" scenarios="1" formatColumns="0" formatRows="0"/>
  <protectedRanges>
    <protectedRange sqref="D19 D22 D25 D56 D59 D62 D65 D68 D71" name="Obseg3_1_1"/>
    <protectedRange sqref="D18 D21 D24 D55 D58 D61 D64 D67 D70" name="Obseg3_2_1"/>
    <protectedRange sqref="D16:D17" name="Obseg3"/>
    <protectedRange sqref="D28:D31" name="Obseg3_1_1_1"/>
    <protectedRange sqref="D27" name="Obseg3_2_1_1"/>
    <protectedRange sqref="D35:D38 D42:D45 D49:D52" name="Obseg3_1_1_6"/>
    <protectedRange sqref="D34 D41 D48" name="Obseg3_2_1_1_1"/>
    <protectedRange sqref="D1:D12" name="Obseg3_1"/>
  </protectedRanges>
  <mergeCells count="4">
    <mergeCell ref="F16:G16"/>
    <mergeCell ref="H16:I16"/>
    <mergeCell ref="F1:G1"/>
    <mergeCell ref="H1:I1"/>
  </mergeCells>
  <conditionalFormatting sqref="D19:E19">
    <cfRule type="cellIs" dxfId="32" priority="35" stopIfTrue="1" operator="equal">
      <formula>0</formula>
    </cfRule>
  </conditionalFormatting>
  <conditionalFormatting sqref="D22">
    <cfRule type="cellIs" dxfId="31" priority="34" stopIfTrue="1" operator="equal">
      <formula>0</formula>
    </cfRule>
  </conditionalFormatting>
  <conditionalFormatting sqref="D25">
    <cfRule type="cellIs" dxfId="30" priority="33" stopIfTrue="1" operator="equal">
      <formula>0</formula>
    </cfRule>
  </conditionalFormatting>
  <conditionalFormatting sqref="D28:D30">
    <cfRule type="cellIs" dxfId="29" priority="32" stopIfTrue="1" operator="equal">
      <formula>0</formula>
    </cfRule>
  </conditionalFormatting>
  <conditionalFormatting sqref="D31:D32">
    <cfRule type="cellIs" dxfId="28" priority="31" stopIfTrue="1" operator="equal">
      <formula>0</formula>
    </cfRule>
  </conditionalFormatting>
  <conditionalFormatting sqref="D38:D39">
    <cfRule type="cellIs" dxfId="27" priority="24" stopIfTrue="1" operator="equal">
      <formula>0</formula>
    </cfRule>
  </conditionalFormatting>
  <conditionalFormatting sqref="E22">
    <cfRule type="cellIs" dxfId="26" priority="29" stopIfTrue="1" operator="equal">
      <formula>0</formula>
    </cfRule>
  </conditionalFormatting>
  <conditionalFormatting sqref="E25">
    <cfRule type="cellIs" dxfId="25" priority="28" stopIfTrue="1" operator="equal">
      <formula>0</formula>
    </cfRule>
  </conditionalFormatting>
  <conditionalFormatting sqref="E28:E30">
    <cfRule type="cellIs" dxfId="24" priority="27" stopIfTrue="1" operator="equal">
      <formula>0</formula>
    </cfRule>
  </conditionalFormatting>
  <conditionalFormatting sqref="E31:E32">
    <cfRule type="cellIs" dxfId="23" priority="26" stopIfTrue="1" operator="equal">
      <formula>0</formula>
    </cfRule>
  </conditionalFormatting>
  <conditionalFormatting sqref="D35:D37">
    <cfRule type="cellIs" dxfId="22" priority="25" stopIfTrue="1" operator="equal">
      <formula>0</formula>
    </cfRule>
  </conditionalFormatting>
  <conditionalFormatting sqref="E35:E37">
    <cfRule type="cellIs" dxfId="21" priority="22" stopIfTrue="1" operator="equal">
      <formula>0</formula>
    </cfRule>
  </conditionalFormatting>
  <conditionalFormatting sqref="E38:E39">
    <cfRule type="cellIs" dxfId="20" priority="21" stopIfTrue="1" operator="equal">
      <formula>0</formula>
    </cfRule>
  </conditionalFormatting>
  <conditionalFormatting sqref="D45:D46">
    <cfRule type="cellIs" dxfId="19" priority="19" stopIfTrue="1" operator="equal">
      <formula>0</formula>
    </cfRule>
  </conditionalFormatting>
  <conditionalFormatting sqref="D42:D44">
    <cfRule type="cellIs" dxfId="18" priority="20" stopIfTrue="1" operator="equal">
      <formula>0</formula>
    </cfRule>
  </conditionalFormatting>
  <conditionalFormatting sqref="E42:E44">
    <cfRule type="cellIs" dxfId="17" priority="18" stopIfTrue="1" operator="equal">
      <formula>0</formula>
    </cfRule>
  </conditionalFormatting>
  <conditionalFormatting sqref="E45:E46">
    <cfRule type="cellIs" dxfId="16" priority="17" stopIfTrue="1" operator="equal">
      <formula>0</formula>
    </cfRule>
  </conditionalFormatting>
  <conditionalFormatting sqref="D52:D53">
    <cfRule type="cellIs" dxfId="15" priority="15" stopIfTrue="1" operator="equal">
      <formula>0</formula>
    </cfRule>
  </conditionalFormatting>
  <conditionalFormatting sqref="D49:D51">
    <cfRule type="cellIs" dxfId="14" priority="16" stopIfTrue="1" operator="equal">
      <formula>0</formula>
    </cfRule>
  </conditionalFormatting>
  <conditionalFormatting sqref="E49:E51">
    <cfRule type="cellIs" dxfId="13" priority="14" stopIfTrue="1" operator="equal">
      <formula>0</formula>
    </cfRule>
  </conditionalFormatting>
  <conditionalFormatting sqref="E52:E53">
    <cfRule type="cellIs" dxfId="12" priority="13" stopIfTrue="1" operator="equal">
      <formula>0</formula>
    </cfRule>
  </conditionalFormatting>
  <conditionalFormatting sqref="D56">
    <cfRule type="cellIs" dxfId="11" priority="12" stopIfTrue="1" operator="equal">
      <formula>0</formula>
    </cfRule>
  </conditionalFormatting>
  <conditionalFormatting sqref="E56">
    <cfRule type="cellIs" dxfId="10" priority="11" stopIfTrue="1" operator="equal">
      <formula>0</formula>
    </cfRule>
  </conditionalFormatting>
  <conditionalFormatting sqref="D59">
    <cfRule type="cellIs" dxfId="9" priority="10" stopIfTrue="1" operator="equal">
      <formula>0</formula>
    </cfRule>
  </conditionalFormatting>
  <conditionalFormatting sqref="E59">
    <cfRule type="cellIs" dxfId="8" priority="9" stopIfTrue="1" operator="equal">
      <formula>0</formula>
    </cfRule>
  </conditionalFormatting>
  <conditionalFormatting sqref="D62">
    <cfRule type="cellIs" dxfId="7" priority="8" stopIfTrue="1" operator="equal">
      <formula>0</formula>
    </cfRule>
  </conditionalFormatting>
  <conditionalFormatting sqref="E62">
    <cfRule type="cellIs" dxfId="6" priority="7" stopIfTrue="1" operator="equal">
      <formula>0</formula>
    </cfRule>
  </conditionalFormatting>
  <conditionalFormatting sqref="D65">
    <cfRule type="cellIs" dxfId="5" priority="6" stopIfTrue="1" operator="equal">
      <formula>0</formula>
    </cfRule>
  </conditionalFormatting>
  <conditionalFormatting sqref="E65">
    <cfRule type="cellIs" dxfId="4" priority="5" stopIfTrue="1" operator="equal">
      <formula>0</formula>
    </cfRule>
  </conditionalFormatting>
  <conditionalFormatting sqref="D68">
    <cfRule type="cellIs" dxfId="3" priority="4" stopIfTrue="1" operator="equal">
      <formula>0</formula>
    </cfRule>
  </conditionalFormatting>
  <conditionalFormatting sqref="E68">
    <cfRule type="cellIs" dxfId="2" priority="3" stopIfTrue="1" operator="equal">
      <formula>0</formula>
    </cfRule>
  </conditionalFormatting>
  <conditionalFormatting sqref="D71">
    <cfRule type="cellIs" dxfId="1" priority="2" stopIfTrue="1" operator="equal">
      <formula>0</formula>
    </cfRule>
  </conditionalFormatting>
  <conditionalFormatting sqref="E71">
    <cfRule type="cellIs" dxfId="0" priority="1" stopIfTrue="1" operator="equal">
      <formula>0</formula>
    </cfRule>
  </conditionalFormatting>
  <pageMargins left="0.7" right="0.7" top="0.75" bottom="0.75" header="0.3" footer="0.3"/>
  <pageSetup paperSize="9" fitToHeight="0" orientation="landscape" r:id="rId1"/>
  <rowBreaks count="1" manualBreakCount="1">
    <brk id="2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3"/>
  <sheetViews>
    <sheetView workbookViewId="0"/>
    <sheetView workbookViewId="1"/>
    <sheetView view="pageBreakPreview" zoomScaleNormal="100" zoomScaleSheetLayoutView="100" workbookViewId="2"/>
  </sheetViews>
  <sheetFormatPr defaultRowHeight="12.75"/>
  <cols>
    <col min="1" max="1" width="6.7109375" customWidth="1"/>
    <col min="2" max="2" width="23.140625" customWidth="1"/>
    <col min="3" max="3" width="66.5703125" customWidth="1"/>
  </cols>
  <sheetData>
    <row r="1" spans="2:3" s="42" customFormat="1" ht="15">
      <c r="B1" s="1547" t="s">
        <v>23</v>
      </c>
      <c r="C1" s="1547"/>
    </row>
    <row r="2" spans="2:3" s="42" customFormat="1" ht="13.5" customHeight="1">
      <c r="B2" s="84"/>
      <c r="C2" s="84"/>
    </row>
    <row r="3" spans="2:3" s="42" customFormat="1" ht="15">
      <c r="B3" s="61" t="s">
        <v>24</v>
      </c>
    </row>
    <row r="4" spans="2:3" s="42" customFormat="1" ht="15">
      <c r="B4" s="61" t="s">
        <v>25</v>
      </c>
      <c r="C4" s="84" t="s">
        <v>2337</v>
      </c>
    </row>
    <row r="5" spans="2:3" s="42" customFormat="1" ht="15">
      <c r="B5" s="61"/>
      <c r="C5" s="84" t="s">
        <v>1604</v>
      </c>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169</v>
      </c>
      <c r="C20" s="84" t="s">
        <v>2273</v>
      </c>
    </row>
    <row r="21" spans="2:3" s="42" customFormat="1" ht="13.5" customHeight="1">
      <c r="B21" s="61"/>
      <c r="C21" s="84" t="s">
        <v>2338</v>
      </c>
    </row>
    <row r="22" spans="2:3" s="42" customFormat="1" ht="13.5" customHeight="1">
      <c r="B22" s="61"/>
      <c r="C22" s="103"/>
    </row>
    <row r="23" spans="2:3" s="42" customFormat="1" ht="13.5" customHeight="1">
      <c r="B23" s="61" t="s">
        <v>2339</v>
      </c>
      <c r="C23" s="112" t="s">
        <v>2340</v>
      </c>
    </row>
    <row r="24" spans="2:3" s="42" customFormat="1" ht="13.5" customHeight="1">
      <c r="B24" s="61"/>
      <c r="C24" s="103"/>
    </row>
    <row r="25" spans="2:3" s="42" customFormat="1" ht="13.5" customHeight="1">
      <c r="B25" s="61" t="s">
        <v>2341</v>
      </c>
      <c r="C25" s="112" t="s">
        <v>2342</v>
      </c>
    </row>
    <row r="26" spans="2:3" s="42" customFormat="1" ht="13.5" customHeight="1">
      <c r="B26" s="61"/>
      <c r="C26" s="112" t="s">
        <v>2343</v>
      </c>
    </row>
    <row r="27" spans="2:3" s="42" customFormat="1" ht="13.5" customHeight="1">
      <c r="B27" s="61"/>
      <c r="C27" s="103"/>
    </row>
    <row r="28" spans="2:3" s="42" customFormat="1" ht="13.5" customHeight="1">
      <c r="B28" s="61" t="s">
        <v>2344</v>
      </c>
      <c r="C28" s="112" t="s">
        <v>2345</v>
      </c>
    </row>
    <row r="29" spans="2:3" s="42" customFormat="1" ht="13.5" customHeight="1">
      <c r="B29" s="61"/>
      <c r="C29" s="124" t="s">
        <v>2346</v>
      </c>
    </row>
    <row r="30" spans="2:3" s="42" customFormat="1" ht="13.5" customHeight="1">
      <c r="B30" s="61"/>
      <c r="C30" s="103"/>
    </row>
    <row r="31" spans="2:3" s="42" customFormat="1" ht="13.5" customHeight="1">
      <c r="B31" s="61" t="s">
        <v>54</v>
      </c>
      <c r="C31" s="84"/>
    </row>
    <row r="32" spans="2:3" s="42" customFormat="1" ht="13.5" customHeight="1">
      <c r="B32" s="61" t="s">
        <v>55</v>
      </c>
      <c r="C32" s="84" t="s">
        <v>56</v>
      </c>
    </row>
    <row r="33" spans="2:3" s="42" customFormat="1" ht="13.5" customHeight="1">
      <c r="B33" s="61"/>
      <c r="C33" s="84" t="s">
        <v>57</v>
      </c>
    </row>
    <row r="34" spans="2:3" s="42" customFormat="1" ht="13.5" customHeight="1">
      <c r="B34" s="61"/>
      <c r="C34" s="84"/>
    </row>
    <row r="35" spans="2:3" s="42" customFormat="1" ht="13.5" customHeight="1">
      <c r="B35" s="61" t="s">
        <v>113</v>
      </c>
      <c r="C35" s="84" t="s">
        <v>2347</v>
      </c>
    </row>
    <row r="36" spans="2:3" s="42" customFormat="1" ht="13.5" customHeight="1">
      <c r="B36" s="61"/>
      <c r="C36" s="84"/>
    </row>
    <row r="37" spans="2:3" s="42" customFormat="1" ht="13.5" customHeight="1">
      <c r="B37" s="61" t="s">
        <v>58</v>
      </c>
      <c r="C37" s="84" t="s">
        <v>2348</v>
      </c>
    </row>
    <row r="38" spans="2:3" s="42" customFormat="1" ht="13.5" customHeight="1">
      <c r="B38" s="61"/>
      <c r="C38" s="84" t="s">
        <v>2349</v>
      </c>
    </row>
    <row r="39" spans="2:3" s="42" customFormat="1" ht="13.5" customHeight="1">
      <c r="B39" s="61"/>
      <c r="C39" s="84"/>
    </row>
    <row r="40" spans="2:3" s="42" customFormat="1" ht="13.5" customHeight="1">
      <c r="B40" s="61" t="s">
        <v>60</v>
      </c>
      <c r="C40" s="84"/>
    </row>
    <row r="41" spans="2:3" s="42" customFormat="1" ht="13.5" customHeight="1">
      <c r="B41" s="61" t="s">
        <v>61</v>
      </c>
      <c r="C41" s="24" t="s">
        <v>97</v>
      </c>
    </row>
    <row r="42" spans="2:3" s="42" customFormat="1" ht="13.5" customHeight="1">
      <c r="B42" s="61"/>
      <c r="C42" s="24"/>
    </row>
    <row r="43" spans="2:3" s="42" customFormat="1" ht="13.5" customHeight="1">
      <c r="B43" s="61" t="s">
        <v>60</v>
      </c>
      <c r="C43" s="24"/>
    </row>
    <row r="44" spans="2:3" s="42" customFormat="1" ht="13.5" customHeight="1">
      <c r="B44" s="61" t="s">
        <v>42</v>
      </c>
      <c r="C44" s="24" t="s">
        <v>97</v>
      </c>
    </row>
    <row r="45" spans="2:3" s="42" customFormat="1" ht="13.5" customHeight="1">
      <c r="B45" s="61"/>
      <c r="C45" s="84"/>
    </row>
    <row r="46" spans="2:3" s="42" customFormat="1" ht="13.5" customHeight="1">
      <c r="B46" s="61" t="s">
        <v>62</v>
      </c>
      <c r="C46" s="84" t="s">
        <v>63</v>
      </c>
    </row>
    <row r="47" spans="2:3" s="42" customFormat="1" ht="13.5" customHeight="1">
      <c r="B47" s="61"/>
      <c r="C47" s="84"/>
    </row>
    <row r="48" spans="2:3" s="42" customFormat="1" ht="13.5" customHeight="1">
      <c r="B48" s="61" t="s">
        <v>2350</v>
      </c>
      <c r="C48" s="84" t="s">
        <v>170</v>
      </c>
    </row>
    <row r="49" spans="2:3" s="42" customFormat="1" ht="13.5" customHeight="1">
      <c r="B49" s="61"/>
      <c r="C49" s="84"/>
    </row>
    <row r="50" spans="2:3" s="42" customFormat="1" ht="13.5" customHeight="1">
      <c r="B50" s="61" t="s">
        <v>111</v>
      </c>
      <c r="C50" s="84" t="s">
        <v>2351</v>
      </c>
    </row>
    <row r="51" spans="2:3" s="42" customFormat="1" ht="13.5" customHeight="1">
      <c r="B51" s="61"/>
      <c r="C51" s="84"/>
    </row>
    <row r="52" spans="2:3" s="42" customFormat="1" ht="13.5" customHeight="1">
      <c r="B52" s="61" t="s">
        <v>112</v>
      </c>
      <c r="C52" s="84" t="s">
        <v>171</v>
      </c>
    </row>
    <row r="53" spans="2:3" ht="15">
      <c r="B53" s="45"/>
      <c r="C53" s="75"/>
    </row>
  </sheetData>
  <sheetProtection algorithmName="SHA-512" hashValue="i3RULu6KXibZg64XzhaG0byO0ZQIW0MvpRQW79RV5By2Pj0p8QqH4stIkSIqIazcCa9cUKF8msYylK5ThhyiPQ==" saltValue="JibE0Bht2ejON3pAl8swNA==" spinCount="100000" sheet="1" objects="1" scenarios="1" formatCells="0" formatColumns="0"/>
  <mergeCells count="1">
    <mergeCell ref="B1:C1"/>
  </mergeCells>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
  <sheetViews>
    <sheetView workbookViewId="0"/>
    <sheetView workbookViewId="1"/>
    <sheetView view="pageBreakPreview" zoomScale="60" zoomScaleNormal="100" workbookViewId="2"/>
  </sheetViews>
  <sheetFormatPr defaultColWidth="0" defaultRowHeight="12.75"/>
  <cols>
    <col min="1" max="1" width="12.5703125" customWidth="1"/>
    <col min="2" max="2" width="65.7109375" customWidth="1"/>
    <col min="3" max="4" width="16.7109375" customWidth="1"/>
    <col min="5" max="5" width="18.5703125" customWidth="1"/>
    <col min="6" max="6" width="9.140625" customWidth="1"/>
    <col min="7" max="7" width="13" hidden="1" customWidth="1"/>
    <col min="8" max="9" width="16.7109375" hidden="1" customWidth="1"/>
    <col min="10" max="10" width="17.85546875" hidden="1" customWidth="1"/>
  </cols>
  <sheetData>
    <row r="1" spans="1:6" s="40" customFormat="1" ht="12.75" customHeight="1">
      <c r="A1" s="46" t="s">
        <v>78</v>
      </c>
      <c r="B1" s="41" t="s">
        <v>1381</v>
      </c>
      <c r="C1" s="102" t="s">
        <v>2335</v>
      </c>
      <c r="D1" s="102" t="s">
        <v>2336</v>
      </c>
      <c r="E1" s="102" t="s">
        <v>1591</v>
      </c>
      <c r="F1" s="732"/>
    </row>
    <row r="2" spans="1:6" s="58" customFormat="1" ht="12.75" customHeight="1">
      <c r="A2" s="733"/>
      <c r="B2" s="55"/>
      <c r="C2" s="734"/>
      <c r="D2" s="734"/>
      <c r="E2" s="734"/>
    </row>
    <row r="3" spans="1:6" s="116" customFormat="1" ht="12.75" customHeight="1">
      <c r="A3" s="105" t="s">
        <v>98</v>
      </c>
      <c r="B3" s="89" t="s">
        <v>102</v>
      </c>
      <c r="C3" s="89"/>
      <c r="D3" s="719"/>
      <c r="E3" s="297"/>
    </row>
    <row r="4" spans="1:6" s="116" customFormat="1" ht="12.75" customHeight="1">
      <c r="A4" s="105"/>
      <c r="B4" s="100"/>
      <c r="C4" s="100"/>
      <c r="D4" s="719"/>
      <c r="E4" s="297"/>
    </row>
    <row r="5" spans="1:6" s="116" customFormat="1" ht="12.75" customHeight="1">
      <c r="A5" s="105" t="s">
        <v>99</v>
      </c>
      <c r="B5" s="112" t="s">
        <v>2271</v>
      </c>
      <c r="C5" s="89"/>
      <c r="D5" s="89"/>
      <c r="E5" s="89"/>
    </row>
    <row r="6" spans="1:6" s="86" customFormat="1" ht="12.75" customHeight="1">
      <c r="A6" s="105"/>
      <c r="B6" s="87"/>
      <c r="C6" s="87"/>
      <c r="D6" s="2"/>
      <c r="E6" s="720"/>
    </row>
    <row r="7" spans="1:6" s="92" customFormat="1" ht="12.75" customHeight="1">
      <c r="A7" s="105" t="s">
        <v>100</v>
      </c>
      <c r="B7" s="89" t="s">
        <v>101</v>
      </c>
      <c r="C7" s="89"/>
      <c r="D7" s="91"/>
      <c r="E7" s="88"/>
    </row>
    <row r="8" spans="1:6" s="116" customFormat="1" ht="12.75" customHeight="1">
      <c r="A8" s="105"/>
      <c r="B8" s="113"/>
      <c r="C8" s="721"/>
      <c r="D8" s="719"/>
      <c r="E8" s="297"/>
    </row>
    <row r="9" spans="1:6" s="116" customFormat="1" ht="12.75" customHeight="1">
      <c r="A9" s="105" t="s">
        <v>2272</v>
      </c>
      <c r="B9" s="112" t="s">
        <v>2273</v>
      </c>
      <c r="C9" s="721"/>
      <c r="D9" s="719"/>
      <c r="E9" s="297"/>
    </row>
    <row r="10" spans="1:6" s="116" customFormat="1" ht="12.75" customHeight="1">
      <c r="A10" s="96"/>
      <c r="B10" s="99"/>
      <c r="C10" s="721"/>
      <c r="D10" s="719"/>
      <c r="E10" s="297"/>
    </row>
    <row r="11" spans="1:6" s="735" customFormat="1" ht="15" customHeight="1">
      <c r="A11" s="105" t="s">
        <v>2352</v>
      </c>
      <c r="B11" s="112" t="s">
        <v>2342</v>
      </c>
      <c r="C11" s="719"/>
      <c r="D11" s="719"/>
      <c r="E11" s="297"/>
    </row>
    <row r="12" spans="1:6" s="735" customFormat="1" ht="15">
      <c r="A12" s="104"/>
      <c r="B12" s="112" t="s">
        <v>2353</v>
      </c>
      <c r="C12" s="719"/>
      <c r="D12" s="719"/>
      <c r="E12" s="297"/>
    </row>
    <row r="13" spans="1:6" s="14" customFormat="1" ht="15">
      <c r="A13" s="12"/>
      <c r="B13" s="112" t="s">
        <v>2354</v>
      </c>
      <c r="C13" s="13"/>
      <c r="D13" s="13"/>
      <c r="E13" s="3"/>
    </row>
    <row r="14" spans="1:6" s="76" customFormat="1" ht="15">
      <c r="A14" s="12"/>
      <c r="B14" s="112" t="s">
        <v>2355</v>
      </c>
      <c r="C14" s="13"/>
      <c r="D14" s="2"/>
      <c r="E14" s="93" t="str">
        <f>IF(OR(ISBLANK(C14),ISBLANK(D14))," ",KOLIC*CENA)</f>
        <v xml:space="preserve"> </v>
      </c>
    </row>
    <row r="15" spans="1:6" s="76" customFormat="1" ht="15">
      <c r="A15" s="12"/>
      <c r="B15" s="112"/>
      <c r="C15" s="13"/>
      <c r="D15" s="2"/>
      <c r="E15" s="93"/>
    </row>
    <row r="16" spans="1:6" s="26" customFormat="1" ht="13.5" customHeight="1">
      <c r="A16" s="736" t="s">
        <v>58</v>
      </c>
      <c r="B16" s="24" t="s">
        <v>2356</v>
      </c>
      <c r="C16" s="43"/>
      <c r="D16" s="6"/>
      <c r="E16" s="60"/>
    </row>
    <row r="17" spans="1:8" s="26" customFormat="1" ht="12.75" customHeight="1">
      <c r="A17" s="23"/>
      <c r="B17" s="98"/>
      <c r="C17" s="52"/>
      <c r="D17" s="6"/>
      <c r="E17" s="44"/>
    </row>
    <row r="18" spans="1:8" s="76" customFormat="1" ht="13.5" customHeight="1">
      <c r="A18" s="105" t="s">
        <v>2357</v>
      </c>
      <c r="B18" s="737" t="s">
        <v>2358</v>
      </c>
      <c r="C18" s="13"/>
      <c r="D18" s="2"/>
      <c r="E18" s="93"/>
    </row>
    <row r="19" spans="1:8" s="26" customFormat="1" ht="12.75" customHeight="1">
      <c r="A19" s="100"/>
      <c r="B19" s="103" t="s">
        <v>2349</v>
      </c>
      <c r="C19" s="52"/>
      <c r="D19" s="6"/>
      <c r="E19" s="44"/>
    </row>
    <row r="20" spans="1:8" s="26" customFormat="1" ht="12.75" customHeight="1">
      <c r="A20" s="100"/>
      <c r="B20" s="24"/>
      <c r="C20" s="52"/>
      <c r="D20" s="6"/>
      <c r="E20" s="44"/>
    </row>
    <row r="21" spans="1:8" s="26" customFormat="1" ht="12.75" customHeight="1">
      <c r="A21" s="100"/>
      <c r="B21" s="24"/>
      <c r="C21" s="52"/>
      <c r="D21" s="6"/>
      <c r="E21" s="44"/>
    </row>
    <row r="22" spans="1:8" s="2" customFormat="1">
      <c r="A22" s="12"/>
      <c r="B22" s="16"/>
      <c r="C22" s="249" t="s">
        <v>180</v>
      </c>
      <c r="D22" s="249" t="s">
        <v>180</v>
      </c>
      <c r="E22" s="249" t="s">
        <v>180</v>
      </c>
      <c r="F22" s="1"/>
      <c r="G22" s="1"/>
      <c r="H22" s="1"/>
    </row>
    <row r="23" spans="1:8" s="2" customFormat="1">
      <c r="A23" s="12"/>
      <c r="B23" s="16"/>
      <c r="C23" s="250" t="s">
        <v>1500</v>
      </c>
      <c r="D23" s="250" t="s">
        <v>1501</v>
      </c>
      <c r="E23" s="250" t="s">
        <v>1502</v>
      </c>
      <c r="F23" s="1"/>
      <c r="G23" s="1"/>
      <c r="H23" s="1"/>
    </row>
    <row r="24" spans="1:8" s="2" customFormat="1">
      <c r="A24" s="12"/>
      <c r="B24" s="16"/>
      <c r="C24" s="251" t="s">
        <v>1503</v>
      </c>
      <c r="D24" s="251" t="s">
        <v>1503</v>
      </c>
      <c r="E24" s="251"/>
      <c r="F24" s="1"/>
      <c r="G24" s="1"/>
      <c r="H24" s="1"/>
    </row>
    <row r="25" spans="1:8" s="261" customFormat="1" ht="13.5" customHeight="1">
      <c r="A25" s="256"/>
      <c r="B25" s="257" t="s">
        <v>2274</v>
      </c>
      <c r="C25" s="414"/>
      <c r="D25" s="414"/>
      <c r="E25" s="272">
        <f>C25+D25</f>
        <v>0</v>
      </c>
    </row>
    <row r="26" spans="1:8" s="261" customFormat="1" ht="12.75" customHeight="1">
      <c r="A26" s="256"/>
      <c r="B26" s="257" t="s">
        <v>2359</v>
      </c>
      <c r="C26" s="711"/>
      <c r="D26" s="711"/>
      <c r="E26" s="272"/>
    </row>
    <row r="27" spans="1:8" s="261" customFormat="1" ht="12.75" customHeight="1">
      <c r="A27" s="256"/>
      <c r="B27" s="257"/>
      <c r="C27" s="711"/>
      <c r="D27" s="711"/>
      <c r="E27" s="272"/>
    </row>
    <row r="28" spans="1:8" s="261" customFormat="1" ht="13.5" customHeight="1">
      <c r="A28" s="256" t="s">
        <v>2276</v>
      </c>
      <c r="B28" s="257" t="s">
        <v>2360</v>
      </c>
      <c r="C28" s="711">
        <f>'pop1A.G+O '!$G$286</f>
        <v>0</v>
      </c>
      <c r="D28" s="711">
        <f>'pop1A.G+O '!$I$286</f>
        <v>0</v>
      </c>
      <c r="E28" s="711">
        <f>'pop1A.G+O '!$E$286</f>
        <v>0</v>
      </c>
    </row>
    <row r="29" spans="1:8" s="261" customFormat="1" ht="13.5" customHeight="1">
      <c r="A29" s="256"/>
      <c r="B29" s="722" t="s">
        <v>2361</v>
      </c>
      <c r="C29" s="711"/>
      <c r="D29" s="711"/>
      <c r="E29" s="711"/>
    </row>
    <row r="30" spans="1:8" s="261" customFormat="1" ht="12.75" customHeight="1">
      <c r="A30" s="256"/>
      <c r="B30" s="257"/>
      <c r="C30" s="711"/>
      <c r="D30" s="711"/>
      <c r="E30" s="272"/>
    </row>
    <row r="31" spans="1:8" s="261" customFormat="1" ht="13.5" customHeight="1">
      <c r="A31" s="723" t="s">
        <v>2280</v>
      </c>
      <c r="B31" s="257" t="s">
        <v>2362</v>
      </c>
      <c r="C31" s="711">
        <v>0</v>
      </c>
      <c r="D31" s="711">
        <f>'pop1B-KAN'!$E$27</f>
        <v>0</v>
      </c>
      <c r="E31" s="711">
        <f>C31+D31</f>
        <v>0</v>
      </c>
    </row>
    <row r="32" spans="1:8" s="261" customFormat="1" ht="39" customHeight="1">
      <c r="A32" s="723"/>
      <c r="B32" s="722" t="s">
        <v>2282</v>
      </c>
      <c r="C32" s="711"/>
      <c r="D32" s="711"/>
      <c r="E32" s="711"/>
    </row>
    <row r="33" spans="1:11" s="261" customFormat="1" ht="12.75" customHeight="1">
      <c r="A33" s="256"/>
      <c r="B33" s="257"/>
      <c r="C33" s="711"/>
      <c r="D33" s="711"/>
      <c r="E33" s="711"/>
    </row>
    <row r="34" spans="1:11" s="261" customFormat="1" ht="13.5" customHeight="1">
      <c r="A34" s="263" t="s">
        <v>2283</v>
      </c>
      <c r="B34" s="264" t="s">
        <v>2363</v>
      </c>
      <c r="C34" s="711">
        <v>0</v>
      </c>
      <c r="D34" s="711">
        <f>'pop1C-ZU'!F36</f>
        <v>2332</v>
      </c>
      <c r="E34" s="711">
        <f>C34+D34</f>
        <v>2332</v>
      </c>
    </row>
    <row r="35" spans="1:11" s="261" customFormat="1" ht="36" customHeight="1">
      <c r="A35" s="263"/>
      <c r="B35" s="722" t="s">
        <v>2364</v>
      </c>
      <c r="C35" s="711"/>
      <c r="D35" s="711"/>
      <c r="E35" s="272"/>
    </row>
    <row r="36" spans="1:11" s="26" customFormat="1" ht="12.75" customHeight="1" thickBot="1">
      <c r="A36" s="23"/>
      <c r="B36" s="267"/>
      <c r="C36" s="730"/>
      <c r="D36" s="730"/>
      <c r="E36" s="738"/>
    </row>
    <row r="37" spans="1:11" s="26" customFormat="1" ht="12.75" customHeight="1" thickTop="1">
      <c r="A37" s="49"/>
      <c r="B37" s="50"/>
      <c r="C37" s="731"/>
      <c r="D37" s="113"/>
      <c r="E37" s="88"/>
    </row>
    <row r="38" spans="1:11" s="26" customFormat="1" ht="12.75" customHeight="1">
      <c r="A38" s="23"/>
      <c r="B38" s="45" t="s">
        <v>2365</v>
      </c>
      <c r="C38" s="274">
        <f>SUM(C25:C37)</f>
        <v>0</v>
      </c>
      <c r="D38" s="274">
        <f>SUM(D25:D37)</f>
        <v>2332</v>
      </c>
      <c r="E38" s="274">
        <f>SUM(E25:E37)</f>
        <v>2332</v>
      </c>
    </row>
    <row r="39" spans="1:11" s="26" customFormat="1" ht="12.75" customHeight="1">
      <c r="A39" s="23"/>
      <c r="B39" s="45"/>
      <c r="C39" s="91"/>
      <c r="D39" s="91"/>
      <c r="E39" s="60"/>
    </row>
    <row r="40" spans="1:11" s="2" customFormat="1">
      <c r="A40" s="12"/>
      <c r="B40" s="16"/>
      <c r="C40" s="13"/>
      <c r="D40" s="13"/>
      <c r="E40" s="13"/>
      <c r="F40" s="13"/>
      <c r="H40" s="3"/>
      <c r="I40" s="1"/>
      <c r="J40" s="1"/>
      <c r="K40" s="1"/>
    </row>
    <row r="41" spans="1:11" s="67" customFormat="1" ht="13.5" customHeight="1">
      <c r="A41" s="62"/>
      <c r="B41" s="63"/>
      <c r="C41" s="64"/>
      <c r="D41" s="64"/>
      <c r="E41" s="64"/>
      <c r="F41" s="64"/>
      <c r="G41" s="65"/>
      <c r="H41" s="66"/>
    </row>
  </sheetData>
  <sheetProtection algorithmName="SHA-512" hashValue="No9YXGNgjrgUv2Lsuc1zCm9V7WqafnKGWeSGtp26ZPtZJBJ4aBNB7dc5Z/rYV0MAFcPRAdZe4T3jG3axyWf3Gw==" saltValue="vChD3iOwaySOL0zHDwkvfQ==" spinCount="100000" sheet="1" objects="1" scenarios="1" formatColumns="0" formatRows="0"/>
  <protectedRanges>
    <protectedRange sqref="G40" name="Obseg3_3"/>
    <protectedRange sqref="D1:D2" name="Obseg3_5"/>
    <protectedRange sqref="D3:D17 D29:D39 D19:D21 D25:D27" name="Obseg3"/>
    <protectedRange sqref="D18" name="Obseg3_1"/>
    <protectedRange sqref="D22:D24" name="Obseg3_2"/>
  </protectedRanges>
  <conditionalFormatting sqref="D14:E17 D19:E27 D30:E30 D35:E37 D39:E39">
    <cfRule type="cellIs" dxfId="1211" priority="4" stopIfTrue="1" operator="equal">
      <formula>0</formula>
    </cfRule>
  </conditionalFormatting>
  <conditionalFormatting sqref="D18:E18">
    <cfRule type="cellIs" dxfId="1210" priority="3" stopIfTrue="1" operator="equal">
      <formula>0</formula>
    </cfRule>
  </conditionalFormatting>
  <conditionalFormatting sqref="C25">
    <cfRule type="cellIs" dxfId="1209" priority="2" stopIfTrue="1" operator="equal">
      <formula>0</formula>
    </cfRule>
  </conditionalFormatting>
  <pageMargins left="1.1023622047244095" right="0.39370078740157483" top="0.94488188976377963" bottom="0.98425196850393704" header="0.35433070866141736" footer="0"/>
  <pageSetup paperSize="9" scale="80" orientation="landscape" horizontalDpi="4294967293" r:id="rId1"/>
  <headerFooter alignWithMargins="0">
    <oddHeader>&amp;L            &amp;U"D S O" - BOKALCI&amp;CSKUPNA REKAPITULACIJA&amp;RKVINTA doo</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pageSetUpPr fitToPage="1"/>
  </sheetPr>
  <dimension ref="A1:L675"/>
  <sheetViews>
    <sheetView topLeftCell="A737" zoomScaleNormal="85" workbookViewId="0">
      <selection activeCell="C393" sqref="C393"/>
    </sheetView>
    <sheetView workbookViewId="1"/>
    <sheetView view="pageBreakPreview" topLeftCell="A25" zoomScaleNormal="100" zoomScaleSheetLayoutView="100" workbookViewId="2">
      <selection activeCell="D43" sqref="D43"/>
    </sheetView>
  </sheetViews>
  <sheetFormatPr defaultColWidth="0" defaultRowHeight="12.75" outlineLevelRow="1"/>
  <cols>
    <col min="1" max="1" width="8.140625" style="5" customWidth="1"/>
    <col min="2" max="2" width="45.28515625" style="4" customWidth="1"/>
    <col min="3" max="3" width="8.85546875" style="2" customWidth="1"/>
    <col min="4" max="4" width="10.5703125" style="2" customWidth="1"/>
    <col min="5" max="5" width="13" style="3" customWidth="1"/>
    <col min="6" max="6" width="10.28515625" style="1" customWidth="1"/>
    <col min="7" max="7" width="12.28515625" style="903" customWidth="1"/>
    <col min="8" max="8" width="10.28515625" style="1" customWidth="1"/>
    <col min="9" max="9" width="11.7109375" style="903" customWidth="1"/>
    <col min="10" max="11" width="11.5703125" style="1" hidden="1" customWidth="1"/>
    <col min="12" max="12" width="11.5703125" style="1" customWidth="1"/>
    <col min="13" max="16384" width="11.5703125" style="1" hidden="1"/>
  </cols>
  <sheetData>
    <row r="1" spans="1:11" s="40" customFormat="1" ht="12.75" customHeight="1">
      <c r="A1" s="46" t="s">
        <v>78</v>
      </c>
      <c r="B1" s="41" t="s">
        <v>66</v>
      </c>
      <c r="C1" s="102" t="s">
        <v>79</v>
      </c>
      <c r="D1" s="102" t="s">
        <v>80</v>
      </c>
      <c r="E1" s="102" t="s">
        <v>1562</v>
      </c>
      <c r="F1" s="1548" t="s">
        <v>1557</v>
      </c>
      <c r="G1" s="1549"/>
      <c r="H1" s="1550" t="s">
        <v>1558</v>
      </c>
      <c r="I1" s="1551"/>
      <c r="J1" s="1449" t="s">
        <v>1559</v>
      </c>
      <c r="K1" s="298" t="s">
        <v>1560</v>
      </c>
    </row>
    <row r="2" spans="1:11" s="58" customFormat="1" ht="12.75" customHeight="1">
      <c r="A2" s="1450"/>
      <c r="B2" s="55"/>
      <c r="C2" s="56"/>
      <c r="D2" s="56"/>
      <c r="E2" s="57"/>
      <c r="F2" s="898" t="s">
        <v>79</v>
      </c>
      <c r="G2" s="898" t="s">
        <v>1561</v>
      </c>
      <c r="H2" s="897" t="s">
        <v>79</v>
      </c>
      <c r="I2" s="897" t="s">
        <v>1561</v>
      </c>
    </row>
    <row r="3" spans="1:11" s="86" customFormat="1" ht="12.75" customHeight="1">
      <c r="A3" s="1451" t="s">
        <v>98</v>
      </c>
      <c r="B3" s="1452" t="s">
        <v>102</v>
      </c>
      <c r="C3" s="1452"/>
      <c r="D3" s="37"/>
      <c r="E3" s="1453"/>
      <c r="F3" s="854"/>
      <c r="G3" s="1454"/>
      <c r="H3" s="854"/>
      <c r="I3" s="1455"/>
    </row>
    <row r="4" spans="1:11" s="86" customFormat="1" ht="12.75" customHeight="1">
      <c r="A4" s="1451"/>
      <c r="B4" s="1456"/>
      <c r="C4" s="1456"/>
      <c r="D4" s="37"/>
      <c r="E4" s="1453"/>
      <c r="F4" s="854"/>
      <c r="G4" s="1454"/>
      <c r="H4" s="854"/>
      <c r="I4" s="1455"/>
    </row>
    <row r="5" spans="1:11" s="86" customFormat="1" ht="12.75" customHeight="1">
      <c r="A5" s="1451" t="s">
        <v>99</v>
      </c>
      <c r="B5" s="1457" t="s">
        <v>2271</v>
      </c>
      <c r="C5" s="1452"/>
      <c r="D5" s="1452"/>
      <c r="E5" s="1452"/>
      <c r="F5" s="854"/>
      <c r="G5" s="1454"/>
      <c r="H5" s="854"/>
      <c r="I5" s="1455"/>
    </row>
    <row r="6" spans="1:11" s="86" customFormat="1" ht="12.75" customHeight="1">
      <c r="A6" s="1451"/>
      <c r="B6" s="1458"/>
      <c r="C6" s="1458"/>
      <c r="D6" s="37"/>
      <c r="E6" s="1453"/>
      <c r="F6" s="854"/>
      <c r="G6" s="1454"/>
      <c r="H6" s="854"/>
      <c r="I6" s="1455"/>
    </row>
    <row r="7" spans="1:11" s="108" customFormat="1" ht="12.75" customHeight="1">
      <c r="A7" s="1451" t="s">
        <v>100</v>
      </c>
      <c r="B7" s="1452" t="s">
        <v>101</v>
      </c>
      <c r="C7" s="1452"/>
      <c r="D7" s="1459"/>
      <c r="E7" s="123"/>
      <c r="F7" s="1460"/>
      <c r="G7" s="1461"/>
      <c r="H7" s="1460"/>
      <c r="I7" s="1462"/>
    </row>
    <row r="8" spans="1:11" s="76" customFormat="1" ht="12.75" customHeight="1">
      <c r="A8" s="1451"/>
      <c r="B8" s="729"/>
      <c r="C8" s="1463"/>
      <c r="D8" s="36"/>
      <c r="E8" s="246"/>
      <c r="F8" s="399"/>
      <c r="G8" s="1056"/>
      <c r="H8" s="399"/>
      <c r="I8" s="1464"/>
    </row>
    <row r="9" spans="1:11" s="76" customFormat="1" ht="12.75" customHeight="1">
      <c r="A9" s="1451" t="s">
        <v>2366</v>
      </c>
      <c r="B9" s="1457" t="s">
        <v>2273</v>
      </c>
      <c r="C9" s="1463"/>
      <c r="D9" s="36"/>
      <c r="E9" s="246"/>
      <c r="F9" s="399"/>
      <c r="G9" s="1056"/>
      <c r="H9" s="399"/>
      <c r="I9" s="1464"/>
    </row>
    <row r="10" spans="1:11" s="76" customFormat="1" ht="12.75" customHeight="1">
      <c r="A10" s="1451"/>
      <c r="B10" s="1458"/>
      <c r="C10" s="1463"/>
      <c r="D10" s="36"/>
      <c r="E10" s="246"/>
      <c r="F10" s="399"/>
      <c r="G10" s="1056"/>
      <c r="H10" s="399"/>
      <c r="I10" s="1464"/>
    </row>
    <row r="11" spans="1:11" s="76" customFormat="1" ht="12.75" customHeight="1">
      <c r="A11" s="1451" t="s">
        <v>58</v>
      </c>
      <c r="B11" s="1457" t="s">
        <v>59</v>
      </c>
      <c r="C11" s="1463"/>
      <c r="D11" s="36"/>
      <c r="E11" s="246"/>
      <c r="F11" s="399"/>
      <c r="G11" s="1056"/>
      <c r="H11" s="399"/>
      <c r="I11" s="1464"/>
    </row>
    <row r="12" spans="1:11" s="14" customFormat="1">
      <c r="A12" s="1465"/>
      <c r="B12" s="392"/>
      <c r="C12" s="36"/>
      <c r="D12" s="36"/>
      <c r="E12" s="72"/>
      <c r="F12" s="1466"/>
      <c r="G12" s="1467"/>
      <c r="H12" s="1466"/>
      <c r="I12" s="1468"/>
    </row>
    <row r="13" spans="1:11" s="14" customFormat="1">
      <c r="A13" s="1451" t="s">
        <v>2341</v>
      </c>
      <c r="B13" s="1457" t="s">
        <v>2342</v>
      </c>
      <c r="C13" s="36"/>
      <c r="D13" s="36"/>
      <c r="E13" s="72"/>
      <c r="F13" s="1466"/>
      <c r="G13" s="1467"/>
      <c r="H13" s="1466"/>
      <c r="I13" s="1468"/>
    </row>
    <row r="14" spans="1:11" s="14" customFormat="1">
      <c r="A14" s="1469"/>
      <c r="B14" s="1457" t="s">
        <v>2367</v>
      </c>
      <c r="C14" s="36"/>
      <c r="D14" s="36"/>
      <c r="E14" s="72"/>
      <c r="F14" s="1466"/>
      <c r="G14" s="1467"/>
      <c r="H14" s="1466"/>
      <c r="I14" s="1468"/>
    </row>
    <row r="15" spans="1:11" s="14" customFormat="1">
      <c r="A15" s="1470"/>
      <c r="B15" s="392"/>
      <c r="C15" s="36"/>
      <c r="D15" s="36"/>
      <c r="E15" s="72"/>
      <c r="F15" s="1466"/>
      <c r="G15" s="1467"/>
      <c r="H15" s="1466"/>
      <c r="I15" s="1468"/>
    </row>
    <row r="16" spans="1:11" s="14" customFormat="1" ht="13.5" customHeight="1">
      <c r="A16" s="1471" t="s">
        <v>2368</v>
      </c>
      <c r="B16" s="1472" t="s">
        <v>2369</v>
      </c>
      <c r="C16" s="36"/>
      <c r="D16" s="36"/>
      <c r="E16" s="72"/>
      <c r="F16" s="1466"/>
      <c r="G16" s="1467"/>
      <c r="H16" s="1466"/>
      <c r="I16" s="1468"/>
    </row>
    <row r="17" spans="1:9" s="14" customFormat="1" ht="13.5" customHeight="1">
      <c r="A17" s="1471"/>
      <c r="B17" s="1473" t="s">
        <v>2370</v>
      </c>
      <c r="C17" s="36"/>
      <c r="D17" s="36"/>
      <c r="E17" s="72"/>
      <c r="F17" s="1466"/>
      <c r="G17" s="1467"/>
      <c r="H17" s="1466"/>
      <c r="I17" s="1468"/>
    </row>
    <row r="18" spans="1:9" s="14" customFormat="1">
      <c r="A18" s="1470"/>
      <c r="B18" s="392"/>
      <c r="C18" s="36"/>
      <c r="D18" s="36"/>
      <c r="E18" s="72"/>
      <c r="F18" s="1466"/>
      <c r="G18" s="1467"/>
      <c r="H18" s="1466"/>
      <c r="I18" s="1468"/>
    </row>
    <row r="19" spans="1:9" ht="78.75" customHeight="1">
      <c r="A19" s="1474"/>
      <c r="B19" s="1553" t="s">
        <v>2371</v>
      </c>
      <c r="C19" s="1553"/>
      <c r="D19" s="1553"/>
      <c r="E19" s="1475"/>
      <c r="F19" s="244"/>
      <c r="G19" s="1055"/>
      <c r="H19" s="244"/>
      <c r="I19" s="1476"/>
    </row>
    <row r="20" spans="1:9" ht="13.5" customHeight="1">
      <c r="A20" s="1474"/>
      <c r="B20" s="1477"/>
      <c r="C20" s="1477"/>
      <c r="D20" s="1477"/>
      <c r="E20" s="1475"/>
      <c r="F20" s="244"/>
      <c r="G20" s="1055"/>
      <c r="H20" s="244"/>
      <c r="I20" s="1476"/>
    </row>
    <row r="21" spans="1:9" ht="54" customHeight="1">
      <c r="A21" s="1474"/>
      <c r="B21" s="1553" t="s">
        <v>2372</v>
      </c>
      <c r="C21" s="1553"/>
      <c r="D21" s="1553"/>
      <c r="E21" s="1475"/>
      <c r="F21" s="244"/>
      <c r="G21" s="1055"/>
      <c r="H21" s="244"/>
      <c r="I21" s="1476"/>
    </row>
    <row r="22" spans="1:9" ht="12.75" customHeight="1">
      <c r="A22" s="1474"/>
      <c r="B22" s="1477"/>
      <c r="C22" s="1477"/>
      <c r="D22" s="1477"/>
      <c r="E22" s="1475"/>
      <c r="F22" s="244"/>
      <c r="G22" s="1055"/>
      <c r="H22" s="244"/>
      <c r="I22" s="1476"/>
    </row>
    <row r="23" spans="1:9" s="26" customFormat="1" ht="13.5" customHeight="1">
      <c r="A23" s="1478"/>
      <c r="B23" s="254"/>
      <c r="C23" s="580"/>
      <c r="D23" s="580"/>
      <c r="E23" s="1479"/>
      <c r="F23" s="254"/>
      <c r="G23" s="1480"/>
      <c r="H23" s="254"/>
      <c r="I23" s="1481"/>
    </row>
    <row r="24" spans="1:9" ht="15">
      <c r="A24" s="1482"/>
      <c r="B24" s="1483" t="s">
        <v>2373</v>
      </c>
      <c r="C24" s="1484"/>
      <c r="D24" s="1484"/>
      <c r="E24" s="72"/>
      <c r="F24" s="244"/>
      <c r="G24" s="1055"/>
      <c r="H24" s="244"/>
      <c r="I24" s="1476"/>
    </row>
    <row r="25" spans="1:9">
      <c r="A25" s="1470"/>
      <c r="B25" s="244"/>
      <c r="C25" s="244"/>
      <c r="D25" s="37"/>
      <c r="E25" s="72"/>
      <c r="F25" s="244"/>
      <c r="G25" s="1055"/>
      <c r="H25" s="244"/>
      <c r="I25" s="1476"/>
    </row>
    <row r="26" spans="1:9">
      <c r="A26" s="1470"/>
      <c r="B26" s="1485" t="s">
        <v>2374</v>
      </c>
      <c r="C26" s="36"/>
      <c r="D26" s="37"/>
      <c r="E26" s="72"/>
      <c r="F26" s="244"/>
      <c r="G26" s="1055"/>
      <c r="H26" s="244"/>
      <c r="I26" s="1476"/>
    </row>
    <row r="27" spans="1:9">
      <c r="A27" s="1471" t="s">
        <v>2341</v>
      </c>
      <c r="B27" s="1457" t="s">
        <v>2342</v>
      </c>
      <c r="C27" s="36"/>
      <c r="D27" s="37"/>
      <c r="E27" s="72"/>
      <c r="F27" s="244"/>
      <c r="G27" s="1055"/>
      <c r="H27" s="244"/>
      <c r="I27" s="1476"/>
    </row>
    <row r="28" spans="1:9" s="14" customFormat="1">
      <c r="A28" s="1469"/>
      <c r="B28" s="1457" t="s">
        <v>2375</v>
      </c>
      <c r="C28" s="36"/>
      <c r="D28" s="1466"/>
      <c r="E28" s="1466"/>
      <c r="F28" s="1466"/>
      <c r="G28" s="1467"/>
      <c r="H28" s="1466"/>
      <c r="I28" s="1468"/>
    </row>
    <row r="29" spans="1:9" s="14" customFormat="1">
      <c r="A29" s="1469"/>
      <c r="B29" s="1486" t="s">
        <v>2376</v>
      </c>
      <c r="C29" s="36"/>
      <c r="D29" s="1466"/>
      <c r="E29" s="1466"/>
      <c r="F29" s="1466"/>
      <c r="G29" s="1467"/>
      <c r="H29" s="1466"/>
      <c r="I29" s="1468"/>
    </row>
    <row r="30" spans="1:9" s="14" customFormat="1" ht="42" customHeight="1">
      <c r="A30" s="1469"/>
      <c r="B30" s="1553" t="s">
        <v>2377</v>
      </c>
      <c r="C30" s="1553"/>
      <c r="D30" s="1553"/>
      <c r="E30" s="1466"/>
      <c r="F30" s="1466"/>
      <c r="G30" s="1467"/>
      <c r="H30" s="1466"/>
      <c r="I30" s="1468"/>
    </row>
    <row r="31" spans="1:9" s="14" customFormat="1" ht="58.5" customHeight="1">
      <c r="A31" s="1469"/>
      <c r="B31" s="1553" t="s">
        <v>2378</v>
      </c>
      <c r="C31" s="1553"/>
      <c r="D31" s="1553"/>
      <c r="E31" s="1466"/>
      <c r="F31" s="1466"/>
      <c r="G31" s="1467"/>
      <c r="H31" s="1466"/>
      <c r="I31" s="1468"/>
    </row>
    <row r="32" spans="1:9" s="14" customFormat="1" ht="74.25" customHeight="1">
      <c r="A32" s="1469"/>
      <c r="B32" s="1553" t="s">
        <v>2379</v>
      </c>
      <c r="C32" s="1553"/>
      <c r="D32" s="1553"/>
      <c r="E32" s="1466"/>
      <c r="F32" s="1466"/>
      <c r="G32" s="1467"/>
      <c r="H32" s="1466"/>
      <c r="I32" s="1468"/>
    </row>
    <row r="33" spans="1:11" s="14" customFormat="1" ht="12.75" customHeight="1">
      <c r="A33" s="1469"/>
      <c r="B33" s="1477"/>
      <c r="C33" s="1477"/>
      <c r="D33" s="1477"/>
      <c r="E33" s="1466"/>
      <c r="F33" s="1466"/>
      <c r="G33" s="1467"/>
      <c r="H33" s="1466"/>
      <c r="I33" s="1468"/>
    </row>
    <row r="34" spans="1:11" s="14" customFormat="1">
      <c r="A34" s="1469"/>
      <c r="B34" s="1457"/>
      <c r="C34" s="36" t="s">
        <v>79</v>
      </c>
      <c r="D34" s="36" t="s">
        <v>191</v>
      </c>
      <c r="E34" s="246" t="s">
        <v>192</v>
      </c>
      <c r="F34" s="1548" t="s">
        <v>1557</v>
      </c>
      <c r="G34" s="1549"/>
      <c r="H34" s="1550" t="s">
        <v>1558</v>
      </c>
      <c r="I34" s="1551"/>
      <c r="J34" s="1449" t="s">
        <v>1559</v>
      </c>
      <c r="K34" s="298" t="s">
        <v>1560</v>
      </c>
    </row>
    <row r="35" spans="1:11" s="14" customFormat="1">
      <c r="A35" s="1470"/>
      <c r="B35" s="1452" t="s">
        <v>2380</v>
      </c>
      <c r="C35" s="1487"/>
      <c r="D35" s="37" t="s">
        <v>2381</v>
      </c>
      <c r="E35" s="72"/>
      <c r="F35" s="870" t="s">
        <v>79</v>
      </c>
      <c r="G35" s="870" t="s">
        <v>1561</v>
      </c>
      <c r="H35" s="884" t="s">
        <v>79</v>
      </c>
      <c r="I35" s="884" t="s">
        <v>1561</v>
      </c>
    </row>
    <row r="36" spans="1:11" s="135" customFormat="1" ht="108.75" customHeight="1">
      <c r="A36" s="337" t="s">
        <v>83</v>
      </c>
      <c r="B36" s="338" t="s">
        <v>2382</v>
      </c>
      <c r="C36" s="305"/>
      <c r="D36" s="305"/>
      <c r="E36" s="328"/>
      <c r="F36" s="871"/>
      <c r="G36" s="917"/>
      <c r="H36" s="885"/>
      <c r="I36" s="905"/>
    </row>
    <row r="37" spans="1:11" s="135" customFormat="1" ht="279" customHeight="1">
      <c r="A37" s="337"/>
      <c r="B37" s="338" t="s">
        <v>2383</v>
      </c>
      <c r="C37" s="305"/>
      <c r="D37" s="305"/>
      <c r="E37" s="328"/>
      <c r="F37" s="871"/>
      <c r="G37" s="917"/>
      <c r="H37" s="885"/>
      <c r="I37" s="905"/>
    </row>
    <row r="38" spans="1:11" s="135" customFormat="1" ht="65.25" customHeight="1">
      <c r="A38" s="337"/>
      <c r="B38" s="338" t="s">
        <v>2384</v>
      </c>
      <c r="C38" s="305"/>
      <c r="D38" s="305"/>
      <c r="E38" s="328"/>
      <c r="F38" s="871"/>
      <c r="G38" s="917"/>
      <c r="H38" s="885"/>
      <c r="I38" s="905"/>
    </row>
    <row r="39" spans="1:11" s="135" customFormat="1" ht="27" customHeight="1">
      <c r="A39" s="337"/>
      <c r="B39" s="338" t="s">
        <v>2385</v>
      </c>
      <c r="C39" s="305"/>
      <c r="D39" s="305"/>
      <c r="E39" s="328"/>
      <c r="F39" s="871"/>
      <c r="G39" s="917"/>
      <c r="H39" s="885"/>
      <c r="I39" s="905"/>
    </row>
    <row r="40" spans="1:11" s="135" customFormat="1" ht="27" customHeight="1">
      <c r="A40" s="337"/>
      <c r="B40" s="338" t="s">
        <v>2386</v>
      </c>
      <c r="C40" s="305"/>
      <c r="D40" s="305"/>
      <c r="E40" s="328"/>
      <c r="F40" s="871"/>
      <c r="G40" s="917"/>
      <c r="H40" s="885"/>
      <c r="I40" s="905"/>
    </row>
    <row r="41" spans="1:11" s="76" customFormat="1" ht="37.5" customHeight="1">
      <c r="A41" s="277"/>
      <c r="B41" s="1311" t="s">
        <v>2387</v>
      </c>
      <c r="C41" s="301"/>
      <c r="D41" s="1321"/>
      <c r="E41" s="302"/>
      <c r="F41" s="872"/>
      <c r="G41" s="918"/>
      <c r="H41" s="886"/>
      <c r="I41" s="906"/>
    </row>
    <row r="42" spans="1:11" s="76" customFormat="1" ht="50.25" customHeight="1">
      <c r="A42" s="277"/>
      <c r="B42" s="1311" t="s">
        <v>2534</v>
      </c>
      <c r="C42" s="301"/>
      <c r="D42" s="1321"/>
      <c r="E42" s="302"/>
      <c r="F42" s="872"/>
      <c r="G42" s="918"/>
      <c r="H42" s="886"/>
      <c r="I42" s="906"/>
    </row>
    <row r="43" spans="1:11">
      <c r="A43" s="277"/>
      <c r="B43" s="309" t="s">
        <v>2388</v>
      </c>
      <c r="C43" s="310">
        <v>1</v>
      </c>
      <c r="D43" s="1333"/>
      <c r="E43" s="1306" t="str">
        <f>IF(OR(ISBLANK(C43),ISBLANK(D43))," ",KOLIC*CENA)</f>
        <v xml:space="preserve"> </v>
      </c>
      <c r="F43" s="873">
        <v>0</v>
      </c>
      <c r="G43" s="919">
        <f>D43*F43</f>
        <v>0</v>
      </c>
      <c r="H43" s="887">
        <v>1</v>
      </c>
      <c r="I43" s="907">
        <f>D43*H43</f>
        <v>0</v>
      </c>
    </row>
    <row r="44" spans="1:11">
      <c r="A44" s="277"/>
      <c r="B44" s="310"/>
      <c r="C44" s="301"/>
      <c r="D44" s="1321"/>
      <c r="E44" s="306"/>
      <c r="F44" s="874"/>
      <c r="G44" s="920"/>
      <c r="H44" s="888"/>
      <c r="I44" s="908"/>
    </row>
    <row r="45" spans="1:11" s="129" customFormat="1" ht="40.5" customHeight="1">
      <c r="A45" s="1315" t="s">
        <v>85</v>
      </c>
      <c r="B45" s="1315" t="s">
        <v>210</v>
      </c>
      <c r="C45" s="1313"/>
      <c r="D45" s="1334"/>
      <c r="E45" s="1313" t="str">
        <f>IF(OR(ISBLANK(C45),ISBLANK(D45))," ",KOLIC*CENA)</f>
        <v xml:space="preserve"> </v>
      </c>
      <c r="F45" s="875"/>
      <c r="G45" s="921"/>
      <c r="H45" s="889"/>
      <c r="I45" s="909"/>
    </row>
    <row r="46" spans="1:11" s="76" customFormat="1" ht="30" customHeight="1">
      <c r="A46" s="277"/>
      <c r="B46" s="1311" t="s">
        <v>2533</v>
      </c>
      <c r="C46" s="301"/>
      <c r="D46" s="1321"/>
      <c r="E46" s="302"/>
      <c r="F46" s="872"/>
      <c r="G46" s="918"/>
      <c r="H46" s="886"/>
      <c r="I46" s="906"/>
    </row>
    <row r="47" spans="1:11">
      <c r="A47" s="277"/>
      <c r="B47" s="309" t="s">
        <v>2389</v>
      </c>
      <c r="C47" s="310">
        <v>0</v>
      </c>
      <c r="D47" s="1326"/>
      <c r="E47" s="306" t="str">
        <f>IF(OR(ISBLANK(C47),ISBLANK(D47))," ",KOLIC*CENA)</f>
        <v xml:space="preserve"> </v>
      </c>
      <c r="F47" s="873">
        <v>0</v>
      </c>
      <c r="G47" s="919">
        <f>D47*F47</f>
        <v>0</v>
      </c>
      <c r="H47" s="887">
        <v>0</v>
      </c>
      <c r="I47" s="907">
        <f>D47*H47</f>
        <v>0</v>
      </c>
    </row>
    <row r="48" spans="1:11" s="129" customFormat="1">
      <c r="A48" s="740"/>
      <c r="B48" s="741"/>
      <c r="C48" s="1313"/>
      <c r="D48" s="1334"/>
      <c r="E48" s="1313" t="str">
        <f>IF(OR(ISBLANK(C48),ISBLANK(D48))," ",KOLIC*CENA)</f>
        <v xml:space="preserve"> </v>
      </c>
      <c r="F48" s="875"/>
      <c r="G48" s="921"/>
      <c r="H48" s="889"/>
      <c r="I48" s="909"/>
    </row>
    <row r="49" spans="1:9" s="129" customFormat="1">
      <c r="A49" s="740"/>
      <c r="B49" s="741"/>
      <c r="C49" s="1313"/>
      <c r="D49" s="1313"/>
      <c r="E49" s="1313"/>
      <c r="F49" s="875"/>
      <c r="G49" s="921"/>
      <c r="H49" s="889"/>
      <c r="I49" s="909"/>
    </row>
    <row r="50" spans="1:9" s="26" customFormat="1" ht="15">
      <c r="A50" s="256"/>
      <c r="B50" s="742" t="s">
        <v>2390</v>
      </c>
      <c r="C50" s="259"/>
      <c r="D50" s="259"/>
      <c r="E50" s="280"/>
      <c r="F50" s="876"/>
      <c r="G50" s="922"/>
      <c r="H50" s="890"/>
      <c r="I50" s="910"/>
    </row>
    <row r="51" spans="1:9">
      <c r="A51" s="331"/>
      <c r="B51" s="352" t="s">
        <v>152</v>
      </c>
      <c r="C51" s="305"/>
      <c r="D51" s="305"/>
      <c r="E51" s="306"/>
      <c r="F51" s="874"/>
      <c r="G51" s="920"/>
      <c r="H51" s="888"/>
      <c r="I51" s="908"/>
    </row>
    <row r="52" spans="1:9" ht="121.5" customHeight="1">
      <c r="A52" s="331"/>
      <c r="B52" s="1552" t="s">
        <v>2391</v>
      </c>
      <c r="C52" s="1552"/>
      <c r="D52" s="1552"/>
      <c r="E52" s="306"/>
      <c r="F52" s="874"/>
      <c r="G52" s="920"/>
      <c r="H52" s="888"/>
      <c r="I52" s="908"/>
    </row>
    <row r="53" spans="1:9" ht="12.75" customHeight="1">
      <c r="A53" s="331"/>
      <c r="B53" s="1488" t="s">
        <v>2392</v>
      </c>
      <c r="C53" s="1311"/>
      <c r="D53" s="1311"/>
      <c r="E53" s="306"/>
      <c r="F53" s="874"/>
      <c r="G53" s="920"/>
      <c r="H53" s="888"/>
      <c r="I53" s="908"/>
    </row>
    <row r="54" spans="1:9" s="135" customFormat="1" ht="157.5" customHeight="1">
      <c r="A54" s="373" t="s">
        <v>83</v>
      </c>
      <c r="B54" s="1315" t="s">
        <v>2393</v>
      </c>
      <c r="C54" s="333"/>
      <c r="D54" s="1321"/>
      <c r="E54" s="328" t="str">
        <f>IF(OR(ISBLANK(C54),ISBLANK(D54))," ",KOLIC*CENA)</f>
        <v xml:space="preserve"> </v>
      </c>
      <c r="F54" s="871"/>
      <c r="G54" s="917"/>
      <c r="H54" s="885"/>
      <c r="I54" s="905"/>
    </row>
    <row r="55" spans="1:9" s="135" customFormat="1" ht="41.25" customHeight="1">
      <c r="A55" s="373"/>
      <c r="B55" s="1315" t="s">
        <v>2394</v>
      </c>
      <c r="C55" s="333"/>
      <c r="D55" s="1321"/>
      <c r="E55" s="328"/>
      <c r="F55" s="871"/>
      <c r="G55" s="917"/>
      <c r="H55" s="885"/>
      <c r="I55" s="905"/>
    </row>
    <row r="56" spans="1:9">
      <c r="A56" s="277"/>
      <c r="B56" s="309" t="s">
        <v>1439</v>
      </c>
      <c r="C56" s="310">
        <v>88</v>
      </c>
      <c r="D56" s="1326"/>
      <c r="E56" s="306" t="str">
        <f>IF(OR(ISBLANK(C56),ISBLANK(D56))," ",KOLIC*CENA)</f>
        <v xml:space="preserve"> </v>
      </c>
      <c r="F56" s="873">
        <v>0</v>
      </c>
      <c r="G56" s="919">
        <f>D56*F56</f>
        <v>0</v>
      </c>
      <c r="H56" s="887">
        <v>88</v>
      </c>
      <c r="I56" s="907">
        <f>D56*H56</f>
        <v>0</v>
      </c>
    </row>
    <row r="57" spans="1:9">
      <c r="A57" s="277"/>
      <c r="B57" s="310"/>
      <c r="C57" s="301"/>
      <c r="D57" s="1321"/>
      <c r="E57" s="306"/>
      <c r="F57" s="874"/>
      <c r="G57" s="920"/>
      <c r="H57" s="888"/>
      <c r="I57" s="908"/>
    </row>
    <row r="58" spans="1:9" s="134" customFormat="1" hidden="1" outlineLevel="1">
      <c r="A58" s="324" t="s">
        <v>2395</v>
      </c>
      <c r="B58" s="325" t="s">
        <v>2396</v>
      </c>
      <c r="C58" s="326">
        <v>86.1</v>
      </c>
      <c r="D58" s="1323"/>
      <c r="E58" s="328"/>
      <c r="F58" s="877"/>
      <c r="G58" s="923"/>
      <c r="H58" s="891"/>
      <c r="I58" s="911"/>
    </row>
    <row r="59" spans="1:9" collapsed="1">
      <c r="A59" s="277"/>
      <c r="B59" s="310"/>
      <c r="C59" s="301"/>
      <c r="D59" s="1321"/>
      <c r="E59" s="306"/>
      <c r="F59" s="874"/>
      <c r="G59" s="920"/>
      <c r="H59" s="888"/>
      <c r="I59" s="908"/>
    </row>
    <row r="60" spans="1:9" ht="144" customHeight="1">
      <c r="A60" s="277" t="s">
        <v>85</v>
      </c>
      <c r="B60" s="1311" t="s">
        <v>2397</v>
      </c>
      <c r="C60" s="301"/>
      <c r="D60" s="1321"/>
      <c r="E60" s="306" t="str">
        <f>IF(OR(ISBLANK(C60),ISBLANK(D60))," ",KOLIC*CENA)</f>
        <v xml:space="preserve"> </v>
      </c>
      <c r="F60" s="874"/>
      <c r="G60" s="920"/>
      <c r="H60" s="888"/>
      <c r="I60" s="908"/>
    </row>
    <row r="61" spans="1:9" s="135" customFormat="1" ht="41.25" customHeight="1">
      <c r="A61" s="373"/>
      <c r="B61" s="1315" t="s">
        <v>2394</v>
      </c>
      <c r="C61" s="333"/>
      <c r="D61" s="1321"/>
      <c r="E61" s="328"/>
      <c r="F61" s="871"/>
      <c r="G61" s="917"/>
      <c r="H61" s="885"/>
      <c r="I61" s="905"/>
    </row>
    <row r="62" spans="1:9">
      <c r="A62" s="277"/>
      <c r="B62" s="309" t="s">
        <v>2398</v>
      </c>
      <c r="C62" s="310">
        <v>2.25</v>
      </c>
      <c r="D62" s="1326"/>
      <c r="E62" s="306" t="str">
        <f>IF(OR(ISBLANK(C62),ISBLANK(D62))," ",KOLIC*CENA)</f>
        <v xml:space="preserve"> </v>
      </c>
      <c r="F62" s="873"/>
      <c r="G62" s="919">
        <f>D62*F62</f>
        <v>0</v>
      </c>
      <c r="H62" s="887">
        <v>2.25</v>
      </c>
      <c r="I62" s="907">
        <f>D62*H62</f>
        <v>0</v>
      </c>
    </row>
    <row r="63" spans="1:9">
      <c r="A63" s="277"/>
      <c r="B63" s="310"/>
      <c r="C63" s="301"/>
      <c r="D63" s="1321"/>
      <c r="E63" s="306"/>
      <c r="F63" s="874"/>
      <c r="G63" s="920"/>
      <c r="H63" s="888"/>
      <c r="I63" s="908"/>
    </row>
    <row r="64" spans="1:9" s="26" customFormat="1" ht="15">
      <c r="A64" s="256"/>
      <c r="B64" s="742" t="s">
        <v>2399</v>
      </c>
      <c r="C64" s="259"/>
      <c r="D64" s="1335"/>
      <c r="E64" s="280"/>
      <c r="F64" s="876"/>
      <c r="G64" s="922"/>
      <c r="H64" s="890"/>
      <c r="I64" s="910"/>
    </row>
    <row r="65" spans="1:9" s="26" customFormat="1" ht="15">
      <c r="A65" s="256"/>
      <c r="B65" s="1488" t="s">
        <v>2400</v>
      </c>
      <c r="C65" s="259"/>
      <c r="D65" s="1335"/>
      <c r="E65" s="280"/>
      <c r="F65" s="876"/>
      <c r="G65" s="922"/>
      <c r="H65" s="890"/>
      <c r="I65" s="910"/>
    </row>
    <row r="66" spans="1:9" ht="129.75" customHeight="1">
      <c r="A66" s="277" t="s">
        <v>87</v>
      </c>
      <c r="B66" s="1311" t="s">
        <v>2401</v>
      </c>
      <c r="C66" s="301"/>
      <c r="D66" s="1321"/>
      <c r="E66" s="306" t="str">
        <f>IF(OR(ISBLANK(C66),ISBLANK(D66))," ",KOLIC*CENA)</f>
        <v xml:space="preserve"> </v>
      </c>
      <c r="F66" s="874"/>
      <c r="G66" s="920"/>
      <c r="H66" s="888"/>
      <c r="I66" s="908"/>
    </row>
    <row r="67" spans="1:9">
      <c r="A67" s="277"/>
      <c r="B67" s="309" t="s">
        <v>1439</v>
      </c>
      <c r="C67" s="310">
        <v>50</v>
      </c>
      <c r="D67" s="1326"/>
      <c r="E67" s="306" t="str">
        <f>IF(OR(ISBLANK(C67),ISBLANK(D67))," ",KOLIC*CENA)</f>
        <v xml:space="preserve"> </v>
      </c>
      <c r="F67" s="873"/>
      <c r="G67" s="919">
        <f>D67*F67</f>
        <v>0</v>
      </c>
      <c r="H67" s="887">
        <v>50</v>
      </c>
      <c r="I67" s="907">
        <f>D67*H67</f>
        <v>0</v>
      </c>
    </row>
    <row r="68" spans="1:9">
      <c r="A68" s="277"/>
      <c r="B68" s="310"/>
      <c r="C68" s="301"/>
      <c r="D68" s="1321"/>
      <c r="E68" s="306"/>
      <c r="F68" s="874"/>
      <c r="G68" s="920"/>
      <c r="H68" s="888"/>
      <c r="I68" s="908"/>
    </row>
    <row r="69" spans="1:9" ht="173.25" customHeight="1">
      <c r="A69" s="277" t="s">
        <v>88</v>
      </c>
      <c r="B69" s="1311" t="s">
        <v>2402</v>
      </c>
      <c r="C69" s="301"/>
      <c r="D69" s="1321"/>
      <c r="E69" s="306" t="str">
        <f>IF(OR(ISBLANK(C69),ISBLANK(D69))," ",KOLIC*CENA)</f>
        <v xml:space="preserve"> </v>
      </c>
      <c r="F69" s="874"/>
      <c r="G69" s="920"/>
      <c r="H69" s="888"/>
      <c r="I69" s="908"/>
    </row>
    <row r="70" spans="1:9" ht="105" customHeight="1">
      <c r="A70" s="277"/>
      <c r="B70" s="1311" t="s">
        <v>2403</v>
      </c>
      <c r="C70" s="301"/>
      <c r="D70" s="1321"/>
      <c r="E70" s="306"/>
      <c r="F70" s="874"/>
      <c r="G70" s="920"/>
      <c r="H70" s="888"/>
      <c r="I70" s="908"/>
    </row>
    <row r="71" spans="1:9">
      <c r="A71" s="277"/>
      <c r="B71" s="309" t="s">
        <v>2398</v>
      </c>
      <c r="C71" s="310">
        <v>19</v>
      </c>
      <c r="D71" s="1326"/>
      <c r="E71" s="306" t="str">
        <f>IF(OR(ISBLANK(C71),ISBLANK(D71))," ",KOLIC*CENA)</f>
        <v xml:space="preserve"> </v>
      </c>
      <c r="F71" s="873"/>
      <c r="G71" s="919">
        <f>D71*F71</f>
        <v>0</v>
      </c>
      <c r="H71" s="887">
        <v>19</v>
      </c>
      <c r="I71" s="907">
        <f>D71*H71</f>
        <v>0</v>
      </c>
    </row>
    <row r="72" spans="1:9">
      <c r="A72" s="277"/>
      <c r="B72" s="310"/>
      <c r="C72" s="301"/>
      <c r="D72" s="1321"/>
      <c r="E72" s="306"/>
      <c r="F72" s="874"/>
      <c r="G72" s="920"/>
      <c r="H72" s="888"/>
      <c r="I72" s="908"/>
    </row>
    <row r="73" spans="1:9" s="134" customFormat="1" hidden="1" outlineLevel="1">
      <c r="A73" s="324" t="s">
        <v>2395</v>
      </c>
      <c r="B73" s="325" t="s">
        <v>2404</v>
      </c>
      <c r="C73" s="326">
        <v>17.22</v>
      </c>
      <c r="D73" s="1323"/>
      <c r="E73" s="328"/>
      <c r="F73" s="877"/>
      <c r="G73" s="923"/>
      <c r="H73" s="891"/>
      <c r="I73" s="911"/>
    </row>
    <row r="74" spans="1:9" s="134" customFormat="1" hidden="1" outlineLevel="1">
      <c r="A74" s="324"/>
      <c r="B74" s="325"/>
      <c r="C74" s="326"/>
      <c r="D74" s="1323"/>
      <c r="E74" s="328"/>
      <c r="F74" s="877"/>
      <c r="G74" s="923"/>
      <c r="H74" s="891"/>
      <c r="I74" s="911"/>
    </row>
    <row r="75" spans="1:9" collapsed="1">
      <c r="A75" s="277"/>
      <c r="B75" s="310"/>
      <c r="C75" s="301"/>
      <c r="D75" s="1321"/>
      <c r="E75" s="306"/>
      <c r="F75" s="874"/>
      <c r="G75" s="920"/>
      <c r="H75" s="888"/>
      <c r="I75" s="908"/>
    </row>
    <row r="76" spans="1:9" s="135" customFormat="1" ht="134.25" customHeight="1">
      <c r="A76" s="337" t="s">
        <v>89</v>
      </c>
      <c r="B76" s="338" t="s">
        <v>2405</v>
      </c>
      <c r="C76" s="305"/>
      <c r="D76" s="1321"/>
      <c r="E76" s="328" t="str">
        <f>IF(OR(ISBLANK(C76),ISBLANK(D76))," ",KOLIC*CENA)</f>
        <v xml:space="preserve"> </v>
      </c>
      <c r="F76" s="871"/>
      <c r="G76" s="917"/>
      <c r="H76" s="885"/>
      <c r="I76" s="905"/>
    </row>
    <row r="77" spans="1:9">
      <c r="A77" s="277"/>
      <c r="B77" s="309" t="s">
        <v>2398</v>
      </c>
      <c r="C77" s="310">
        <v>23</v>
      </c>
      <c r="D77" s="1326"/>
      <c r="E77" s="306" t="str">
        <f>IF(OR(ISBLANK(C77),ISBLANK(D77))," ",KOLIC*CENA)</f>
        <v xml:space="preserve"> </v>
      </c>
      <c r="F77" s="873"/>
      <c r="G77" s="919">
        <f>D77*F77</f>
        <v>0</v>
      </c>
      <c r="H77" s="887">
        <v>23</v>
      </c>
      <c r="I77" s="907">
        <f>D77*H77</f>
        <v>0</v>
      </c>
    </row>
    <row r="78" spans="1:9">
      <c r="A78" s="277"/>
      <c r="B78" s="310"/>
      <c r="C78" s="301"/>
      <c r="D78" s="1321"/>
      <c r="E78" s="306"/>
      <c r="F78" s="874"/>
      <c r="G78" s="920"/>
      <c r="H78" s="888"/>
      <c r="I78" s="908"/>
    </row>
    <row r="79" spans="1:9" s="134" customFormat="1" hidden="1" outlineLevel="1">
      <c r="A79" s="324" t="s">
        <v>2395</v>
      </c>
      <c r="B79" s="325" t="s">
        <v>2406</v>
      </c>
      <c r="C79" s="326">
        <v>21.53</v>
      </c>
      <c r="D79" s="1323"/>
      <c r="E79" s="328"/>
      <c r="F79" s="877"/>
      <c r="G79" s="923"/>
      <c r="H79" s="891"/>
      <c r="I79" s="911"/>
    </row>
    <row r="80" spans="1:9" collapsed="1">
      <c r="A80" s="277"/>
      <c r="B80" s="310"/>
      <c r="C80" s="301"/>
      <c r="D80" s="1321"/>
      <c r="E80" s="306"/>
      <c r="F80" s="874"/>
      <c r="G80" s="920"/>
      <c r="H80" s="888"/>
      <c r="I80" s="908"/>
    </row>
    <row r="81" spans="1:9" ht="182.25" customHeight="1">
      <c r="A81" s="277" t="s">
        <v>45</v>
      </c>
      <c r="B81" s="1311" t="s">
        <v>2407</v>
      </c>
      <c r="C81" s="301"/>
      <c r="D81" s="1321"/>
      <c r="E81" s="306" t="str">
        <f>IF(OR(ISBLANK(C81),ISBLANK(D81))," ",KOLIC*CENA)</f>
        <v xml:space="preserve"> </v>
      </c>
      <c r="F81" s="874"/>
      <c r="G81" s="920"/>
      <c r="H81" s="888"/>
      <c r="I81" s="908"/>
    </row>
    <row r="82" spans="1:9" ht="81.75" customHeight="1">
      <c r="A82" s="277"/>
      <c r="B82" s="1311" t="s">
        <v>2408</v>
      </c>
      <c r="C82" s="301"/>
      <c r="D82" s="1321"/>
      <c r="E82" s="306"/>
      <c r="F82" s="874"/>
      <c r="G82" s="920"/>
      <c r="H82" s="888"/>
      <c r="I82" s="908"/>
    </row>
    <row r="83" spans="1:9" ht="54" customHeight="1">
      <c r="A83" s="277"/>
      <c r="B83" s="1311" t="s">
        <v>2409</v>
      </c>
      <c r="C83" s="301"/>
      <c r="D83" s="1321"/>
      <c r="E83" s="306"/>
      <c r="F83" s="874"/>
      <c r="G83" s="920"/>
      <c r="H83" s="888"/>
      <c r="I83" s="908"/>
    </row>
    <row r="84" spans="1:9" ht="29.25" customHeight="1">
      <c r="A84" s="277"/>
      <c r="B84" s="1311" t="s">
        <v>2410</v>
      </c>
      <c r="C84" s="301"/>
      <c r="D84" s="1321"/>
      <c r="E84" s="306"/>
      <c r="F84" s="874"/>
      <c r="G84" s="920"/>
      <c r="H84" s="888"/>
      <c r="I84" s="908"/>
    </row>
    <row r="85" spans="1:9">
      <c r="A85" s="277"/>
      <c r="B85" s="309" t="s">
        <v>2398</v>
      </c>
      <c r="C85" s="310">
        <v>48</v>
      </c>
      <c r="D85" s="1326"/>
      <c r="E85" s="306" t="str">
        <f>IF(OR(ISBLANK(C85),ISBLANK(D85))," ",KOLIC*CENA)</f>
        <v xml:space="preserve"> </v>
      </c>
      <c r="F85" s="873"/>
      <c r="G85" s="919">
        <f>D85*F85</f>
        <v>0</v>
      </c>
      <c r="H85" s="887">
        <v>48</v>
      </c>
      <c r="I85" s="907">
        <f>D85*H85</f>
        <v>0</v>
      </c>
    </row>
    <row r="86" spans="1:9">
      <c r="A86" s="277"/>
      <c r="B86" s="310"/>
      <c r="C86" s="301"/>
      <c r="D86" s="1321"/>
      <c r="E86" s="306"/>
      <c r="F86" s="874"/>
      <c r="G86" s="920"/>
      <c r="H86" s="888"/>
      <c r="I86" s="908"/>
    </row>
    <row r="87" spans="1:9" s="134" customFormat="1" hidden="1" outlineLevel="1">
      <c r="A87" s="324" t="s">
        <v>2395</v>
      </c>
      <c r="B87" s="325" t="s">
        <v>2411</v>
      </c>
      <c r="C87" s="326">
        <v>47.16</v>
      </c>
      <c r="D87" s="1323"/>
      <c r="E87" s="328" t="str">
        <f>IF(OR(ISBLANK(C87),ISBLANK(D87))," ",KOLIC*CENA)</f>
        <v xml:space="preserve"> </v>
      </c>
      <c r="F87" s="877"/>
      <c r="G87" s="923"/>
      <c r="H87" s="891"/>
      <c r="I87" s="911"/>
    </row>
    <row r="88" spans="1:9" collapsed="1">
      <c r="A88" s="277"/>
      <c r="B88" s="310"/>
      <c r="C88" s="301"/>
      <c r="D88" s="1321"/>
      <c r="E88" s="306"/>
      <c r="F88" s="874"/>
      <c r="G88" s="920"/>
      <c r="H88" s="888"/>
      <c r="I88" s="908"/>
    </row>
    <row r="89" spans="1:9" ht="117" customHeight="1">
      <c r="A89" s="277" t="s">
        <v>46</v>
      </c>
      <c r="B89" s="1311" t="s">
        <v>2412</v>
      </c>
      <c r="C89" s="301"/>
      <c r="D89" s="1321"/>
      <c r="E89" s="306" t="str">
        <f>IF(OR(ISBLANK(C89),ISBLANK(D89))," ",KOLIC*CENA)</f>
        <v xml:space="preserve"> </v>
      </c>
      <c r="F89" s="874"/>
      <c r="G89" s="920"/>
      <c r="H89" s="888"/>
      <c r="I89" s="908"/>
    </row>
    <row r="90" spans="1:9" ht="147.75" customHeight="1">
      <c r="A90" s="277"/>
      <c r="B90" s="1311" t="s">
        <v>2413</v>
      </c>
      <c r="C90" s="301"/>
      <c r="D90" s="1321"/>
      <c r="E90" s="306"/>
      <c r="F90" s="874"/>
      <c r="G90" s="920"/>
      <c r="H90" s="888"/>
      <c r="I90" s="908"/>
    </row>
    <row r="91" spans="1:9" ht="84" customHeight="1">
      <c r="A91" s="277"/>
      <c r="B91" s="1311" t="s">
        <v>2408</v>
      </c>
      <c r="C91" s="301"/>
      <c r="D91" s="1321"/>
      <c r="E91" s="306"/>
      <c r="F91" s="874"/>
      <c r="G91" s="920"/>
      <c r="H91" s="888"/>
      <c r="I91" s="908"/>
    </row>
    <row r="92" spans="1:9" ht="60" customHeight="1">
      <c r="A92" s="277"/>
      <c r="B92" s="1311" t="s">
        <v>2414</v>
      </c>
      <c r="C92" s="301"/>
      <c r="D92" s="1321"/>
      <c r="E92" s="306"/>
      <c r="F92" s="874"/>
      <c r="G92" s="920"/>
      <c r="H92" s="888"/>
      <c r="I92" s="908"/>
    </row>
    <row r="93" spans="1:9" ht="107.25" customHeight="1">
      <c r="A93" s="277"/>
      <c r="B93" s="1311" t="s">
        <v>2415</v>
      </c>
      <c r="C93" s="301"/>
      <c r="D93" s="1321"/>
      <c r="E93" s="306"/>
      <c r="F93" s="874"/>
      <c r="G93" s="920"/>
      <c r="H93" s="888"/>
      <c r="I93" s="908"/>
    </row>
    <row r="94" spans="1:9" ht="105.75" customHeight="1">
      <c r="A94" s="277"/>
      <c r="B94" s="1311" t="s">
        <v>2416</v>
      </c>
      <c r="C94" s="301"/>
      <c r="D94" s="1321"/>
      <c r="E94" s="306"/>
      <c r="F94" s="874"/>
      <c r="G94" s="920"/>
      <c r="H94" s="888"/>
      <c r="I94" s="908"/>
    </row>
    <row r="95" spans="1:9">
      <c r="A95" s="277"/>
      <c r="B95" s="309" t="s">
        <v>2398</v>
      </c>
      <c r="C95" s="310">
        <v>248</v>
      </c>
      <c r="D95" s="1326"/>
      <c r="E95" s="306" t="str">
        <f>IF(OR(ISBLANK(C95),ISBLANK(D95))," ",KOLIC*CENA)</f>
        <v xml:space="preserve"> </v>
      </c>
      <c r="F95" s="873"/>
      <c r="G95" s="919">
        <f>D95*F95</f>
        <v>0</v>
      </c>
      <c r="H95" s="887">
        <v>248</v>
      </c>
      <c r="I95" s="907">
        <f>D95*H95</f>
        <v>0</v>
      </c>
    </row>
    <row r="96" spans="1:9">
      <c r="A96" s="277"/>
      <c r="B96" s="310"/>
      <c r="C96" s="301"/>
      <c r="D96" s="1321"/>
      <c r="E96" s="306"/>
      <c r="F96" s="874"/>
      <c r="G96" s="920"/>
      <c r="H96" s="888"/>
      <c r="I96" s="908"/>
    </row>
    <row r="97" spans="1:9" s="134" customFormat="1" hidden="1" outlineLevel="1">
      <c r="A97" s="324" t="s">
        <v>2395</v>
      </c>
      <c r="B97" s="325" t="s">
        <v>2417</v>
      </c>
      <c r="C97" s="326">
        <v>247.5</v>
      </c>
      <c r="D97" s="1323"/>
      <c r="E97" s="328" t="str">
        <f>IF(OR(ISBLANK(C97),ISBLANK(D97))," ",KOLIC*CENA)</f>
        <v xml:space="preserve"> </v>
      </c>
      <c r="F97" s="877"/>
      <c r="G97" s="923"/>
      <c r="H97" s="891"/>
      <c r="I97" s="911"/>
    </row>
    <row r="98" spans="1:9" collapsed="1">
      <c r="A98" s="277"/>
      <c r="B98" s="310"/>
      <c r="C98" s="301"/>
      <c r="D98" s="1321"/>
      <c r="E98" s="306"/>
      <c r="F98" s="874"/>
      <c r="G98" s="920"/>
      <c r="H98" s="888"/>
      <c r="I98" s="908"/>
    </row>
    <row r="99" spans="1:9" s="135" customFormat="1" ht="111.75" customHeight="1">
      <c r="A99" s="373" t="s">
        <v>47</v>
      </c>
      <c r="B99" s="338" t="s">
        <v>2418</v>
      </c>
      <c r="C99" s="305"/>
      <c r="D99" s="1321"/>
      <c r="E99" s="328" t="str">
        <f>IF(OR(ISBLANK(C99),ISBLANK(D99))," ",KOLIC*CENA)</f>
        <v xml:space="preserve"> </v>
      </c>
      <c r="F99" s="871"/>
      <c r="G99" s="917"/>
      <c r="H99" s="885"/>
      <c r="I99" s="905"/>
    </row>
    <row r="100" spans="1:9">
      <c r="A100" s="277"/>
      <c r="B100" s="309" t="s">
        <v>2398</v>
      </c>
      <c r="C100" s="310">
        <v>22</v>
      </c>
      <c r="D100" s="1326"/>
      <c r="E100" s="306" t="str">
        <f>IF(OR(ISBLANK(C100),ISBLANK(D100))," ",KOLIC*CENA)</f>
        <v xml:space="preserve"> </v>
      </c>
      <c r="F100" s="873"/>
      <c r="G100" s="919">
        <f>D100*F100</f>
        <v>0</v>
      </c>
      <c r="H100" s="887">
        <v>22</v>
      </c>
      <c r="I100" s="907">
        <f>D100*H100</f>
        <v>0</v>
      </c>
    </row>
    <row r="101" spans="1:9">
      <c r="A101" s="277"/>
      <c r="B101" s="310"/>
      <c r="C101" s="301"/>
      <c r="D101" s="1321"/>
      <c r="E101" s="306"/>
      <c r="F101" s="874"/>
      <c r="G101" s="920"/>
      <c r="H101" s="888"/>
      <c r="I101" s="908"/>
    </row>
    <row r="102" spans="1:9" s="134" customFormat="1" hidden="1" outlineLevel="1">
      <c r="A102" s="324" t="s">
        <v>2419</v>
      </c>
      <c r="B102" s="325" t="s">
        <v>2420</v>
      </c>
      <c r="C102" s="326">
        <v>2</v>
      </c>
      <c r="D102" s="1323"/>
      <c r="E102" s="328" t="str">
        <f>IF(OR(ISBLANK(C102),ISBLANK(D102))," ",KOLIC*CENA)</f>
        <v xml:space="preserve"> </v>
      </c>
      <c r="F102" s="877"/>
      <c r="G102" s="923"/>
      <c r="H102" s="891"/>
      <c r="I102" s="911"/>
    </row>
    <row r="103" spans="1:9" s="134" customFormat="1" hidden="1" outlineLevel="1">
      <c r="A103" s="324" t="s">
        <v>2421</v>
      </c>
      <c r="B103" s="325" t="s">
        <v>2422</v>
      </c>
      <c r="C103" s="326">
        <v>19.8</v>
      </c>
      <c r="D103" s="1323"/>
      <c r="E103" s="328"/>
      <c r="F103" s="877"/>
      <c r="G103" s="923"/>
      <c r="H103" s="891"/>
      <c r="I103" s="911"/>
    </row>
    <row r="104" spans="1:9" s="134" customFormat="1" hidden="1" outlineLevel="1">
      <c r="A104" s="324"/>
      <c r="B104" s="325"/>
      <c r="C104" s="326">
        <v>21.8</v>
      </c>
      <c r="D104" s="1323"/>
      <c r="E104" s="328"/>
      <c r="F104" s="877"/>
      <c r="G104" s="923"/>
      <c r="H104" s="891"/>
      <c r="I104" s="911"/>
    </row>
    <row r="105" spans="1:9" collapsed="1">
      <c r="A105" s="277"/>
      <c r="B105" s="310"/>
      <c r="C105" s="301"/>
      <c r="D105" s="1321"/>
      <c r="E105" s="306"/>
      <c r="F105" s="874"/>
      <c r="G105" s="920"/>
      <c r="H105" s="888"/>
      <c r="I105" s="908"/>
    </row>
    <row r="106" spans="1:9" ht="69.75" customHeight="1">
      <c r="A106" s="277" t="s">
        <v>69</v>
      </c>
      <c r="B106" s="1311" t="s">
        <v>2423</v>
      </c>
      <c r="C106" s="301"/>
      <c r="D106" s="1321"/>
      <c r="E106" s="306" t="str">
        <f>IF(OR(ISBLANK(C106),ISBLANK(D106))," ",KOLIC*CENA)</f>
        <v xml:space="preserve"> </v>
      </c>
      <c r="F106" s="874"/>
      <c r="G106" s="920"/>
      <c r="H106" s="888"/>
      <c r="I106" s="908"/>
    </row>
    <row r="107" spans="1:9">
      <c r="A107" s="277"/>
      <c r="B107" s="309" t="s">
        <v>1439</v>
      </c>
      <c r="C107" s="310">
        <v>72</v>
      </c>
      <c r="D107" s="1326"/>
      <c r="E107" s="306" t="str">
        <f>IF(OR(ISBLANK(C107),ISBLANK(D107))," ",KOLIC*CENA)</f>
        <v xml:space="preserve"> </v>
      </c>
      <c r="F107" s="873"/>
      <c r="G107" s="919">
        <f>D107*F107</f>
        <v>0</v>
      </c>
      <c r="H107" s="887">
        <v>72</v>
      </c>
      <c r="I107" s="907">
        <f>D107*H107</f>
        <v>0</v>
      </c>
    </row>
    <row r="108" spans="1:9">
      <c r="A108" s="277"/>
      <c r="B108" s="310"/>
      <c r="C108" s="301"/>
      <c r="D108" s="1321"/>
      <c r="E108" s="306"/>
      <c r="F108" s="874"/>
      <c r="G108" s="920"/>
      <c r="H108" s="888"/>
      <c r="I108" s="908"/>
    </row>
    <row r="109" spans="1:9" s="134" customFormat="1" hidden="1" outlineLevel="1">
      <c r="A109" s="324" t="s">
        <v>2424</v>
      </c>
      <c r="B109" s="325" t="s">
        <v>2425</v>
      </c>
      <c r="C109" s="326">
        <v>39.69</v>
      </c>
      <c r="D109" s="1323"/>
      <c r="E109" s="328" t="str">
        <f>IF(OR(ISBLANK(C109),ISBLANK(D109))," ",KOLIC*CENA)</f>
        <v xml:space="preserve"> </v>
      </c>
      <c r="F109" s="877"/>
      <c r="G109" s="923"/>
      <c r="H109" s="891"/>
      <c r="I109" s="911"/>
    </row>
    <row r="110" spans="1:9" s="134" customFormat="1" hidden="1" outlineLevel="1">
      <c r="A110" s="324" t="s">
        <v>2426</v>
      </c>
      <c r="B110" s="325" t="s">
        <v>2427</v>
      </c>
      <c r="C110" s="326">
        <v>30.6</v>
      </c>
      <c r="D110" s="1323"/>
      <c r="E110" s="328"/>
      <c r="F110" s="877"/>
      <c r="G110" s="923"/>
      <c r="H110" s="891"/>
      <c r="I110" s="911"/>
    </row>
    <row r="111" spans="1:9" s="134" customFormat="1" hidden="1" outlineLevel="1">
      <c r="A111" s="324"/>
      <c r="B111" s="325"/>
      <c r="C111" s="326">
        <v>70.290000000000006</v>
      </c>
      <c r="D111" s="1323"/>
      <c r="E111" s="328"/>
      <c r="F111" s="877"/>
      <c r="G111" s="923"/>
      <c r="H111" s="891"/>
      <c r="I111" s="911"/>
    </row>
    <row r="112" spans="1:9" collapsed="1">
      <c r="A112" s="277"/>
      <c r="B112" s="1311"/>
      <c r="C112" s="301"/>
      <c r="D112" s="1321"/>
      <c r="E112" s="306" t="str">
        <f>IF(OR(ISBLANK(C112),ISBLANK(D112))," ",KOLIC*CENA)</f>
        <v xml:space="preserve"> </v>
      </c>
      <c r="F112" s="874"/>
      <c r="G112" s="920"/>
      <c r="H112" s="888"/>
      <c r="I112" s="908"/>
    </row>
    <row r="113" spans="1:9" ht="25.5">
      <c r="A113" s="277"/>
      <c r="B113" s="338" t="s">
        <v>2428</v>
      </c>
      <c r="C113" s="301"/>
      <c r="D113" s="1321"/>
      <c r="E113" s="306"/>
      <c r="F113" s="874"/>
      <c r="G113" s="920"/>
      <c r="H113" s="888"/>
      <c r="I113" s="908"/>
    </row>
    <row r="114" spans="1:9">
      <c r="A114" s="277"/>
      <c r="B114" s="338" t="s">
        <v>2429</v>
      </c>
      <c r="C114" s="301"/>
      <c r="D114" s="1321"/>
      <c r="E114" s="306"/>
      <c r="F114" s="874"/>
      <c r="G114" s="920"/>
      <c r="H114" s="888"/>
      <c r="I114" s="908"/>
    </row>
    <row r="115" spans="1:9" s="76" customFormat="1" ht="94.5" customHeight="1">
      <c r="A115" s="277" t="s">
        <v>70</v>
      </c>
      <c r="B115" s="1311" t="s">
        <v>2430</v>
      </c>
      <c r="C115" s="301"/>
      <c r="D115" s="1321"/>
      <c r="E115" s="302" t="str">
        <f>IF(OR(ISBLANK(C115),ISBLANK(D115))," ",KOLIC*CENA)</f>
        <v xml:space="preserve"> </v>
      </c>
      <c r="F115" s="872"/>
      <c r="G115" s="918"/>
      <c r="H115" s="886"/>
      <c r="I115" s="906"/>
    </row>
    <row r="116" spans="1:9">
      <c r="A116" s="277"/>
      <c r="B116" s="309" t="s">
        <v>2398</v>
      </c>
      <c r="C116" s="310">
        <v>7.25</v>
      </c>
      <c r="D116" s="1326"/>
      <c r="E116" s="306" t="str">
        <f>IF(OR(ISBLANK(C116),ISBLANK(D116))," ",KOLIC*CENA)</f>
        <v xml:space="preserve"> </v>
      </c>
      <c r="F116" s="873"/>
      <c r="G116" s="919">
        <f>D116*F116</f>
        <v>0</v>
      </c>
      <c r="H116" s="887">
        <v>7.25</v>
      </c>
      <c r="I116" s="907">
        <f>D116*H116</f>
        <v>0</v>
      </c>
    </row>
    <row r="117" spans="1:9">
      <c r="A117" s="277"/>
      <c r="B117" s="310"/>
      <c r="C117" s="301"/>
      <c r="D117" s="1321"/>
      <c r="E117" s="306"/>
      <c r="F117" s="874"/>
      <c r="G117" s="920"/>
      <c r="H117" s="888"/>
      <c r="I117" s="908"/>
    </row>
    <row r="118" spans="1:9" s="134" customFormat="1" hidden="1" outlineLevel="1">
      <c r="A118" s="324" t="s">
        <v>2424</v>
      </c>
      <c r="B118" s="325" t="s">
        <v>2431</v>
      </c>
      <c r="C118" s="326">
        <v>3.97</v>
      </c>
      <c r="D118" s="1323"/>
      <c r="E118" s="328" t="str">
        <f>IF(OR(ISBLANK(C118),ISBLANK(D118))," ",KOLIC*CENA)</f>
        <v xml:space="preserve"> </v>
      </c>
      <c r="F118" s="877"/>
      <c r="G118" s="923"/>
      <c r="H118" s="891"/>
      <c r="I118" s="911"/>
    </row>
    <row r="119" spans="1:9" s="134" customFormat="1" hidden="1" outlineLevel="1">
      <c r="A119" s="324" t="s">
        <v>2426</v>
      </c>
      <c r="B119" s="325" t="s">
        <v>2432</v>
      </c>
      <c r="C119" s="326">
        <v>3.06</v>
      </c>
      <c r="D119" s="1323"/>
      <c r="E119" s="328"/>
      <c r="F119" s="877"/>
      <c r="G119" s="923"/>
      <c r="H119" s="891"/>
      <c r="I119" s="911"/>
    </row>
    <row r="120" spans="1:9" s="134" customFormat="1" hidden="1" outlineLevel="1">
      <c r="A120" s="324"/>
      <c r="B120" s="325"/>
      <c r="C120" s="326">
        <v>7.03</v>
      </c>
      <c r="D120" s="1323"/>
      <c r="E120" s="328"/>
      <c r="F120" s="877"/>
      <c r="G120" s="923"/>
      <c r="H120" s="891"/>
      <c r="I120" s="911"/>
    </row>
    <row r="121" spans="1:9" collapsed="1">
      <c r="A121" s="277"/>
      <c r="B121" s="1311"/>
      <c r="C121" s="301"/>
      <c r="D121" s="1321"/>
      <c r="E121" s="306" t="str">
        <f t="shared" ref="E121:E126" si="0">IF(OR(ISBLANK(C121),ISBLANK(D121))," ",KOLIC*CENA)</f>
        <v xml:space="preserve"> </v>
      </c>
      <c r="F121" s="874"/>
      <c r="G121" s="920"/>
      <c r="H121" s="888"/>
      <c r="I121" s="908"/>
    </row>
    <row r="122" spans="1:9" ht="219" customHeight="1">
      <c r="A122" s="331" t="s">
        <v>71</v>
      </c>
      <c r="B122" s="338" t="s">
        <v>2433</v>
      </c>
      <c r="C122" s="305"/>
      <c r="D122" s="1321"/>
      <c r="E122" s="302" t="str">
        <f t="shared" si="0"/>
        <v xml:space="preserve"> </v>
      </c>
      <c r="F122" s="874"/>
      <c r="G122" s="920"/>
      <c r="H122" s="888"/>
      <c r="I122" s="908"/>
    </row>
    <row r="123" spans="1:9" s="14" customFormat="1" ht="25.5">
      <c r="A123" s="277"/>
      <c r="B123" s="1311" t="s">
        <v>2434</v>
      </c>
      <c r="C123" s="301"/>
      <c r="D123" s="1327"/>
      <c r="E123" s="302" t="str">
        <f t="shared" si="0"/>
        <v xml:space="preserve"> </v>
      </c>
      <c r="F123" s="878"/>
      <c r="G123" s="924"/>
      <c r="H123" s="892"/>
      <c r="I123" s="912"/>
    </row>
    <row r="124" spans="1:9" s="14" customFormat="1">
      <c r="A124" s="277"/>
      <c r="B124" s="288"/>
      <c r="C124" s="301"/>
      <c r="D124" s="1327"/>
      <c r="E124" s="302" t="str">
        <f t="shared" si="0"/>
        <v xml:space="preserve"> </v>
      </c>
      <c r="F124" s="878"/>
      <c r="G124" s="924"/>
      <c r="H124" s="892"/>
      <c r="I124" s="912"/>
    </row>
    <row r="125" spans="1:9" s="14" customFormat="1" ht="67.5" customHeight="1">
      <c r="A125" s="277" t="s">
        <v>67</v>
      </c>
      <c r="B125" s="338" t="s">
        <v>2435</v>
      </c>
      <c r="C125" s="301"/>
      <c r="D125" s="1327"/>
      <c r="E125" s="302" t="str">
        <f t="shared" si="0"/>
        <v xml:space="preserve"> </v>
      </c>
      <c r="F125" s="878"/>
      <c r="G125" s="924"/>
      <c r="H125" s="892"/>
      <c r="I125" s="912"/>
    </row>
    <row r="126" spans="1:9">
      <c r="A126" s="277"/>
      <c r="B126" s="309" t="s">
        <v>1439</v>
      </c>
      <c r="C126" s="310">
        <v>132</v>
      </c>
      <c r="D126" s="1326"/>
      <c r="E126" s="306" t="str">
        <f t="shared" si="0"/>
        <v xml:space="preserve"> </v>
      </c>
      <c r="F126" s="873"/>
      <c r="G126" s="919">
        <f>D126*F126</f>
        <v>0</v>
      </c>
      <c r="H126" s="887">
        <v>132</v>
      </c>
      <c r="I126" s="907">
        <f>D126*H126</f>
        <v>0</v>
      </c>
    </row>
    <row r="127" spans="1:9">
      <c r="A127" s="277"/>
      <c r="B127" s="310"/>
      <c r="C127" s="301"/>
      <c r="D127" s="1321"/>
      <c r="E127" s="306"/>
      <c r="F127" s="874"/>
      <c r="G127" s="920"/>
      <c r="H127" s="888"/>
      <c r="I127" s="908"/>
    </row>
    <row r="128" spans="1:9" s="134" customFormat="1" hidden="1" outlineLevel="1">
      <c r="A128" s="324" t="s">
        <v>2424</v>
      </c>
      <c r="B128" s="325" t="s">
        <v>2436</v>
      </c>
      <c r="C128" s="326">
        <v>47.04</v>
      </c>
      <c r="D128" s="1323"/>
      <c r="E128" s="328" t="str">
        <f>IF(OR(ISBLANK(C128),ISBLANK(D128))," ",KOLIC*CENA)</f>
        <v xml:space="preserve"> </v>
      </c>
      <c r="F128" s="877"/>
      <c r="G128" s="923"/>
      <c r="H128" s="891"/>
      <c r="I128" s="911"/>
    </row>
    <row r="129" spans="1:9" s="134" customFormat="1" hidden="1" outlineLevel="1">
      <c r="A129" s="324" t="s">
        <v>2426</v>
      </c>
      <c r="B129" s="325" t="s">
        <v>2437</v>
      </c>
      <c r="C129" s="326">
        <v>81.69</v>
      </c>
      <c r="D129" s="1323"/>
      <c r="E129" s="328"/>
      <c r="F129" s="877"/>
      <c r="G129" s="923"/>
      <c r="H129" s="891"/>
      <c r="I129" s="911"/>
    </row>
    <row r="130" spans="1:9" s="134" customFormat="1" hidden="1" outlineLevel="1">
      <c r="A130" s="324"/>
      <c r="B130" s="325"/>
      <c r="C130" s="326">
        <v>128.72999999999999</v>
      </c>
      <c r="D130" s="1323"/>
      <c r="E130" s="328"/>
      <c r="F130" s="877"/>
      <c r="G130" s="923"/>
      <c r="H130" s="891"/>
      <c r="I130" s="911"/>
    </row>
    <row r="131" spans="1:9" collapsed="1">
      <c r="A131" s="277"/>
      <c r="B131" s="1311"/>
      <c r="C131" s="301"/>
      <c r="D131" s="1321"/>
      <c r="E131" s="306" t="str">
        <f>IF(OR(ISBLANK(C131),ISBLANK(D131))," ",KOLIC*CENA)</f>
        <v xml:space="preserve"> </v>
      </c>
      <c r="F131" s="874"/>
      <c r="G131" s="920"/>
      <c r="H131" s="888"/>
      <c r="I131" s="908"/>
    </row>
    <row r="132" spans="1:9" ht="34.5" customHeight="1">
      <c r="A132" s="331" t="s">
        <v>68</v>
      </c>
      <c r="B132" s="288" t="s">
        <v>2438</v>
      </c>
      <c r="C132" s="305"/>
      <c r="D132" s="1321"/>
      <c r="E132" s="302" t="str">
        <f>IF(OR(ISBLANK(C132),ISBLANK(D132))," ",KOLIC*CENA)</f>
        <v xml:space="preserve"> </v>
      </c>
      <c r="F132" s="874"/>
      <c r="G132" s="920"/>
      <c r="H132" s="888"/>
      <c r="I132" s="908"/>
    </row>
    <row r="133" spans="1:9">
      <c r="A133" s="277"/>
      <c r="B133" s="310"/>
      <c r="C133" s="301"/>
      <c r="D133" s="1321"/>
      <c r="E133" s="306"/>
      <c r="F133" s="874"/>
      <c r="G133" s="920"/>
      <c r="H133" s="888"/>
      <c r="I133" s="908"/>
    </row>
    <row r="134" spans="1:9" s="76" customFormat="1" ht="171.75" customHeight="1">
      <c r="A134" s="349" t="s">
        <v>36</v>
      </c>
      <c r="B134" s="1314" t="s">
        <v>2439</v>
      </c>
      <c r="C134" s="305"/>
      <c r="D134" s="1321"/>
      <c r="E134" s="302" t="str">
        <f>IF(OR(ISBLANK(C134),ISBLANK(D134))," ",KOLIC*CENA)</f>
        <v xml:space="preserve"> </v>
      </c>
      <c r="F134" s="872"/>
      <c r="G134" s="918"/>
      <c r="H134" s="886"/>
      <c r="I134" s="906"/>
    </row>
    <row r="135" spans="1:9">
      <c r="A135" s="277"/>
      <c r="B135" s="309" t="s">
        <v>2440</v>
      </c>
      <c r="C135" s="310">
        <v>84</v>
      </c>
      <c r="D135" s="1326"/>
      <c r="E135" s="306" t="str">
        <f>IF(OR(ISBLANK(C135),ISBLANK(D135))," ",KOLIC*CENA)</f>
        <v xml:space="preserve"> </v>
      </c>
      <c r="F135" s="873"/>
      <c r="G135" s="919">
        <f>D135*F135</f>
        <v>0</v>
      </c>
      <c r="H135" s="887">
        <v>84</v>
      </c>
      <c r="I135" s="907">
        <f>D135*H135</f>
        <v>0</v>
      </c>
    </row>
    <row r="136" spans="1:9">
      <c r="A136" s="277"/>
      <c r="B136" s="310"/>
      <c r="C136" s="301"/>
      <c r="D136" s="1321"/>
      <c r="E136" s="306"/>
      <c r="F136" s="874"/>
      <c r="G136" s="920"/>
      <c r="H136" s="888"/>
      <c r="I136" s="908"/>
    </row>
    <row r="137" spans="1:9" s="134" customFormat="1" hidden="1" outlineLevel="1">
      <c r="A137" s="324" t="s">
        <v>2426</v>
      </c>
      <c r="B137" s="325" t="s">
        <v>2441</v>
      </c>
      <c r="C137" s="326">
        <v>84</v>
      </c>
      <c r="D137" s="1323"/>
      <c r="E137" s="328"/>
      <c r="F137" s="877"/>
      <c r="G137" s="923"/>
      <c r="H137" s="891"/>
      <c r="I137" s="911"/>
    </row>
    <row r="138" spans="1:9" collapsed="1">
      <c r="A138" s="277"/>
      <c r="B138" s="310"/>
      <c r="C138" s="301"/>
      <c r="D138" s="1321"/>
      <c r="E138" s="306"/>
      <c r="F138" s="874"/>
      <c r="G138" s="920"/>
      <c r="H138" s="888"/>
      <c r="I138" s="908"/>
    </row>
    <row r="139" spans="1:9" ht="93" customHeight="1">
      <c r="A139" s="331" t="s">
        <v>37</v>
      </c>
      <c r="B139" s="338" t="s">
        <v>2442</v>
      </c>
      <c r="C139" s="305"/>
      <c r="D139" s="1321"/>
      <c r="E139" s="302" t="str">
        <f>IF(OR(ISBLANK(C139),ISBLANK(D139))," ",KOLIC*CENA)</f>
        <v xml:space="preserve"> </v>
      </c>
      <c r="F139" s="874"/>
      <c r="G139" s="920"/>
      <c r="H139" s="888"/>
      <c r="I139" s="908"/>
    </row>
    <row r="140" spans="1:9">
      <c r="A140" s="277"/>
      <c r="B140" s="309" t="s">
        <v>2398</v>
      </c>
      <c r="C140" s="310">
        <v>18</v>
      </c>
      <c r="D140" s="1326"/>
      <c r="E140" s="306" t="str">
        <f>IF(OR(ISBLANK(C140),ISBLANK(D140))," ",KOLIC*CENA)</f>
        <v xml:space="preserve"> </v>
      </c>
      <c r="F140" s="873"/>
      <c r="G140" s="919">
        <f>D140*F140</f>
        <v>0</v>
      </c>
      <c r="H140" s="887">
        <v>18</v>
      </c>
      <c r="I140" s="907">
        <f>D140*H140</f>
        <v>0</v>
      </c>
    </row>
    <row r="141" spans="1:9">
      <c r="A141" s="277"/>
      <c r="B141" s="310"/>
      <c r="C141" s="301"/>
      <c r="D141" s="1321"/>
      <c r="E141" s="306"/>
      <c r="F141" s="874"/>
      <c r="G141" s="920"/>
      <c r="H141" s="888"/>
      <c r="I141" s="908"/>
    </row>
    <row r="142" spans="1:9" s="134" customFormat="1" hidden="1" outlineLevel="1">
      <c r="A142" s="324" t="s">
        <v>2424</v>
      </c>
      <c r="B142" s="325" t="s">
        <v>2443</v>
      </c>
      <c r="C142" s="326">
        <v>17.64</v>
      </c>
      <c r="D142" s="1323"/>
      <c r="E142" s="328" t="str">
        <f>IF(OR(ISBLANK(C142),ISBLANK(D142))," ",KOLIC*CENA)</f>
        <v xml:space="preserve"> </v>
      </c>
      <c r="F142" s="877"/>
      <c r="G142" s="923"/>
      <c r="H142" s="891"/>
      <c r="I142" s="911"/>
    </row>
    <row r="143" spans="1:9" collapsed="1">
      <c r="A143" s="277"/>
      <c r="B143" s="1311"/>
      <c r="C143" s="301"/>
      <c r="D143" s="1321"/>
      <c r="E143" s="306" t="str">
        <f>IF(OR(ISBLANK(C143),ISBLANK(D143))," ",KOLIC*CENA)</f>
        <v xml:space="preserve"> </v>
      </c>
      <c r="F143" s="874"/>
      <c r="G143" s="920"/>
      <c r="H143" s="888"/>
      <c r="I143" s="908"/>
    </row>
    <row r="144" spans="1:9" ht="106.5" customHeight="1">
      <c r="A144" s="331" t="s">
        <v>43</v>
      </c>
      <c r="B144" s="338" t="s">
        <v>2444</v>
      </c>
      <c r="C144" s="305"/>
      <c r="D144" s="1321"/>
      <c r="E144" s="302" t="str">
        <f>IF(OR(ISBLANK(C144),ISBLANK(D144))," ",KOLIC*CENA)</f>
        <v xml:space="preserve"> </v>
      </c>
      <c r="F144" s="874"/>
      <c r="G144" s="920"/>
      <c r="H144" s="888"/>
      <c r="I144" s="908"/>
    </row>
    <row r="145" spans="1:9">
      <c r="A145" s="277"/>
      <c r="B145" s="309" t="s">
        <v>2398</v>
      </c>
      <c r="C145" s="310">
        <v>12.5</v>
      </c>
      <c r="D145" s="1326"/>
      <c r="E145" s="306" t="str">
        <f>IF(OR(ISBLANK(C145),ISBLANK(D145))," ",KOLIC*CENA)</f>
        <v xml:space="preserve"> </v>
      </c>
      <c r="F145" s="873"/>
      <c r="G145" s="919">
        <f>D145*F145</f>
        <v>0</v>
      </c>
      <c r="H145" s="887">
        <v>12.5</v>
      </c>
      <c r="I145" s="907">
        <f>D145*H145</f>
        <v>0</v>
      </c>
    </row>
    <row r="146" spans="1:9">
      <c r="A146" s="277"/>
      <c r="B146" s="310"/>
      <c r="C146" s="301"/>
      <c r="D146" s="1321"/>
      <c r="E146" s="306"/>
      <c r="F146" s="874"/>
      <c r="G146" s="920"/>
      <c r="H146" s="888"/>
      <c r="I146" s="908"/>
    </row>
    <row r="147" spans="1:9" s="134" customFormat="1" hidden="1" outlineLevel="1">
      <c r="A147" s="324" t="s">
        <v>2426</v>
      </c>
      <c r="B147" s="325" t="s">
        <v>2445</v>
      </c>
      <c r="C147" s="326">
        <v>12.24</v>
      </c>
      <c r="D147" s="1323"/>
      <c r="E147" s="328"/>
      <c r="F147" s="877"/>
      <c r="G147" s="923"/>
      <c r="H147" s="891"/>
      <c r="I147" s="911"/>
    </row>
    <row r="148" spans="1:9" collapsed="1">
      <c r="A148" s="277"/>
      <c r="B148" s="1311"/>
      <c r="C148" s="301"/>
      <c r="D148" s="1321"/>
      <c r="E148" s="306" t="str">
        <f t="shared" ref="E148:E153" si="1">IF(OR(ISBLANK(C148),ISBLANK(D148))," ",KOLIC*CENA)</f>
        <v xml:space="preserve"> </v>
      </c>
      <c r="F148" s="874"/>
      <c r="G148" s="920"/>
      <c r="H148" s="888"/>
      <c r="I148" s="908"/>
    </row>
    <row r="149" spans="1:9" ht="228" customHeight="1">
      <c r="A149" s="331" t="s">
        <v>38</v>
      </c>
      <c r="B149" s="338" t="s">
        <v>2446</v>
      </c>
      <c r="C149" s="305"/>
      <c r="D149" s="1321"/>
      <c r="E149" s="302" t="str">
        <f t="shared" si="1"/>
        <v xml:space="preserve"> </v>
      </c>
      <c r="F149" s="874"/>
      <c r="G149" s="920"/>
      <c r="H149" s="888"/>
      <c r="I149" s="908"/>
    </row>
    <row r="150" spans="1:9" s="14" customFormat="1" ht="51">
      <c r="A150" s="277"/>
      <c r="B150" s="1311" t="s">
        <v>2447</v>
      </c>
      <c r="C150" s="301"/>
      <c r="D150" s="1327"/>
      <c r="E150" s="302" t="str">
        <f t="shared" si="1"/>
        <v xml:space="preserve"> </v>
      </c>
      <c r="F150" s="878"/>
      <c r="G150" s="924"/>
      <c r="H150" s="892"/>
      <c r="I150" s="912"/>
    </row>
    <row r="151" spans="1:9" s="14" customFormat="1">
      <c r="A151" s="277"/>
      <c r="B151" s="288"/>
      <c r="C151" s="301"/>
      <c r="D151" s="1327"/>
      <c r="E151" s="302" t="str">
        <f t="shared" si="1"/>
        <v xml:space="preserve"> </v>
      </c>
      <c r="F151" s="878"/>
      <c r="G151" s="924"/>
      <c r="H151" s="892"/>
      <c r="I151" s="912"/>
    </row>
    <row r="152" spans="1:9" s="14" customFormat="1" ht="81" customHeight="1">
      <c r="A152" s="277" t="s">
        <v>67</v>
      </c>
      <c r="B152" s="338" t="s">
        <v>2448</v>
      </c>
      <c r="C152" s="301"/>
      <c r="D152" s="1327"/>
      <c r="E152" s="302" t="str">
        <f t="shared" si="1"/>
        <v xml:space="preserve"> </v>
      </c>
      <c r="F152" s="878"/>
      <c r="G152" s="924"/>
      <c r="H152" s="892"/>
      <c r="I152" s="912"/>
    </row>
    <row r="153" spans="1:9">
      <c r="A153" s="277"/>
      <c r="B153" s="309" t="s">
        <v>1439</v>
      </c>
      <c r="C153" s="310">
        <v>36</v>
      </c>
      <c r="D153" s="1326"/>
      <c r="E153" s="306" t="str">
        <f t="shared" si="1"/>
        <v xml:space="preserve"> </v>
      </c>
      <c r="F153" s="873"/>
      <c r="G153" s="919">
        <f>D153*F153</f>
        <v>0</v>
      </c>
      <c r="H153" s="887">
        <v>36</v>
      </c>
      <c r="I153" s="907">
        <f>D153*H153</f>
        <v>0</v>
      </c>
    </row>
    <row r="154" spans="1:9">
      <c r="A154" s="277"/>
      <c r="B154" s="310"/>
      <c r="C154" s="301"/>
      <c r="D154" s="1321"/>
      <c r="E154" s="306"/>
      <c r="F154" s="874"/>
      <c r="G154" s="920"/>
      <c r="H154" s="888"/>
      <c r="I154" s="908"/>
    </row>
    <row r="155" spans="1:9" s="134" customFormat="1" hidden="1" outlineLevel="1">
      <c r="A155" s="324" t="s">
        <v>2449</v>
      </c>
      <c r="B155" s="325" t="s">
        <v>2450</v>
      </c>
      <c r="C155" s="326">
        <v>37.799999999999997</v>
      </c>
      <c r="D155" s="1323"/>
      <c r="E155" s="328" t="str">
        <f>IF(OR(ISBLANK(C155),ISBLANK(D155))," ",KOLIC*CENA)</f>
        <v xml:space="preserve"> </v>
      </c>
      <c r="F155" s="877"/>
      <c r="G155" s="923"/>
      <c r="H155" s="891"/>
      <c r="I155" s="911"/>
    </row>
    <row r="156" spans="1:9" collapsed="1">
      <c r="A156" s="277"/>
      <c r="B156" s="1311"/>
      <c r="C156" s="301"/>
      <c r="D156" s="1321"/>
      <c r="E156" s="306" t="str">
        <f>IF(OR(ISBLANK(C156),ISBLANK(D156))," ",KOLIC*CENA)</f>
        <v xml:space="preserve"> </v>
      </c>
      <c r="F156" s="874"/>
      <c r="G156" s="920"/>
      <c r="H156" s="888"/>
      <c r="I156" s="908"/>
    </row>
    <row r="157" spans="1:9">
      <c r="A157" s="307"/>
      <c r="B157" s="340"/>
      <c r="C157" s="305"/>
      <c r="D157" s="1336"/>
      <c r="E157" s="302" t="str">
        <f>IF(OR(ISBLANK(C157),ISBLANK(D157))," ",KOLIC*CENA)</f>
        <v xml:space="preserve"> </v>
      </c>
      <c r="F157" s="879"/>
      <c r="G157" s="879"/>
      <c r="H157" s="893"/>
      <c r="I157" s="908"/>
    </row>
    <row r="158" spans="1:9" ht="35.25" customHeight="1">
      <c r="A158" s="331" t="s">
        <v>68</v>
      </c>
      <c r="B158" s="288" t="s">
        <v>2451</v>
      </c>
      <c r="C158" s="305"/>
      <c r="D158" s="1321"/>
      <c r="E158" s="302" t="str">
        <f>IF(OR(ISBLANK(C158),ISBLANK(D158))," ",KOLIC*CENA)</f>
        <v xml:space="preserve"> </v>
      </c>
      <c r="F158" s="874"/>
      <c r="G158" s="920"/>
      <c r="H158" s="888"/>
      <c r="I158" s="908"/>
    </row>
    <row r="159" spans="1:9" ht="12.75" customHeight="1">
      <c r="A159" s="331"/>
      <c r="B159" s="288"/>
      <c r="C159" s="305"/>
      <c r="D159" s="1321"/>
      <c r="E159" s="302"/>
      <c r="F159" s="874"/>
      <c r="G159" s="920"/>
      <c r="H159" s="888"/>
      <c r="I159" s="908"/>
    </row>
    <row r="160" spans="1:9" ht="86.25" customHeight="1">
      <c r="A160" s="331" t="s">
        <v>37</v>
      </c>
      <c r="B160" s="338" t="s">
        <v>2452</v>
      </c>
      <c r="C160" s="305"/>
      <c r="D160" s="1321"/>
      <c r="E160" s="302" t="str">
        <f>IF(OR(ISBLANK(C160),ISBLANK(D160))," ",KOLIC*CENA)</f>
        <v xml:space="preserve"> </v>
      </c>
      <c r="F160" s="874"/>
      <c r="G160" s="920"/>
      <c r="H160" s="888"/>
      <c r="I160" s="908"/>
    </row>
    <row r="161" spans="1:9">
      <c r="A161" s="277"/>
      <c r="B161" s="309" t="s">
        <v>2398</v>
      </c>
      <c r="C161" s="310">
        <v>2.75</v>
      </c>
      <c r="D161" s="1326"/>
      <c r="E161" s="306" t="str">
        <f>IF(OR(ISBLANK(C161),ISBLANK(D161))," ",KOLIC*CENA)</f>
        <v xml:space="preserve"> </v>
      </c>
      <c r="F161" s="873"/>
      <c r="G161" s="919">
        <f>D161*F161</f>
        <v>0</v>
      </c>
      <c r="H161" s="887">
        <v>2.75</v>
      </c>
      <c r="I161" s="907">
        <f>D161*H161</f>
        <v>0</v>
      </c>
    </row>
    <row r="162" spans="1:9">
      <c r="A162" s="277"/>
      <c r="B162" s="310"/>
      <c r="C162" s="301"/>
      <c r="D162" s="1321"/>
      <c r="E162" s="306"/>
      <c r="F162" s="874"/>
      <c r="G162" s="920"/>
      <c r="H162" s="888"/>
      <c r="I162" s="908"/>
    </row>
    <row r="163" spans="1:9" s="134" customFormat="1" hidden="1" outlineLevel="1">
      <c r="A163" s="324" t="s">
        <v>2426</v>
      </c>
      <c r="B163" s="325" t="s">
        <v>2453</v>
      </c>
      <c r="C163" s="326">
        <v>2.65</v>
      </c>
      <c r="D163" s="1323"/>
      <c r="E163" s="328"/>
      <c r="F163" s="877"/>
      <c r="G163" s="923"/>
      <c r="H163" s="891"/>
      <c r="I163" s="911"/>
    </row>
    <row r="164" spans="1:9" collapsed="1">
      <c r="A164" s="277"/>
      <c r="B164" s="1311"/>
      <c r="C164" s="301"/>
      <c r="D164" s="1321"/>
      <c r="E164" s="306" t="str">
        <f>IF(OR(ISBLANK(C164),ISBLANK(D164))," ",KOLIC*CENA)</f>
        <v xml:space="preserve"> </v>
      </c>
      <c r="F164" s="874"/>
      <c r="G164" s="920"/>
      <c r="H164" s="888"/>
      <c r="I164" s="908"/>
    </row>
    <row r="165" spans="1:9" s="14" customFormat="1" ht="51">
      <c r="A165" s="277" t="s">
        <v>72</v>
      </c>
      <c r="B165" s="1311" t="s">
        <v>2454</v>
      </c>
      <c r="C165" s="301"/>
      <c r="D165" s="1327"/>
      <c r="E165" s="302" t="str">
        <f>IF(OR(ISBLANK(C165),ISBLANK(D165))," ",KOLIC*CENA)</f>
        <v xml:space="preserve"> </v>
      </c>
      <c r="F165" s="878"/>
      <c r="G165" s="924"/>
      <c r="H165" s="892"/>
      <c r="I165" s="912"/>
    </row>
    <row r="166" spans="1:9" s="14" customFormat="1" ht="103.5" customHeight="1">
      <c r="A166" s="277"/>
      <c r="B166" s="338" t="s">
        <v>2455</v>
      </c>
      <c r="C166" s="301"/>
      <c r="D166" s="1327"/>
      <c r="E166" s="302" t="str">
        <f>IF(OR(ISBLANK(C166),ISBLANK(D166))," ",KOLIC*CENA)</f>
        <v xml:space="preserve"> </v>
      </c>
      <c r="F166" s="878"/>
      <c r="G166" s="924"/>
      <c r="H166" s="892"/>
      <c r="I166" s="912"/>
    </row>
    <row r="167" spans="1:9">
      <c r="A167" s="277"/>
      <c r="B167" s="309" t="s">
        <v>2440</v>
      </c>
      <c r="C167" s="310">
        <v>44</v>
      </c>
      <c r="D167" s="1326"/>
      <c r="E167" s="306" t="str">
        <f>IF(OR(ISBLANK(C167),ISBLANK(D167))," ",KOLIC*CENA)</f>
        <v xml:space="preserve"> </v>
      </c>
      <c r="F167" s="873"/>
      <c r="G167" s="919">
        <f>D167*F167</f>
        <v>0</v>
      </c>
      <c r="H167" s="887">
        <v>44</v>
      </c>
      <c r="I167" s="907">
        <f>D167*H167</f>
        <v>0</v>
      </c>
    </row>
    <row r="168" spans="1:9">
      <c r="A168" s="277"/>
      <c r="B168" s="310"/>
      <c r="C168" s="301"/>
      <c r="D168" s="1321"/>
      <c r="E168" s="306"/>
      <c r="F168" s="874"/>
      <c r="G168" s="920"/>
      <c r="H168" s="888"/>
      <c r="I168" s="908"/>
    </row>
    <row r="169" spans="1:9">
      <c r="A169" s="277"/>
      <c r="B169" s="310"/>
      <c r="C169" s="301"/>
      <c r="D169" s="1321"/>
      <c r="E169" s="306"/>
      <c r="F169" s="874"/>
      <c r="G169" s="920"/>
      <c r="H169" s="888"/>
      <c r="I169" s="908"/>
    </row>
    <row r="170" spans="1:9">
      <c r="A170" s="277" t="s">
        <v>2129</v>
      </c>
      <c r="B170" s="1311" t="s">
        <v>2456</v>
      </c>
      <c r="C170" s="301"/>
      <c r="D170" s="1321"/>
      <c r="E170" s="306"/>
      <c r="F170" s="874"/>
      <c r="G170" s="920"/>
      <c r="H170" s="888"/>
      <c r="I170" s="908"/>
    </row>
    <row r="171" spans="1:9" ht="126" customHeight="1">
      <c r="A171" s="277"/>
      <c r="B171" s="1311" t="s">
        <v>2457</v>
      </c>
      <c r="C171" s="301"/>
      <c r="D171" s="1321"/>
      <c r="E171" s="306" t="str">
        <f>IF(OR(ISBLANK(C171),ISBLANK(D171))," ",KOLIC*CENA)</f>
        <v xml:space="preserve"> </v>
      </c>
      <c r="F171" s="874"/>
      <c r="G171" s="920"/>
      <c r="H171" s="888"/>
      <c r="I171" s="908"/>
    </row>
    <row r="172" spans="1:9" ht="41.25" customHeight="1">
      <c r="A172" s="277"/>
      <c r="B172" s="1311" t="s">
        <v>2458</v>
      </c>
      <c r="C172" s="301"/>
      <c r="D172" s="1321"/>
      <c r="E172" s="306"/>
      <c r="F172" s="874"/>
      <c r="G172" s="920"/>
      <c r="H172" s="888"/>
      <c r="I172" s="908"/>
    </row>
    <row r="173" spans="1:9" ht="14.25" customHeight="1">
      <c r="A173" s="277"/>
      <c r="B173" s="1311" t="s">
        <v>2459</v>
      </c>
      <c r="C173" s="301"/>
      <c r="D173" s="1321"/>
      <c r="E173" s="306"/>
      <c r="F173" s="874"/>
      <c r="G173" s="920"/>
      <c r="H173" s="888"/>
      <c r="I173" s="908"/>
    </row>
    <row r="174" spans="1:9" ht="12.75" customHeight="1">
      <c r="A174" s="277"/>
      <c r="B174" s="1311"/>
      <c r="C174" s="301"/>
      <c r="D174" s="1321"/>
      <c r="E174" s="306"/>
      <c r="F174" s="874"/>
      <c r="G174" s="920"/>
      <c r="H174" s="888"/>
      <c r="I174" s="908"/>
    </row>
    <row r="175" spans="1:9" s="76" customFormat="1" ht="12.75" customHeight="1">
      <c r="A175" s="277" t="s">
        <v>67</v>
      </c>
      <c r="B175" s="1311" t="s">
        <v>2460</v>
      </c>
      <c r="C175" s="301"/>
      <c r="D175" s="1327"/>
      <c r="E175" s="302"/>
      <c r="F175" s="872"/>
      <c r="G175" s="918"/>
      <c r="H175" s="886"/>
      <c r="I175" s="906"/>
    </row>
    <row r="176" spans="1:9">
      <c r="A176" s="277"/>
      <c r="B176" s="309" t="s">
        <v>2461</v>
      </c>
      <c r="C176" s="310">
        <v>786</v>
      </c>
      <c r="D176" s="1326"/>
      <c r="E176" s="306" t="str">
        <f>IF(OR(ISBLANK(C176),ISBLANK(D176))," ",KOLIC*CENA)</f>
        <v xml:space="preserve"> </v>
      </c>
      <c r="F176" s="873"/>
      <c r="G176" s="919">
        <f>D176*F176</f>
        <v>0</v>
      </c>
      <c r="H176" s="887">
        <v>786</v>
      </c>
      <c r="I176" s="907">
        <f>D176*H176</f>
        <v>0</v>
      </c>
    </row>
    <row r="177" spans="1:9" ht="13.5" customHeight="1">
      <c r="A177" s="307"/>
      <c r="B177" s="309"/>
      <c r="C177" s="310"/>
      <c r="D177" s="1321"/>
      <c r="E177" s="306"/>
      <c r="F177" s="874"/>
      <c r="G177" s="920"/>
      <c r="H177" s="888"/>
      <c r="I177" s="908"/>
    </row>
    <row r="178" spans="1:9" s="134" customFormat="1" hidden="1" outlineLevel="1">
      <c r="A178" s="324" t="s">
        <v>2462</v>
      </c>
      <c r="B178" s="325" t="s">
        <v>2463</v>
      </c>
      <c r="C178" s="326"/>
      <c r="D178" s="1323"/>
      <c r="E178" s="328" t="str">
        <f>IF(OR(ISBLANK(C178),ISBLANK(D178))," ",KOLIC*CENA)</f>
        <v xml:space="preserve"> </v>
      </c>
      <c r="F178" s="877"/>
      <c r="G178" s="923"/>
      <c r="H178" s="891"/>
      <c r="I178" s="911"/>
    </row>
    <row r="179" spans="1:9" s="134" customFormat="1" ht="25.5" hidden="1" outlineLevel="1">
      <c r="A179" s="324"/>
      <c r="B179" s="325" t="s">
        <v>2464</v>
      </c>
      <c r="C179" s="326">
        <v>785.38</v>
      </c>
      <c r="D179" s="1323"/>
      <c r="E179" s="328"/>
      <c r="F179" s="877"/>
      <c r="G179" s="923"/>
      <c r="H179" s="891"/>
      <c r="I179" s="911"/>
    </row>
    <row r="180" spans="1:9" ht="13.5" customHeight="1" collapsed="1">
      <c r="A180" s="307"/>
      <c r="B180" s="309"/>
      <c r="C180" s="310"/>
      <c r="D180" s="1321"/>
      <c r="E180" s="306"/>
      <c r="F180" s="874"/>
      <c r="G180" s="920"/>
      <c r="H180" s="888"/>
      <c r="I180" s="908"/>
    </row>
    <row r="181" spans="1:9" s="76" customFormat="1" ht="15" customHeight="1">
      <c r="A181" s="277" t="s">
        <v>68</v>
      </c>
      <c r="B181" s="1311" t="s">
        <v>2465</v>
      </c>
      <c r="C181" s="301"/>
      <c r="D181" s="1327"/>
      <c r="E181" s="302"/>
      <c r="F181" s="872"/>
      <c r="G181" s="918"/>
      <c r="H181" s="886"/>
      <c r="I181" s="906"/>
    </row>
    <row r="182" spans="1:9">
      <c r="A182" s="277"/>
      <c r="B182" s="309" t="s">
        <v>2461</v>
      </c>
      <c r="C182" s="310">
        <v>2055</v>
      </c>
      <c r="D182" s="1326"/>
      <c r="E182" s="306" t="str">
        <f>IF(OR(ISBLANK(C182),ISBLANK(D182))," ",KOLIC*CENA)</f>
        <v xml:space="preserve"> </v>
      </c>
      <c r="F182" s="873"/>
      <c r="G182" s="919">
        <f>D182*F182</f>
        <v>0</v>
      </c>
      <c r="H182" s="887">
        <v>2055</v>
      </c>
      <c r="I182" s="907">
        <f>D182*H182</f>
        <v>0</v>
      </c>
    </row>
    <row r="183" spans="1:9" s="76" customFormat="1">
      <c r="A183" s="277"/>
      <c r="B183" s="309"/>
      <c r="C183" s="310"/>
      <c r="D183" s="1327"/>
      <c r="E183" s="306" t="str">
        <f>IF(OR(ISBLANK(C183),ISBLANK(D183))," ",KOLIC*CENA)</f>
        <v xml:space="preserve"> </v>
      </c>
      <c r="F183" s="872"/>
      <c r="G183" s="918"/>
      <c r="H183" s="886"/>
      <c r="I183" s="906"/>
    </row>
    <row r="184" spans="1:9" s="134" customFormat="1" hidden="1" outlineLevel="1">
      <c r="A184" s="324" t="s">
        <v>2462</v>
      </c>
      <c r="B184" s="325" t="s">
        <v>2463</v>
      </c>
      <c r="C184" s="326"/>
      <c r="D184" s="1323"/>
      <c r="E184" s="328" t="str">
        <f>IF(OR(ISBLANK(C184),ISBLANK(D184))," ",KOLIC*CENA)</f>
        <v xml:space="preserve"> </v>
      </c>
      <c r="F184" s="877"/>
      <c r="G184" s="923"/>
      <c r="H184" s="891"/>
      <c r="I184" s="911"/>
    </row>
    <row r="185" spans="1:9" s="134" customFormat="1" ht="25.5" hidden="1" outlineLevel="1">
      <c r="A185" s="324"/>
      <c r="B185" s="325" t="s">
        <v>2466</v>
      </c>
      <c r="C185" s="326">
        <v>2054.5</v>
      </c>
      <c r="D185" s="1323"/>
      <c r="E185" s="328"/>
      <c r="F185" s="877"/>
      <c r="G185" s="923"/>
      <c r="H185" s="891"/>
      <c r="I185" s="911"/>
    </row>
    <row r="186" spans="1:9" ht="13.5" customHeight="1" collapsed="1">
      <c r="A186" s="307"/>
      <c r="B186" s="309"/>
      <c r="C186" s="310"/>
      <c r="D186" s="1321"/>
      <c r="E186" s="306"/>
      <c r="F186" s="874"/>
      <c r="G186" s="920"/>
      <c r="H186" s="888"/>
      <c r="I186" s="908"/>
    </row>
    <row r="187" spans="1:9">
      <c r="A187" s="277"/>
      <c r="B187" s="310"/>
      <c r="C187" s="301"/>
      <c r="D187" s="1321"/>
      <c r="E187" s="306"/>
      <c r="F187" s="874"/>
      <c r="G187" s="920"/>
      <c r="H187" s="888"/>
      <c r="I187" s="908"/>
    </row>
    <row r="188" spans="1:9" ht="25.5">
      <c r="A188" s="277"/>
      <c r="B188" s="1311" t="s">
        <v>2467</v>
      </c>
      <c r="C188" s="301"/>
      <c r="D188" s="1321"/>
      <c r="E188" s="306"/>
      <c r="F188" s="874"/>
      <c r="G188" s="920"/>
      <c r="H188" s="888"/>
      <c r="I188" s="908"/>
    </row>
    <row r="189" spans="1:9" ht="38.25">
      <c r="A189" s="277"/>
      <c r="B189" s="1311" t="s">
        <v>2468</v>
      </c>
      <c r="C189" s="301"/>
      <c r="D189" s="1321"/>
      <c r="E189" s="306"/>
      <c r="F189" s="874"/>
      <c r="G189" s="920"/>
      <c r="H189" s="888"/>
      <c r="I189" s="908"/>
    </row>
    <row r="190" spans="1:9" ht="70.5" customHeight="1">
      <c r="A190" s="277"/>
      <c r="B190" s="1311" t="s">
        <v>2469</v>
      </c>
      <c r="C190" s="301"/>
      <c r="D190" s="1321"/>
      <c r="E190" s="306"/>
      <c r="F190" s="874"/>
      <c r="G190" s="920"/>
      <c r="H190" s="888"/>
      <c r="I190" s="908"/>
    </row>
    <row r="191" spans="1:9" s="76" customFormat="1" ht="123.75" customHeight="1">
      <c r="A191" s="277" t="s">
        <v>75</v>
      </c>
      <c r="B191" s="1311" t="s">
        <v>2470</v>
      </c>
      <c r="C191" s="301"/>
      <c r="D191" s="1327"/>
      <c r="E191" s="302" t="str">
        <f>IF(OR(ISBLANK(C191),ISBLANK(D191))," ",KOLIC*CENA)</f>
        <v xml:space="preserve"> </v>
      </c>
      <c r="F191" s="872"/>
      <c r="G191" s="918"/>
      <c r="H191" s="886"/>
      <c r="I191" s="906"/>
    </row>
    <row r="192" spans="1:9" s="76" customFormat="1" ht="119.25" customHeight="1">
      <c r="A192" s="277" t="s">
        <v>2471</v>
      </c>
      <c r="B192" s="1311" t="s">
        <v>2472</v>
      </c>
      <c r="C192" s="301"/>
      <c r="D192" s="1327"/>
      <c r="E192" s="302" t="str">
        <f>IF(OR(ISBLANK(C192),ISBLANK(D192))," ",KOLIC*CENA)</f>
        <v xml:space="preserve"> </v>
      </c>
      <c r="F192" s="872"/>
      <c r="G192" s="918"/>
      <c r="H192" s="886"/>
      <c r="I192" s="906"/>
    </row>
    <row r="193" spans="1:9" s="76" customFormat="1" ht="25.5">
      <c r="A193" s="277" t="s">
        <v>68</v>
      </c>
      <c r="B193" s="1311" t="s">
        <v>2473</v>
      </c>
      <c r="C193" s="301"/>
      <c r="D193" s="1327"/>
      <c r="E193" s="302" t="str">
        <f>IF(OR(ISBLANK(C193),ISBLANK(D193))," ",KOLIC*CENA)</f>
        <v xml:space="preserve"> </v>
      </c>
      <c r="F193" s="872"/>
      <c r="G193" s="918"/>
      <c r="H193" s="886"/>
      <c r="I193" s="906"/>
    </row>
    <row r="194" spans="1:9" s="76" customFormat="1" ht="73.5" customHeight="1">
      <c r="A194" s="277" t="s">
        <v>36</v>
      </c>
      <c r="B194" s="1311" t="s">
        <v>2474</v>
      </c>
      <c r="C194" s="301"/>
      <c r="D194" s="1327"/>
      <c r="E194" s="302" t="str">
        <f>IF(OR(ISBLANK(C194),ISBLANK(D194))," ",KOLIC*CENA)</f>
        <v xml:space="preserve"> </v>
      </c>
      <c r="F194" s="872"/>
      <c r="G194" s="918"/>
      <c r="H194" s="886"/>
      <c r="I194" s="906"/>
    </row>
    <row r="195" spans="1:9" s="76" customFormat="1" ht="72" customHeight="1">
      <c r="A195" s="277"/>
      <c r="B195" s="1311" t="s">
        <v>2475</v>
      </c>
      <c r="C195" s="301"/>
      <c r="D195" s="1327"/>
      <c r="E195" s="302" t="str">
        <f>IF(OR(ISBLANK(C195),ISBLANK(D195))," ",KOLIC*CENA)</f>
        <v xml:space="preserve"> </v>
      </c>
      <c r="F195" s="872"/>
      <c r="G195" s="918"/>
      <c r="H195" s="886"/>
      <c r="I195" s="906"/>
    </row>
    <row r="196" spans="1:9" s="76" customFormat="1" ht="95.25" customHeight="1">
      <c r="A196" s="277"/>
      <c r="B196" s="1311" t="s">
        <v>2476</v>
      </c>
      <c r="C196" s="301"/>
      <c r="D196" s="1327"/>
      <c r="E196" s="302"/>
      <c r="F196" s="872"/>
      <c r="G196" s="918"/>
      <c r="H196" s="886"/>
      <c r="I196" s="906"/>
    </row>
    <row r="197" spans="1:9">
      <c r="A197" s="277"/>
      <c r="B197" s="309" t="s">
        <v>1439</v>
      </c>
      <c r="C197" s="310">
        <v>83</v>
      </c>
      <c r="D197" s="1326"/>
      <c r="E197" s="306" t="str">
        <f>IF(OR(ISBLANK(C197),ISBLANK(D197))," ",KOLIC*CENA)</f>
        <v xml:space="preserve"> </v>
      </c>
      <c r="F197" s="873">
        <v>83</v>
      </c>
      <c r="G197" s="919">
        <f>D197*F197</f>
        <v>0</v>
      </c>
      <c r="H197" s="887"/>
      <c r="I197" s="907">
        <f>D197*H197</f>
        <v>0</v>
      </c>
    </row>
    <row r="198" spans="1:9">
      <c r="A198" s="277"/>
      <c r="B198" s="310"/>
      <c r="C198" s="301"/>
      <c r="D198" s="1321"/>
      <c r="E198" s="306"/>
      <c r="F198" s="874"/>
      <c r="G198" s="920"/>
      <c r="H198" s="888"/>
      <c r="I198" s="908"/>
    </row>
    <row r="199" spans="1:9" s="134" customFormat="1" hidden="1" outlineLevel="1">
      <c r="A199" s="324" t="s">
        <v>2477</v>
      </c>
      <c r="B199" s="325" t="s">
        <v>2478</v>
      </c>
      <c r="C199" s="326">
        <v>48</v>
      </c>
      <c r="D199" s="1323"/>
      <c r="E199" s="328" t="str">
        <f>IF(OR(ISBLANK(C199),ISBLANK(D199))," ",KOLIC*CENA)</f>
        <v xml:space="preserve"> </v>
      </c>
      <c r="F199" s="877"/>
      <c r="G199" s="923"/>
      <c r="H199" s="891"/>
      <c r="I199" s="911"/>
    </row>
    <row r="200" spans="1:9" s="134" customFormat="1" hidden="1" outlineLevel="1">
      <c r="A200" s="324" t="s">
        <v>2479</v>
      </c>
      <c r="B200" s="325" t="s">
        <v>2480</v>
      </c>
      <c r="C200" s="326">
        <v>31.5</v>
      </c>
      <c r="D200" s="1323"/>
      <c r="E200" s="328"/>
      <c r="F200" s="877"/>
      <c r="G200" s="923"/>
      <c r="H200" s="891"/>
      <c r="I200" s="911"/>
    </row>
    <row r="201" spans="1:9" s="134" customFormat="1" hidden="1" outlineLevel="1">
      <c r="A201" s="324"/>
      <c r="B201" s="325"/>
      <c r="C201" s="326">
        <v>79.5</v>
      </c>
      <c r="D201" s="1323"/>
      <c r="E201" s="328"/>
      <c r="F201" s="877"/>
      <c r="G201" s="923"/>
      <c r="H201" s="891"/>
      <c r="I201" s="911"/>
    </row>
    <row r="202" spans="1:9" collapsed="1">
      <c r="A202" s="277"/>
      <c r="B202" s="1311"/>
      <c r="C202" s="301"/>
      <c r="D202" s="1321"/>
      <c r="E202" s="306" t="str">
        <f>IF(OR(ISBLANK(C202),ISBLANK(D202))," ",KOLIC*CENA)</f>
        <v xml:space="preserve"> </v>
      </c>
      <c r="F202" s="874"/>
      <c r="G202" s="920"/>
      <c r="H202" s="888"/>
      <c r="I202" s="908"/>
    </row>
    <row r="203" spans="1:9" ht="25.5">
      <c r="A203" s="277"/>
      <c r="B203" s="1311" t="s">
        <v>2481</v>
      </c>
      <c r="C203" s="301"/>
      <c r="D203" s="1321"/>
      <c r="E203" s="306"/>
      <c r="F203" s="874"/>
      <c r="G203" s="920"/>
      <c r="H203" s="888"/>
      <c r="I203" s="908"/>
    </row>
    <row r="204" spans="1:9" s="76" customFormat="1" ht="78.75" customHeight="1">
      <c r="A204" s="277" t="s">
        <v>76</v>
      </c>
      <c r="B204" s="1311" t="s">
        <v>2482</v>
      </c>
      <c r="C204" s="301"/>
      <c r="D204" s="1327"/>
      <c r="E204" s="302" t="str">
        <f>IF(OR(ISBLANK(C204),ISBLANK(D204))," ",KOLIC*CENA)</f>
        <v xml:space="preserve"> </v>
      </c>
      <c r="F204" s="872"/>
      <c r="G204" s="918"/>
      <c r="H204" s="886"/>
      <c r="I204" s="906"/>
    </row>
    <row r="205" spans="1:9" s="76" customFormat="1" ht="104.25" customHeight="1">
      <c r="A205" s="277" t="s">
        <v>67</v>
      </c>
      <c r="B205" s="1311" t="s">
        <v>2483</v>
      </c>
      <c r="C205" s="301"/>
      <c r="D205" s="1327"/>
      <c r="E205" s="302"/>
      <c r="F205" s="872"/>
      <c r="G205" s="918"/>
      <c r="H205" s="886"/>
      <c r="I205" s="906"/>
    </row>
    <row r="206" spans="1:9" ht="66" customHeight="1">
      <c r="A206" s="277" t="s">
        <v>68</v>
      </c>
      <c r="B206" s="1311" t="s">
        <v>2484</v>
      </c>
      <c r="C206" s="301"/>
      <c r="D206" s="1321"/>
      <c r="E206" s="306" t="str">
        <f>IF(OR(ISBLANK(C206),ISBLANK(D206))," ",KOLIC*CENA)</f>
        <v xml:space="preserve"> </v>
      </c>
      <c r="F206" s="874"/>
      <c r="G206" s="920"/>
      <c r="H206" s="888"/>
      <c r="I206" s="908"/>
    </row>
    <row r="207" spans="1:9">
      <c r="A207" s="277"/>
      <c r="B207" s="309" t="s">
        <v>1439</v>
      </c>
      <c r="C207" s="310">
        <v>68</v>
      </c>
      <c r="D207" s="1326"/>
      <c r="E207" s="306" t="str">
        <f>IF(OR(ISBLANK(C207),ISBLANK(D207))," ",KOLIC*CENA)</f>
        <v xml:space="preserve"> </v>
      </c>
      <c r="F207" s="873">
        <v>68</v>
      </c>
      <c r="G207" s="919">
        <f>D207*F207</f>
        <v>0</v>
      </c>
      <c r="H207" s="887"/>
      <c r="I207" s="907">
        <f>D207*H207</f>
        <v>0</v>
      </c>
    </row>
    <row r="208" spans="1:9">
      <c r="A208" s="277"/>
      <c r="B208" s="310"/>
      <c r="C208" s="301"/>
      <c r="D208" s="1321"/>
      <c r="E208" s="306"/>
      <c r="F208" s="874"/>
      <c r="G208" s="920"/>
      <c r="H208" s="888"/>
      <c r="I208" s="908"/>
    </row>
    <row r="209" spans="1:9" s="134" customFormat="1" hidden="1" outlineLevel="1">
      <c r="A209" s="324" t="s">
        <v>2477</v>
      </c>
      <c r="B209" s="325" t="s">
        <v>2485</v>
      </c>
      <c r="C209" s="326">
        <v>41.6</v>
      </c>
      <c r="D209" s="1323"/>
      <c r="E209" s="328" t="str">
        <f>IF(OR(ISBLANK(C209),ISBLANK(D209))," ",KOLIC*CENA)</f>
        <v xml:space="preserve"> </v>
      </c>
      <c r="F209" s="877"/>
      <c r="G209" s="923"/>
      <c r="H209" s="891"/>
      <c r="I209" s="911"/>
    </row>
    <row r="210" spans="1:9" s="134" customFormat="1" hidden="1" outlineLevel="1">
      <c r="A210" s="324" t="s">
        <v>2479</v>
      </c>
      <c r="B210" s="325" t="s">
        <v>2486</v>
      </c>
      <c r="C210" s="326">
        <v>25.2</v>
      </c>
      <c r="D210" s="1323"/>
      <c r="E210" s="328"/>
      <c r="F210" s="877"/>
      <c r="G210" s="923"/>
      <c r="H210" s="891"/>
      <c r="I210" s="911"/>
    </row>
    <row r="211" spans="1:9" s="134" customFormat="1" hidden="1" outlineLevel="1">
      <c r="A211" s="324"/>
      <c r="B211" s="325"/>
      <c r="C211" s="326">
        <v>66.8</v>
      </c>
      <c r="D211" s="1323"/>
      <c r="E211" s="328"/>
      <c r="F211" s="877"/>
      <c r="G211" s="923"/>
      <c r="H211" s="891"/>
      <c r="I211" s="911"/>
    </row>
    <row r="212" spans="1:9" collapsed="1">
      <c r="A212" s="277"/>
      <c r="B212" s="1311"/>
      <c r="C212" s="301"/>
      <c r="D212" s="1321"/>
      <c r="E212" s="306" t="str">
        <f>IF(OR(ISBLANK(C212),ISBLANK(D212))," ",KOLIC*CENA)</f>
        <v xml:space="preserve"> </v>
      </c>
      <c r="F212" s="874"/>
      <c r="G212" s="920"/>
      <c r="H212" s="888"/>
      <c r="I212" s="908"/>
    </row>
    <row r="213" spans="1:9" ht="38.25">
      <c r="A213" s="307"/>
      <c r="B213" s="1311" t="s">
        <v>2487</v>
      </c>
      <c r="C213" s="305"/>
      <c r="D213" s="1336"/>
      <c r="E213" s="302" t="str">
        <f>IF(OR(ISBLANK(C213),ISBLANK(D213))," ",KOLIC*CENA)</f>
        <v xml:space="preserve"> </v>
      </c>
      <c r="F213" s="879"/>
      <c r="G213" s="879"/>
      <c r="H213" s="893"/>
      <c r="I213" s="908"/>
    </row>
    <row r="214" spans="1:9" s="76" customFormat="1" ht="79.5" customHeight="1">
      <c r="A214" s="277" t="s">
        <v>77</v>
      </c>
      <c r="B214" s="1311" t="s">
        <v>2488</v>
      </c>
      <c r="C214" s="301"/>
      <c r="D214" s="1327"/>
      <c r="E214" s="302" t="str">
        <f>IF(OR(ISBLANK(C214),ISBLANK(D214))," ",KOLIC*CENA)</f>
        <v xml:space="preserve"> </v>
      </c>
      <c r="F214" s="872"/>
      <c r="G214" s="918"/>
      <c r="H214" s="886"/>
      <c r="I214" s="906"/>
    </row>
    <row r="215" spans="1:9" s="76" customFormat="1" ht="162.75" customHeight="1">
      <c r="A215" s="277"/>
      <c r="B215" s="1311" t="s">
        <v>2489</v>
      </c>
      <c r="C215" s="301"/>
      <c r="D215" s="1327"/>
      <c r="E215" s="301"/>
      <c r="F215" s="880"/>
      <c r="G215" s="918"/>
      <c r="H215" s="886"/>
      <c r="I215" s="906"/>
    </row>
    <row r="216" spans="1:9" ht="105.75" customHeight="1">
      <c r="A216" s="331"/>
      <c r="B216" s="1315" t="s">
        <v>2490</v>
      </c>
      <c r="C216" s="333"/>
      <c r="D216" s="1321"/>
      <c r="E216" s="306"/>
      <c r="F216" s="874"/>
      <c r="G216" s="920"/>
      <c r="H216" s="888"/>
      <c r="I216" s="908"/>
    </row>
    <row r="217" spans="1:9" ht="171.75" customHeight="1">
      <c r="A217" s="311"/>
      <c r="B217" s="352" t="s">
        <v>2491</v>
      </c>
      <c r="C217" s="745"/>
      <c r="D217" s="1321"/>
      <c r="E217" s="306" t="str">
        <f>IF(OR(ISBLANK(C217),ISBLANK(D217))," ",KOLIC*CENA)</f>
        <v xml:space="preserve"> </v>
      </c>
      <c r="F217" s="874"/>
      <c r="G217" s="920"/>
      <c r="H217" s="888"/>
      <c r="I217" s="908"/>
    </row>
    <row r="218" spans="1:9" ht="46.5" customHeight="1">
      <c r="A218" s="331"/>
      <c r="B218" s="1315" t="s">
        <v>2492</v>
      </c>
      <c r="C218" s="333"/>
      <c r="D218" s="1321"/>
      <c r="E218" s="306"/>
      <c r="F218" s="874"/>
      <c r="G218" s="920"/>
      <c r="H218" s="888"/>
      <c r="I218" s="908"/>
    </row>
    <row r="219" spans="1:9" ht="27.75" customHeight="1">
      <c r="A219" s="331"/>
      <c r="B219" s="1311" t="s">
        <v>2493</v>
      </c>
      <c r="C219" s="333"/>
      <c r="D219" s="1321"/>
      <c r="E219" s="306"/>
      <c r="F219" s="874"/>
      <c r="G219" s="920"/>
      <c r="H219" s="888"/>
      <c r="I219" s="908"/>
    </row>
    <row r="220" spans="1:9">
      <c r="A220" s="277"/>
      <c r="B220" s="309" t="s">
        <v>1439</v>
      </c>
      <c r="C220" s="310">
        <v>16</v>
      </c>
      <c r="D220" s="1326"/>
      <c r="E220" s="306" t="str">
        <f>IF(OR(ISBLANK(C220),ISBLANK(D220))," ",KOLIC*CENA)</f>
        <v xml:space="preserve"> </v>
      </c>
      <c r="F220" s="873">
        <v>16</v>
      </c>
      <c r="G220" s="919">
        <f>D220*F220</f>
        <v>0</v>
      </c>
      <c r="H220" s="887"/>
      <c r="I220" s="907">
        <f>D220*H220</f>
        <v>0</v>
      </c>
    </row>
    <row r="221" spans="1:9">
      <c r="A221" s="277"/>
      <c r="B221" s="310"/>
      <c r="C221" s="301"/>
      <c r="D221" s="1321"/>
      <c r="E221" s="306"/>
      <c r="F221" s="874"/>
      <c r="G221" s="920"/>
      <c r="H221" s="888"/>
      <c r="I221" s="908"/>
    </row>
    <row r="222" spans="1:9" s="134" customFormat="1" hidden="1" outlineLevel="1">
      <c r="A222" s="324" t="s">
        <v>2477</v>
      </c>
      <c r="B222" s="325" t="s">
        <v>2494</v>
      </c>
      <c r="C222" s="326">
        <v>6.4</v>
      </c>
      <c r="D222" s="1323"/>
      <c r="E222" s="328" t="str">
        <f>IF(OR(ISBLANK(C222),ISBLANK(D222))," ",KOLIC*CENA)</f>
        <v xml:space="preserve"> </v>
      </c>
      <c r="F222" s="877"/>
      <c r="G222" s="923"/>
      <c r="H222" s="891"/>
      <c r="I222" s="911"/>
    </row>
    <row r="223" spans="1:9" s="134" customFormat="1" hidden="1" outlineLevel="1">
      <c r="A223" s="324" t="s">
        <v>2495</v>
      </c>
      <c r="B223" s="325" t="s">
        <v>2496</v>
      </c>
      <c r="C223" s="326">
        <v>8.4</v>
      </c>
      <c r="D223" s="1323"/>
      <c r="E223" s="328"/>
      <c r="F223" s="877"/>
      <c r="G223" s="923"/>
      <c r="H223" s="891"/>
      <c r="I223" s="911"/>
    </row>
    <row r="224" spans="1:9" s="134" customFormat="1" hidden="1" outlineLevel="1">
      <c r="A224" s="324"/>
      <c r="B224" s="325"/>
      <c r="C224" s="326">
        <v>14.8</v>
      </c>
      <c r="D224" s="1323"/>
      <c r="E224" s="328"/>
      <c r="F224" s="877"/>
      <c r="G224" s="923"/>
      <c r="H224" s="891"/>
      <c r="I224" s="911"/>
    </row>
    <row r="225" spans="1:9" collapsed="1">
      <c r="A225" s="277"/>
      <c r="B225" s="1311"/>
      <c r="C225" s="301"/>
      <c r="D225" s="1321"/>
      <c r="E225" s="306" t="str">
        <f t="shared" ref="E225:E230" si="2">IF(OR(ISBLANK(C225),ISBLANK(D225))," ",KOLIC*CENA)</f>
        <v xml:space="preserve"> </v>
      </c>
      <c r="F225" s="874"/>
      <c r="G225" s="920"/>
      <c r="H225" s="888"/>
      <c r="I225" s="908"/>
    </row>
    <row r="226" spans="1:9" ht="51">
      <c r="A226" s="307"/>
      <c r="B226" s="1311" t="s">
        <v>2497</v>
      </c>
      <c r="C226" s="305"/>
      <c r="D226" s="1336"/>
      <c r="E226" s="302" t="str">
        <f t="shared" si="2"/>
        <v xml:space="preserve"> </v>
      </c>
      <c r="F226" s="879"/>
      <c r="G226" s="879"/>
      <c r="H226" s="893"/>
      <c r="I226" s="908"/>
    </row>
    <row r="227" spans="1:9" s="76" customFormat="1" ht="108" customHeight="1">
      <c r="A227" s="277" t="s">
        <v>39</v>
      </c>
      <c r="B227" s="1311" t="s">
        <v>2498</v>
      </c>
      <c r="C227" s="301"/>
      <c r="D227" s="1327"/>
      <c r="E227" s="302" t="str">
        <f t="shared" si="2"/>
        <v xml:space="preserve"> </v>
      </c>
      <c r="F227" s="872"/>
      <c r="G227" s="918"/>
      <c r="H227" s="886"/>
      <c r="I227" s="906"/>
    </row>
    <row r="228" spans="1:9" s="76" customFormat="1" ht="27" customHeight="1">
      <c r="A228" s="277" t="s">
        <v>2471</v>
      </c>
      <c r="B228" s="1311" t="s">
        <v>2499</v>
      </c>
      <c r="C228" s="301"/>
      <c r="D228" s="1327"/>
      <c r="E228" s="302" t="str">
        <f t="shared" si="2"/>
        <v xml:space="preserve"> </v>
      </c>
      <c r="F228" s="872"/>
      <c r="G228" s="918"/>
      <c r="H228" s="886"/>
      <c r="I228" s="906"/>
    </row>
    <row r="229" spans="1:9" s="76" customFormat="1" ht="25.5">
      <c r="A229" s="277" t="s">
        <v>68</v>
      </c>
      <c r="B229" s="1311" t="s">
        <v>2500</v>
      </c>
      <c r="C229" s="301"/>
      <c r="D229" s="1327"/>
      <c r="E229" s="302" t="str">
        <f t="shared" si="2"/>
        <v xml:space="preserve"> </v>
      </c>
      <c r="F229" s="872"/>
      <c r="G229" s="918"/>
      <c r="H229" s="886"/>
      <c r="I229" s="906"/>
    </row>
    <row r="230" spans="1:9" s="76" customFormat="1" ht="76.5" customHeight="1">
      <c r="A230" s="277" t="s">
        <v>36</v>
      </c>
      <c r="B230" s="1311" t="s">
        <v>2501</v>
      </c>
      <c r="C230" s="301"/>
      <c r="D230" s="1327"/>
      <c r="E230" s="302" t="str">
        <f t="shared" si="2"/>
        <v xml:space="preserve"> </v>
      </c>
      <c r="F230" s="872"/>
      <c r="G230" s="918"/>
      <c r="H230" s="886"/>
      <c r="I230" s="906"/>
    </row>
    <row r="231" spans="1:9" s="76" customFormat="1" ht="226.5" customHeight="1">
      <c r="A231" s="277" t="s">
        <v>37</v>
      </c>
      <c r="B231" s="1311" t="s">
        <v>2502</v>
      </c>
      <c r="C231" s="301"/>
      <c r="D231" s="1327"/>
      <c r="E231" s="301"/>
      <c r="F231" s="880"/>
      <c r="G231" s="918"/>
      <c r="H231" s="886"/>
      <c r="I231" s="906"/>
    </row>
    <row r="232" spans="1:9" ht="165" customHeight="1">
      <c r="A232" s="311" t="s">
        <v>20</v>
      </c>
      <c r="B232" s="352" t="s">
        <v>2503</v>
      </c>
      <c r="C232" s="745"/>
      <c r="D232" s="1321"/>
      <c r="E232" s="306" t="str">
        <f>IF(OR(ISBLANK(C232),ISBLANK(D232))," ",KOLIC*CENA)</f>
        <v xml:space="preserve"> </v>
      </c>
      <c r="F232" s="874"/>
      <c r="G232" s="920"/>
      <c r="H232" s="888"/>
      <c r="I232" s="908"/>
    </row>
    <row r="233" spans="1:9" s="76" customFormat="1" ht="86.25" customHeight="1">
      <c r="A233" s="277"/>
      <c r="B233" s="1311" t="s">
        <v>2475</v>
      </c>
      <c r="C233" s="301"/>
      <c r="D233" s="1327"/>
      <c r="E233" s="302" t="str">
        <f>IF(OR(ISBLANK(C233),ISBLANK(D233))," ",KOLIC*CENA)</f>
        <v xml:space="preserve"> </v>
      </c>
      <c r="F233" s="872"/>
      <c r="G233" s="918"/>
      <c r="H233" s="886"/>
      <c r="I233" s="906"/>
    </row>
    <row r="234" spans="1:9" s="76" customFormat="1" ht="30" customHeight="1">
      <c r="A234" s="277"/>
      <c r="B234" s="1311" t="s">
        <v>2504</v>
      </c>
      <c r="C234" s="301"/>
      <c r="D234" s="1327"/>
      <c r="E234" s="302"/>
      <c r="F234" s="872"/>
      <c r="G234" s="918"/>
      <c r="H234" s="886"/>
      <c r="I234" s="906"/>
    </row>
    <row r="235" spans="1:9" ht="27.75" customHeight="1">
      <c r="A235" s="331"/>
      <c r="B235" s="1311" t="s">
        <v>2493</v>
      </c>
      <c r="C235" s="333"/>
      <c r="D235" s="1321"/>
      <c r="E235" s="306"/>
      <c r="F235" s="874"/>
      <c r="G235" s="920"/>
      <c r="H235" s="888"/>
      <c r="I235" s="908"/>
    </row>
    <row r="236" spans="1:9">
      <c r="A236" s="277"/>
      <c r="B236" s="309" t="s">
        <v>1439</v>
      </c>
      <c r="C236" s="310">
        <v>18</v>
      </c>
      <c r="D236" s="1326"/>
      <c r="E236" s="306" t="str">
        <f>IF(OR(ISBLANK(C236),ISBLANK(D236))," ",KOLIC*CENA)</f>
        <v xml:space="preserve"> </v>
      </c>
      <c r="F236" s="873">
        <v>18</v>
      </c>
      <c r="G236" s="919">
        <f>D236*F236</f>
        <v>0</v>
      </c>
      <c r="H236" s="887"/>
      <c r="I236" s="907">
        <f>D236*H236</f>
        <v>0</v>
      </c>
    </row>
    <row r="237" spans="1:9">
      <c r="A237" s="277"/>
      <c r="B237" s="310"/>
      <c r="C237" s="301"/>
      <c r="D237" s="1321"/>
      <c r="E237" s="306"/>
      <c r="F237" s="874"/>
      <c r="G237" s="920"/>
      <c r="H237" s="888"/>
      <c r="I237" s="908"/>
    </row>
    <row r="238" spans="1:9">
      <c r="A238" s="307"/>
      <c r="B238" s="1315" t="s">
        <v>2505</v>
      </c>
      <c r="C238" s="746"/>
      <c r="D238" s="1321"/>
      <c r="E238" s="302"/>
      <c r="F238" s="874"/>
      <c r="G238" s="920"/>
      <c r="H238" s="888"/>
      <c r="I238" s="908"/>
    </row>
    <row r="239" spans="1:9" s="135" customFormat="1" ht="225" customHeight="1">
      <c r="A239" s="373" t="s">
        <v>40</v>
      </c>
      <c r="B239" s="1315" t="s">
        <v>2506</v>
      </c>
      <c r="C239" s="305"/>
      <c r="D239" s="1321"/>
      <c r="E239" s="328" t="str">
        <f>IF(OR(ISBLANK(C239),ISBLANK(D239))," ",KOLIC*CENA)</f>
        <v xml:space="preserve"> </v>
      </c>
      <c r="F239" s="871"/>
      <c r="G239" s="917"/>
      <c r="H239" s="885"/>
      <c r="I239" s="905"/>
    </row>
    <row r="240" spans="1:9" s="135" customFormat="1" ht="39.75" customHeight="1">
      <c r="A240" s="373"/>
      <c r="B240" s="1315" t="s">
        <v>2507</v>
      </c>
      <c r="C240" s="305"/>
      <c r="D240" s="1321"/>
      <c r="E240" s="328"/>
      <c r="F240" s="871"/>
      <c r="G240" s="917"/>
      <c r="H240" s="885"/>
      <c r="I240" s="905"/>
    </row>
    <row r="241" spans="1:9">
      <c r="A241" s="277"/>
      <c r="B241" s="309" t="s">
        <v>2398</v>
      </c>
      <c r="C241" s="310">
        <v>230</v>
      </c>
      <c r="D241" s="1326"/>
      <c r="E241" s="306" t="str">
        <f>IF(OR(ISBLANK(C241),ISBLANK(D241))," ",KOLIC*CENA)</f>
        <v xml:space="preserve"> </v>
      </c>
      <c r="F241" s="873"/>
      <c r="G241" s="919">
        <f>D241*F241</f>
        <v>0</v>
      </c>
      <c r="H241" s="887">
        <v>230</v>
      </c>
      <c r="I241" s="907">
        <f>D241*H241</f>
        <v>0</v>
      </c>
    </row>
    <row r="242" spans="1:9">
      <c r="A242" s="277"/>
      <c r="B242" s="310"/>
      <c r="C242" s="301"/>
      <c r="D242" s="1321"/>
      <c r="E242" s="306"/>
      <c r="F242" s="874"/>
      <c r="G242" s="920"/>
      <c r="H242" s="888"/>
      <c r="I242" s="908"/>
    </row>
    <row r="243" spans="1:9" s="134" customFormat="1" hidden="1" outlineLevel="1">
      <c r="A243" s="324" t="s">
        <v>1438</v>
      </c>
      <c r="B243" s="325" t="s">
        <v>2508</v>
      </c>
      <c r="C243" s="326"/>
      <c r="D243" s="1323"/>
      <c r="E243" s="328" t="str">
        <f>IF(OR(ISBLANK(C243),ISBLANK(D243))," ",KOLIC*CENA)</f>
        <v xml:space="preserve"> </v>
      </c>
      <c r="F243" s="877"/>
      <c r="G243" s="923"/>
      <c r="H243" s="891"/>
      <c r="I243" s="911"/>
    </row>
    <row r="244" spans="1:9" s="134" customFormat="1" hidden="1" outlineLevel="1">
      <c r="A244" s="747" t="s">
        <v>2509</v>
      </c>
      <c r="B244" s="325" t="s">
        <v>2510</v>
      </c>
      <c r="C244" s="326">
        <v>34.03</v>
      </c>
      <c r="D244" s="1323"/>
      <c r="E244" s="328"/>
      <c r="F244" s="877"/>
      <c r="G244" s="923"/>
      <c r="H244" s="891"/>
      <c r="I244" s="911"/>
    </row>
    <row r="245" spans="1:9" s="134" customFormat="1" hidden="1" outlineLevel="1">
      <c r="A245" s="324" t="s">
        <v>2511</v>
      </c>
      <c r="B245" s="325" t="s">
        <v>2512</v>
      </c>
      <c r="C245" s="326">
        <v>16.8</v>
      </c>
      <c r="D245" s="1323"/>
      <c r="E245" s="328"/>
      <c r="F245" s="877"/>
      <c r="G245" s="923"/>
      <c r="H245" s="891"/>
      <c r="I245" s="911"/>
    </row>
    <row r="246" spans="1:9" s="134" customFormat="1" hidden="1" outlineLevel="1">
      <c r="A246" s="324" t="s">
        <v>2513</v>
      </c>
      <c r="B246" s="325" t="s">
        <v>2514</v>
      </c>
      <c r="C246" s="326">
        <v>38.4</v>
      </c>
      <c r="D246" s="1323"/>
      <c r="E246" s="328"/>
      <c r="F246" s="877"/>
      <c r="G246" s="923"/>
      <c r="H246" s="891"/>
      <c r="I246" s="911"/>
    </row>
    <row r="247" spans="1:9" s="134" customFormat="1" hidden="1" outlineLevel="1">
      <c r="A247" s="324" t="s">
        <v>2515</v>
      </c>
      <c r="B247" s="325" t="s">
        <v>2516</v>
      </c>
      <c r="C247" s="326">
        <v>140.80000000000001</v>
      </c>
      <c r="D247" s="1323"/>
      <c r="E247" s="328"/>
      <c r="F247" s="877"/>
      <c r="G247" s="923"/>
      <c r="H247" s="891"/>
      <c r="I247" s="911"/>
    </row>
    <row r="248" spans="1:9" s="134" customFormat="1" hidden="1" outlineLevel="1">
      <c r="A248" s="324"/>
      <c r="B248" s="325"/>
      <c r="C248" s="326">
        <v>230.03</v>
      </c>
      <c r="D248" s="1323"/>
      <c r="E248" s="328"/>
      <c r="F248" s="877"/>
      <c r="G248" s="923"/>
      <c r="H248" s="891"/>
      <c r="I248" s="911"/>
    </row>
    <row r="249" spans="1:9" s="134" customFormat="1" hidden="1" outlineLevel="1">
      <c r="A249" s="324"/>
      <c r="B249" s="325"/>
      <c r="C249" s="326"/>
      <c r="D249" s="1323"/>
      <c r="E249" s="328"/>
      <c r="F249" s="877"/>
      <c r="G249" s="923"/>
      <c r="H249" s="891"/>
      <c r="I249" s="911"/>
    </row>
    <row r="250" spans="1:9" collapsed="1">
      <c r="A250" s="277"/>
      <c r="B250" s="310"/>
      <c r="C250" s="301"/>
      <c r="D250" s="1321"/>
      <c r="E250" s="306"/>
      <c r="F250" s="874"/>
      <c r="G250" s="920"/>
      <c r="H250" s="888"/>
      <c r="I250" s="908"/>
    </row>
    <row r="251" spans="1:9" s="135" customFormat="1" ht="186" customHeight="1">
      <c r="A251" s="373" t="s">
        <v>41</v>
      </c>
      <c r="B251" s="1315" t="s">
        <v>2517</v>
      </c>
      <c r="C251" s="305"/>
      <c r="D251" s="1321"/>
      <c r="E251" s="328" t="str">
        <f>IF(OR(ISBLANK(C251),ISBLANK(D251))," ",KOLIC*CENA)</f>
        <v xml:space="preserve"> </v>
      </c>
      <c r="F251" s="871"/>
      <c r="G251" s="917"/>
      <c r="H251" s="885"/>
      <c r="I251" s="905"/>
    </row>
    <row r="252" spans="1:9">
      <c r="A252" s="277"/>
      <c r="B252" s="309" t="s">
        <v>2398</v>
      </c>
      <c r="C252" s="310">
        <v>52</v>
      </c>
      <c r="D252" s="1326"/>
      <c r="E252" s="306" t="str">
        <f>IF(OR(ISBLANK(C252),ISBLANK(D252))," ",KOLIC*CENA)</f>
        <v xml:space="preserve"> </v>
      </c>
      <c r="F252" s="873"/>
      <c r="G252" s="919">
        <f>D252*F252</f>
        <v>0</v>
      </c>
      <c r="H252" s="887">
        <v>52</v>
      </c>
      <c r="I252" s="907">
        <f>D252*H252</f>
        <v>0</v>
      </c>
    </row>
    <row r="253" spans="1:9">
      <c r="A253" s="277"/>
      <c r="B253" s="310"/>
      <c r="C253" s="301"/>
      <c r="D253" s="1321"/>
      <c r="E253" s="306"/>
      <c r="F253" s="874"/>
      <c r="G253" s="920"/>
      <c r="H253" s="888"/>
      <c r="I253" s="908"/>
    </row>
    <row r="254" spans="1:9" s="134" customFormat="1" hidden="1" outlineLevel="1">
      <c r="A254" s="324" t="s">
        <v>2515</v>
      </c>
      <c r="B254" s="325" t="s">
        <v>2518</v>
      </c>
      <c r="C254" s="326">
        <v>51</v>
      </c>
      <c r="D254" s="1323"/>
      <c r="E254" s="328"/>
      <c r="F254" s="877"/>
      <c r="G254" s="923"/>
      <c r="H254" s="891"/>
      <c r="I254" s="911"/>
    </row>
    <row r="255" spans="1:9" s="134" customFormat="1" hidden="1" outlineLevel="1">
      <c r="A255" s="324"/>
      <c r="B255" s="325"/>
      <c r="C255" s="326"/>
      <c r="D255" s="1323"/>
      <c r="E255" s="328"/>
      <c r="F255" s="877"/>
      <c r="G255" s="923"/>
      <c r="H255" s="891"/>
      <c r="I255" s="911"/>
    </row>
    <row r="256" spans="1:9" collapsed="1">
      <c r="A256" s="277"/>
      <c r="B256" s="309"/>
      <c r="C256" s="310"/>
      <c r="D256" s="1322"/>
      <c r="E256" s="306" t="str">
        <f>IF(OR(ISBLANK(C256),ISBLANK(D256))," ",KOLIC*CENA)</f>
        <v xml:space="preserve"> </v>
      </c>
      <c r="F256" s="874"/>
      <c r="G256" s="920"/>
      <c r="H256" s="888"/>
      <c r="I256" s="908"/>
    </row>
    <row r="257" spans="1:9" ht="106.5" customHeight="1">
      <c r="A257" s="277" t="s">
        <v>117</v>
      </c>
      <c r="B257" s="1311" t="s">
        <v>2519</v>
      </c>
      <c r="C257" s="301"/>
      <c r="D257" s="1321"/>
      <c r="E257" s="306" t="str">
        <f>IF(OR(ISBLANK(C257),ISBLANK(D257))," ",KOLIC*CENA)</f>
        <v xml:space="preserve"> </v>
      </c>
      <c r="F257" s="874"/>
      <c r="G257" s="920"/>
      <c r="H257" s="888"/>
      <c r="I257" s="908"/>
    </row>
    <row r="258" spans="1:9">
      <c r="A258" s="277"/>
      <c r="B258" s="309" t="s">
        <v>2398</v>
      </c>
      <c r="C258" s="310">
        <v>17</v>
      </c>
      <c r="D258" s="1326"/>
      <c r="E258" s="306" t="str">
        <f>IF(OR(ISBLANK(C258),ISBLANK(D258))," ",KOLIC*CENA)</f>
        <v xml:space="preserve"> </v>
      </c>
      <c r="F258" s="873"/>
      <c r="G258" s="919">
        <f>D258*F258</f>
        <v>0</v>
      </c>
      <c r="H258" s="887">
        <v>17</v>
      </c>
      <c r="I258" s="907">
        <f>D258*H258</f>
        <v>0</v>
      </c>
    </row>
    <row r="259" spans="1:9">
      <c r="A259" s="277"/>
      <c r="B259" s="310"/>
      <c r="C259" s="301"/>
      <c r="D259" s="1321"/>
      <c r="E259" s="306"/>
      <c r="F259" s="874"/>
      <c r="G259" s="920"/>
      <c r="H259" s="888"/>
      <c r="I259" s="908"/>
    </row>
    <row r="260" spans="1:9" ht="25.5">
      <c r="A260" s="277"/>
      <c r="B260" s="352" t="s">
        <v>2520</v>
      </c>
      <c r="C260" s="301"/>
      <c r="D260" s="1321"/>
      <c r="E260" s="306"/>
      <c r="F260" s="874"/>
      <c r="G260" s="920"/>
      <c r="H260" s="888"/>
      <c r="I260" s="908"/>
    </row>
    <row r="261" spans="1:9" s="76" customFormat="1" ht="146.25" customHeight="1">
      <c r="A261" s="335" t="s">
        <v>370</v>
      </c>
      <c r="B261" s="1311" t="s">
        <v>2521</v>
      </c>
      <c r="C261" s="301"/>
      <c r="D261" s="1321"/>
      <c r="E261" s="302"/>
      <c r="F261" s="872"/>
      <c r="G261" s="918"/>
      <c r="H261" s="886"/>
      <c r="I261" s="906"/>
    </row>
    <row r="262" spans="1:9">
      <c r="A262" s="277"/>
      <c r="B262" s="309" t="s">
        <v>1439</v>
      </c>
      <c r="C262" s="310">
        <v>102</v>
      </c>
      <c r="D262" s="1326"/>
      <c r="E262" s="306" t="str">
        <f>IF(OR(ISBLANK(C262),ISBLANK(D262))," ",KOLIC*CENA)</f>
        <v xml:space="preserve"> </v>
      </c>
      <c r="F262" s="873"/>
      <c r="G262" s="919">
        <f>D262*F262</f>
        <v>0</v>
      </c>
      <c r="H262" s="887">
        <v>102</v>
      </c>
      <c r="I262" s="907">
        <f>D262*H262</f>
        <v>0</v>
      </c>
    </row>
    <row r="263" spans="1:9">
      <c r="A263" s="277"/>
      <c r="B263" s="310"/>
      <c r="C263" s="301"/>
      <c r="D263" s="1321"/>
      <c r="E263" s="306"/>
      <c r="F263" s="874"/>
      <c r="G263" s="920"/>
      <c r="H263" s="888"/>
      <c r="I263" s="908"/>
    </row>
    <row r="264" spans="1:9" s="14" customFormat="1" ht="118.5" customHeight="1">
      <c r="A264" s="277" t="s">
        <v>372</v>
      </c>
      <c r="B264" s="1311" t="s">
        <v>2522</v>
      </c>
      <c r="C264" s="301"/>
      <c r="D264" s="1327"/>
      <c r="E264" s="306" t="str">
        <f>IF(OR(ISBLANK(C264),ISBLANK(D264))," ",KOLIC*CENA)</f>
        <v xml:space="preserve"> </v>
      </c>
      <c r="F264" s="878"/>
      <c r="G264" s="924"/>
      <c r="H264" s="892"/>
      <c r="I264" s="912"/>
    </row>
    <row r="265" spans="1:9" s="76" customFormat="1" ht="84" customHeight="1">
      <c r="A265" s="277"/>
      <c r="B265" s="1311" t="s">
        <v>2523</v>
      </c>
      <c r="C265" s="301"/>
      <c r="D265" s="1321"/>
      <c r="E265" s="302" t="str">
        <f>IF(OR(ISBLANK(C265),ISBLANK(D265))," ",KOLIC*CENA)</f>
        <v xml:space="preserve"> </v>
      </c>
      <c r="F265" s="872"/>
      <c r="G265" s="918"/>
      <c r="H265" s="886"/>
      <c r="I265" s="906"/>
    </row>
    <row r="266" spans="1:9">
      <c r="A266" s="277"/>
      <c r="B266" s="309" t="s">
        <v>2398</v>
      </c>
      <c r="C266" s="310">
        <v>14</v>
      </c>
      <c r="D266" s="1326"/>
      <c r="E266" s="306" t="str">
        <f>IF(OR(ISBLANK(C266),ISBLANK(D266))," ",KOLIC*CENA)</f>
        <v xml:space="preserve"> </v>
      </c>
      <c r="F266" s="873"/>
      <c r="G266" s="919">
        <f>D266*F266</f>
        <v>0</v>
      </c>
      <c r="H266" s="887">
        <v>14</v>
      </c>
      <c r="I266" s="907">
        <f>D266*H266</f>
        <v>0</v>
      </c>
    </row>
    <row r="267" spans="1:9">
      <c r="A267" s="277"/>
      <c r="B267" s="310"/>
      <c r="C267" s="301"/>
      <c r="D267" s="1321"/>
      <c r="E267" s="306"/>
      <c r="F267" s="874"/>
      <c r="G267" s="920"/>
      <c r="H267" s="888"/>
      <c r="I267" s="908"/>
    </row>
    <row r="268" spans="1:9" ht="28.5" customHeight="1">
      <c r="A268" s="748" t="s">
        <v>375</v>
      </c>
      <c r="B268" s="749" t="s">
        <v>2524</v>
      </c>
      <c r="C268" s="305"/>
      <c r="D268" s="1321"/>
      <c r="E268" s="302" t="str">
        <f>IF(OR(ISBLANK(C268),ISBLANK(D268))," ",KOLIC*CENA)</f>
        <v xml:space="preserve"> </v>
      </c>
      <c r="F268" s="874"/>
      <c r="G268" s="920"/>
      <c r="H268" s="888"/>
      <c r="I268" s="908"/>
    </row>
    <row r="269" spans="1:9">
      <c r="A269" s="277"/>
      <c r="B269" s="309" t="s">
        <v>2525</v>
      </c>
      <c r="C269" s="310">
        <v>20</v>
      </c>
      <c r="D269" s="1326"/>
      <c r="E269" s="306" t="str">
        <f>IF(OR(ISBLANK(C269),ISBLANK(D269))," ",KOLIC*CENA)</f>
        <v xml:space="preserve"> </v>
      </c>
      <c r="F269" s="873">
        <v>10</v>
      </c>
      <c r="G269" s="919">
        <f>D269*F269</f>
        <v>0</v>
      </c>
      <c r="H269" s="887">
        <v>10</v>
      </c>
      <c r="I269" s="907">
        <f>D269*H269</f>
        <v>0</v>
      </c>
    </row>
    <row r="270" spans="1:9">
      <c r="A270" s="277"/>
      <c r="B270" s="310"/>
      <c r="C270" s="301"/>
      <c r="D270" s="1321"/>
      <c r="E270" s="306"/>
      <c r="F270" s="874"/>
      <c r="G270" s="920"/>
      <c r="H270" s="888"/>
      <c r="I270" s="908"/>
    </row>
    <row r="271" spans="1:9" ht="15" customHeight="1">
      <c r="A271" s="748" t="s">
        <v>328</v>
      </c>
      <c r="B271" s="749" t="s">
        <v>2527</v>
      </c>
      <c r="C271" s="305"/>
      <c r="D271" s="1321"/>
      <c r="E271" s="302" t="str">
        <f>IF(OR(ISBLANK(C271),ISBLANK(D271))," ",KOLIC*CENA)</f>
        <v xml:space="preserve"> </v>
      </c>
      <c r="F271" s="874"/>
      <c r="G271" s="920"/>
      <c r="H271" s="888"/>
      <c r="I271" s="908"/>
    </row>
    <row r="272" spans="1:9">
      <c r="A272" s="277"/>
      <c r="B272" s="309" t="s">
        <v>2526</v>
      </c>
      <c r="C272" s="310">
        <v>1</v>
      </c>
      <c r="D272" s="1326"/>
      <c r="E272" s="306" t="str">
        <f>IF(OR(ISBLANK(C272),ISBLANK(D272))," ",KOLIC*CENA)</f>
        <v xml:space="preserve"> </v>
      </c>
      <c r="F272" s="873">
        <v>0.5</v>
      </c>
      <c r="G272" s="919">
        <f>D272*F272</f>
        <v>0</v>
      </c>
      <c r="H272" s="887">
        <v>0.5</v>
      </c>
      <c r="I272" s="907">
        <f>D272*H272</f>
        <v>0</v>
      </c>
    </row>
    <row r="273" spans="1:10">
      <c r="A273" s="277"/>
      <c r="B273" s="310"/>
      <c r="C273" s="301"/>
      <c r="D273" s="1321"/>
      <c r="E273" s="306"/>
      <c r="F273" s="874"/>
      <c r="G273" s="920"/>
      <c r="H273" s="888"/>
      <c r="I273" s="908"/>
    </row>
    <row r="274" spans="1:10" s="135" customFormat="1" ht="125.25" customHeight="1">
      <c r="A274" s="337" t="s">
        <v>394</v>
      </c>
      <c r="B274" s="338" t="s">
        <v>2528</v>
      </c>
      <c r="C274" s="305"/>
      <c r="D274" s="1321"/>
      <c r="E274" s="328" t="str">
        <f>IF(OR(ISBLANK(C274),ISBLANK(D274))," ",KOLIC*CENA)</f>
        <v xml:space="preserve"> </v>
      </c>
      <c r="F274" s="871"/>
      <c r="G274" s="917"/>
      <c r="H274" s="885"/>
      <c r="I274" s="905"/>
    </row>
    <row r="275" spans="1:10">
      <c r="A275" s="277"/>
      <c r="B275" s="309" t="s">
        <v>2398</v>
      </c>
      <c r="C275" s="310">
        <v>25</v>
      </c>
      <c r="D275" s="1326"/>
      <c r="E275" s="306" t="str">
        <f>IF(OR(ISBLANK(C275),ISBLANK(D275))," ",KOLIC*CENA)</f>
        <v xml:space="preserve"> </v>
      </c>
      <c r="F275" s="873">
        <v>15</v>
      </c>
      <c r="G275" s="919">
        <f>D275*F275</f>
        <v>0</v>
      </c>
      <c r="H275" s="887">
        <v>10</v>
      </c>
      <c r="I275" s="907">
        <f>D275*H275</f>
        <v>0</v>
      </c>
    </row>
    <row r="276" spans="1:10">
      <c r="A276" s="1470"/>
      <c r="B276" s="392"/>
      <c r="C276" s="36"/>
      <c r="D276" s="1388"/>
      <c r="E276" s="72"/>
      <c r="F276" s="244"/>
      <c r="G276" s="1055"/>
      <c r="H276" s="244"/>
      <c r="I276" s="1476"/>
    </row>
    <row r="277" spans="1:10" ht="13.5" thickBot="1">
      <c r="A277" s="1489"/>
      <c r="B277" s="316"/>
      <c r="C277" s="317"/>
      <c r="D277" s="318"/>
      <c r="E277" s="319"/>
      <c r="F277" s="320"/>
      <c r="G277" s="913"/>
      <c r="H277" s="320"/>
      <c r="I277" s="1490"/>
    </row>
    <row r="278" spans="1:10" ht="13.5" thickTop="1">
      <c r="A278" s="1470"/>
      <c r="B278" s="35"/>
      <c r="C278" s="36"/>
      <c r="D278" s="37"/>
      <c r="E278" s="72"/>
      <c r="F278" s="244"/>
      <c r="G278" s="1055"/>
      <c r="H278" s="244"/>
      <c r="I278" s="1476"/>
    </row>
    <row r="279" spans="1:10">
      <c r="A279" s="1470"/>
      <c r="B279" s="35"/>
      <c r="C279" s="36"/>
      <c r="D279" s="37"/>
      <c r="E279" s="72"/>
      <c r="F279" s="244"/>
      <c r="G279" s="1055"/>
      <c r="H279" s="244"/>
      <c r="I279" s="1476"/>
    </row>
    <row r="280" spans="1:10" ht="25.5">
      <c r="A280" s="1470"/>
      <c r="B280" s="1491" t="s">
        <v>2529</v>
      </c>
      <c r="C280" s="36"/>
      <c r="D280" s="37"/>
      <c r="E280" s="383">
        <f>SUM(E41:E279)</f>
        <v>0</v>
      </c>
      <c r="F280" s="874"/>
      <c r="G280" s="925">
        <f>SUM(G40:G279)</f>
        <v>0</v>
      </c>
      <c r="H280" s="894"/>
      <c r="I280" s="914">
        <f>SUM(I40:I279)</f>
        <v>0</v>
      </c>
    </row>
    <row r="281" spans="1:10">
      <c r="A281" s="1470" t="s">
        <v>81</v>
      </c>
      <c r="B281" s="1491" t="s">
        <v>2530</v>
      </c>
      <c r="C281" s="36"/>
      <c r="D281" s="37"/>
      <c r="E281" s="72"/>
      <c r="F281" s="244"/>
      <c r="G281" s="1461"/>
      <c r="H281" s="1492"/>
      <c r="I281" s="1462"/>
    </row>
    <row r="282" spans="1:10">
      <c r="A282" s="1470"/>
      <c r="B282" s="1491"/>
      <c r="C282" s="36"/>
      <c r="D282" s="37"/>
      <c r="E282" s="72"/>
      <c r="F282" s="244"/>
      <c r="G282" s="1461"/>
      <c r="H282" s="1492"/>
      <c r="I282" s="1462"/>
    </row>
    <row r="283" spans="1:10" ht="27.75" customHeight="1">
      <c r="A283" s="1470"/>
      <c r="B283" s="1486" t="s">
        <v>2531</v>
      </c>
      <c r="C283" s="1484"/>
      <c r="D283" s="37"/>
      <c r="E283" s="398">
        <f>E280*0.05</f>
        <v>0</v>
      </c>
      <c r="F283" s="1493"/>
      <c r="G283" s="1494">
        <f>G280*0.05</f>
        <v>0</v>
      </c>
      <c r="H283" s="1495"/>
      <c r="I283" s="1496">
        <f>I280*0.05</f>
        <v>0</v>
      </c>
    </row>
    <row r="284" spans="1:10">
      <c r="A284" s="1470"/>
      <c r="B284" s="1486"/>
      <c r="C284" s="1484"/>
      <c r="D284" s="37"/>
      <c r="E284" s="398"/>
      <c r="F284" s="244"/>
      <c r="G284" s="1055"/>
      <c r="H284" s="1497"/>
      <c r="I284" s="1476"/>
    </row>
    <row r="285" spans="1:10" s="86" customFormat="1" ht="12" customHeight="1">
      <c r="A285" s="1498"/>
      <c r="B285" s="1452"/>
      <c r="C285" s="78"/>
      <c r="D285" s="37"/>
      <c r="E285" s="367" t="s">
        <v>1506</v>
      </c>
      <c r="F285" s="881"/>
      <c r="G285" s="926" t="s">
        <v>1565</v>
      </c>
      <c r="H285" s="895"/>
      <c r="I285" s="915" t="s">
        <v>1566</v>
      </c>
      <c r="J285" s="368"/>
    </row>
    <row r="286" spans="1:10" s="26" customFormat="1" ht="35.25" customHeight="1">
      <c r="A286" s="1499"/>
      <c r="B286" s="750" t="s">
        <v>2532</v>
      </c>
      <c r="C286" s="751"/>
      <c r="D286" s="752"/>
      <c r="E286" s="739">
        <f>SUM(E280:E285)</f>
        <v>0</v>
      </c>
      <c r="F286" s="883"/>
      <c r="G286" s="927">
        <f>SUM(G280:G285)</f>
        <v>0</v>
      </c>
      <c r="H286" s="896"/>
      <c r="I286" s="916">
        <f>SUM(I280:I285)</f>
        <v>0</v>
      </c>
    </row>
    <row r="287" spans="1:10">
      <c r="A287" s="1"/>
      <c r="B287" s="32"/>
      <c r="C287" s="38"/>
    </row>
    <row r="288" spans="1:10">
      <c r="A288" s="12"/>
      <c r="B288" s="16"/>
      <c r="C288" s="13"/>
    </row>
    <row r="289" spans="1:12">
      <c r="A289" s="12"/>
      <c r="B289" s="16"/>
      <c r="C289" s="13"/>
    </row>
    <row r="290" spans="1:12">
      <c r="A290" s="12"/>
      <c r="B290" s="16"/>
      <c r="C290" s="13"/>
    </row>
    <row r="291" spans="1:12">
      <c r="A291" s="12"/>
      <c r="B291" s="16"/>
      <c r="C291" s="13"/>
    </row>
    <row r="292" spans="1:12">
      <c r="A292" s="12"/>
      <c r="B292" s="16"/>
      <c r="C292" s="13"/>
    </row>
    <row r="293" spans="1:12">
      <c r="A293" s="12"/>
      <c r="B293" s="16"/>
      <c r="C293" s="13"/>
    </row>
    <row r="294" spans="1:12">
      <c r="A294" s="12"/>
      <c r="B294" s="16"/>
      <c r="C294" s="13"/>
    </row>
    <row r="295" spans="1:12">
      <c r="A295" s="12"/>
      <c r="B295" s="16"/>
      <c r="C295" s="13"/>
    </row>
    <row r="296" spans="1:12">
      <c r="A296" s="12"/>
      <c r="B296" s="16"/>
      <c r="C296" s="13"/>
    </row>
    <row r="297" spans="1:12">
      <c r="A297" s="12"/>
      <c r="B297" s="16"/>
      <c r="C297" s="13"/>
    </row>
    <row r="298" spans="1:12">
      <c r="A298" s="12"/>
      <c r="B298" s="16"/>
      <c r="C298" s="13"/>
    </row>
    <row r="299" spans="1:12">
      <c r="A299" s="12"/>
      <c r="B299" s="16"/>
      <c r="C299" s="13"/>
    </row>
    <row r="300" spans="1:12">
      <c r="A300" s="12"/>
      <c r="B300" s="16"/>
      <c r="C300" s="13"/>
    </row>
    <row r="301" spans="1:12">
      <c r="A301" s="12"/>
      <c r="B301" s="16"/>
      <c r="C301" s="13"/>
    </row>
    <row r="302" spans="1:12">
      <c r="A302" s="12"/>
      <c r="B302" s="16"/>
      <c r="C302" s="13"/>
    </row>
    <row r="303" spans="1:12" s="2" customFormat="1">
      <c r="A303" s="12"/>
      <c r="B303" s="16"/>
      <c r="C303" s="13"/>
      <c r="E303" s="3"/>
      <c r="F303" s="1"/>
      <c r="G303" s="903"/>
      <c r="H303" s="1"/>
      <c r="I303" s="903"/>
      <c r="J303" s="1"/>
      <c r="K303" s="1"/>
      <c r="L303" s="1"/>
    </row>
    <row r="304" spans="1:12" s="2" customFormat="1">
      <c r="A304" s="12"/>
      <c r="B304" s="16"/>
      <c r="C304" s="13"/>
      <c r="E304" s="3"/>
      <c r="F304" s="1"/>
      <c r="G304" s="903"/>
      <c r="H304" s="1"/>
      <c r="I304" s="903"/>
      <c r="J304" s="1"/>
      <c r="K304" s="1"/>
      <c r="L304" s="1"/>
    </row>
    <row r="305" spans="1:12" s="2" customFormat="1">
      <c r="A305" s="12"/>
      <c r="B305" s="16"/>
      <c r="C305" s="13"/>
      <c r="E305" s="3"/>
      <c r="F305" s="1"/>
      <c r="G305" s="903"/>
      <c r="H305" s="1"/>
      <c r="I305" s="903"/>
      <c r="J305" s="1"/>
      <c r="K305" s="1"/>
      <c r="L305" s="1"/>
    </row>
    <row r="306" spans="1:12" s="2" customFormat="1">
      <c r="A306" s="12"/>
      <c r="B306" s="16"/>
      <c r="C306" s="13"/>
      <c r="E306" s="3"/>
      <c r="F306" s="1"/>
      <c r="G306" s="903"/>
      <c r="H306" s="1"/>
      <c r="I306" s="903"/>
      <c r="J306" s="1"/>
      <c r="K306" s="1"/>
      <c r="L306" s="1"/>
    </row>
    <row r="307" spans="1:12" s="2" customFormat="1">
      <c r="A307" s="12"/>
      <c r="B307" s="16"/>
      <c r="C307" s="13"/>
      <c r="E307" s="3"/>
      <c r="F307" s="1"/>
      <c r="G307" s="903"/>
      <c r="H307" s="1"/>
      <c r="I307" s="903"/>
      <c r="J307" s="1"/>
      <c r="K307" s="1"/>
      <c r="L307" s="1"/>
    </row>
    <row r="308" spans="1:12" s="2" customFormat="1">
      <c r="A308" s="12"/>
      <c r="B308" s="16"/>
      <c r="C308" s="13"/>
      <c r="E308" s="3"/>
      <c r="F308" s="1"/>
      <c r="G308" s="903"/>
      <c r="H308" s="1"/>
      <c r="I308" s="903"/>
      <c r="J308" s="1"/>
      <c r="K308" s="1"/>
      <c r="L308" s="1"/>
    </row>
    <row r="309" spans="1:12" s="2" customFormat="1">
      <c r="A309" s="12"/>
      <c r="B309" s="16"/>
      <c r="C309" s="13"/>
      <c r="E309" s="3"/>
      <c r="F309" s="1"/>
      <c r="G309" s="903"/>
      <c r="H309" s="1"/>
      <c r="I309" s="903"/>
      <c r="J309" s="1"/>
      <c r="K309" s="1"/>
      <c r="L309" s="1"/>
    </row>
    <row r="310" spans="1:12" s="2" customFormat="1">
      <c r="A310" s="12"/>
      <c r="B310" s="16"/>
      <c r="C310" s="13"/>
      <c r="E310" s="3"/>
      <c r="F310" s="1"/>
      <c r="G310" s="903"/>
      <c r="H310" s="1"/>
      <c r="I310" s="903"/>
      <c r="J310" s="1"/>
      <c r="K310" s="1"/>
      <c r="L310" s="1"/>
    </row>
    <row r="311" spans="1:12" s="2" customFormat="1">
      <c r="A311" s="12"/>
      <c r="B311" s="16"/>
      <c r="C311" s="13"/>
      <c r="E311" s="3"/>
      <c r="F311" s="1"/>
      <c r="G311" s="903"/>
      <c r="H311" s="1"/>
      <c r="I311" s="903"/>
      <c r="J311" s="1"/>
      <c r="K311" s="1"/>
      <c r="L311" s="1"/>
    </row>
    <row r="312" spans="1:12" s="2" customFormat="1">
      <c r="A312" s="12"/>
      <c r="B312" s="16"/>
      <c r="C312" s="13"/>
      <c r="E312" s="3"/>
      <c r="F312" s="1"/>
      <c r="G312" s="903"/>
      <c r="H312" s="1"/>
      <c r="I312" s="903"/>
      <c r="J312" s="1"/>
      <c r="K312" s="1"/>
      <c r="L312" s="1"/>
    </row>
    <row r="313" spans="1:12" s="2" customFormat="1">
      <c r="A313" s="12"/>
      <c r="B313" s="16"/>
      <c r="C313" s="13"/>
      <c r="E313" s="3"/>
      <c r="F313" s="1"/>
      <c r="G313" s="903"/>
      <c r="H313" s="1"/>
      <c r="I313" s="903"/>
      <c r="J313" s="1"/>
      <c r="K313" s="1"/>
      <c r="L313" s="1"/>
    </row>
    <row r="314" spans="1:12" s="2" customFormat="1">
      <c r="A314" s="12"/>
      <c r="B314" s="16"/>
      <c r="C314" s="13"/>
      <c r="E314" s="3"/>
      <c r="F314" s="1"/>
      <c r="G314" s="903"/>
      <c r="H314" s="1"/>
      <c r="I314" s="903"/>
      <c r="J314" s="1"/>
      <c r="K314" s="1"/>
      <c r="L314" s="1"/>
    </row>
    <row r="315" spans="1:12" s="2" customFormat="1">
      <c r="A315" s="12"/>
      <c r="B315" s="16"/>
      <c r="C315" s="13"/>
      <c r="E315" s="3"/>
      <c r="F315" s="1"/>
      <c r="G315" s="903"/>
      <c r="H315" s="1"/>
      <c r="I315" s="903"/>
      <c r="J315" s="1"/>
      <c r="K315" s="1"/>
      <c r="L315" s="1"/>
    </row>
    <row r="316" spans="1:12" s="2" customFormat="1">
      <c r="A316" s="12"/>
      <c r="B316" s="16"/>
      <c r="C316" s="13"/>
      <c r="E316" s="3"/>
      <c r="F316" s="1"/>
      <c r="G316" s="903"/>
      <c r="H316" s="1"/>
      <c r="I316" s="903"/>
      <c r="J316" s="1"/>
      <c r="K316" s="1"/>
      <c r="L316" s="1"/>
    </row>
    <row r="317" spans="1:12" s="2" customFormat="1">
      <c r="A317" s="12"/>
      <c r="B317" s="16"/>
      <c r="C317" s="13"/>
      <c r="E317" s="3"/>
      <c r="F317" s="1"/>
      <c r="G317" s="903"/>
      <c r="H317" s="1"/>
      <c r="I317" s="903"/>
      <c r="J317" s="1"/>
      <c r="K317" s="1"/>
      <c r="L317" s="1"/>
    </row>
    <row r="318" spans="1:12" s="2" customFormat="1">
      <c r="A318" s="12"/>
      <c r="B318" s="16"/>
      <c r="C318" s="13"/>
      <c r="E318" s="3"/>
      <c r="F318" s="1"/>
      <c r="G318" s="903"/>
      <c r="H318" s="1"/>
      <c r="I318" s="903"/>
      <c r="J318" s="1"/>
      <c r="K318" s="1"/>
      <c r="L318" s="1"/>
    </row>
    <row r="319" spans="1:12" s="2" customFormat="1">
      <c r="A319" s="12"/>
      <c r="B319" s="16"/>
      <c r="C319" s="13"/>
      <c r="E319" s="3"/>
      <c r="F319" s="1"/>
      <c r="G319" s="903"/>
      <c r="H319" s="1"/>
      <c r="I319" s="903"/>
      <c r="J319" s="1"/>
      <c r="K319" s="1"/>
      <c r="L319" s="1"/>
    </row>
    <row r="320" spans="1:12" s="2" customFormat="1">
      <c r="A320" s="12"/>
      <c r="B320" s="16"/>
      <c r="C320" s="13"/>
      <c r="E320" s="3"/>
      <c r="F320" s="1"/>
      <c r="G320" s="903"/>
      <c r="H320" s="1"/>
      <c r="I320" s="903"/>
      <c r="J320" s="1"/>
      <c r="K320" s="1"/>
      <c r="L320" s="1"/>
    </row>
    <row r="321" spans="1:12" s="2" customFormat="1">
      <c r="A321" s="12"/>
      <c r="B321" s="16"/>
      <c r="C321" s="13"/>
      <c r="E321" s="3"/>
      <c r="F321" s="1"/>
      <c r="G321" s="903"/>
      <c r="H321" s="1"/>
      <c r="I321" s="903"/>
      <c r="J321" s="1"/>
      <c r="K321" s="1"/>
      <c r="L321" s="1"/>
    </row>
    <row r="322" spans="1:12" s="2" customFormat="1">
      <c r="A322" s="12"/>
      <c r="B322" s="16"/>
      <c r="C322" s="13"/>
      <c r="E322" s="3"/>
      <c r="F322" s="1"/>
      <c r="G322" s="903"/>
      <c r="H322" s="1"/>
      <c r="I322" s="903"/>
      <c r="J322" s="1"/>
      <c r="K322" s="1"/>
      <c r="L322" s="1"/>
    </row>
    <row r="323" spans="1:12" s="2" customFormat="1">
      <c r="A323" s="12"/>
      <c r="B323" s="16"/>
      <c r="C323" s="13"/>
      <c r="E323" s="3"/>
      <c r="F323" s="1"/>
      <c r="G323" s="903"/>
      <c r="H323" s="1"/>
      <c r="I323" s="903"/>
      <c r="J323" s="1"/>
      <c r="K323" s="1"/>
      <c r="L323" s="1"/>
    </row>
    <row r="324" spans="1:12" s="2" customFormat="1">
      <c r="A324" s="12"/>
      <c r="B324" s="16"/>
      <c r="C324" s="13"/>
      <c r="E324" s="3"/>
      <c r="F324" s="1"/>
      <c r="G324" s="903"/>
      <c r="H324" s="1"/>
      <c r="I324" s="903"/>
      <c r="J324" s="1"/>
      <c r="K324" s="1"/>
      <c r="L324" s="1"/>
    </row>
    <row r="325" spans="1:12" s="2" customFormat="1">
      <c r="A325" s="12"/>
      <c r="B325" s="16"/>
      <c r="C325" s="13"/>
      <c r="E325" s="3"/>
      <c r="F325" s="1"/>
      <c r="G325" s="903"/>
      <c r="H325" s="1"/>
      <c r="I325" s="903"/>
      <c r="J325" s="1"/>
      <c r="K325" s="1"/>
      <c r="L325" s="1"/>
    </row>
    <row r="326" spans="1:12" s="2" customFormat="1">
      <c r="A326" s="12"/>
      <c r="B326" s="16"/>
      <c r="C326" s="13"/>
      <c r="E326" s="3"/>
      <c r="F326" s="1"/>
      <c r="G326" s="903"/>
      <c r="H326" s="1"/>
      <c r="I326" s="903"/>
      <c r="J326" s="1"/>
      <c r="K326" s="1"/>
      <c r="L326" s="1"/>
    </row>
    <row r="327" spans="1:12" s="2" customFormat="1">
      <c r="A327" s="12"/>
      <c r="B327" s="16"/>
      <c r="C327" s="13"/>
      <c r="E327" s="3"/>
      <c r="F327" s="1"/>
      <c r="G327" s="903"/>
      <c r="H327" s="1"/>
      <c r="I327" s="903"/>
      <c r="J327" s="1"/>
      <c r="K327" s="1"/>
      <c r="L327" s="1"/>
    </row>
    <row r="328" spans="1:12" s="2" customFormat="1">
      <c r="A328" s="12"/>
      <c r="B328" s="16"/>
      <c r="C328" s="13"/>
      <c r="E328" s="3"/>
      <c r="F328" s="1"/>
      <c r="G328" s="903"/>
      <c r="H328" s="1"/>
      <c r="I328" s="903"/>
      <c r="J328" s="1"/>
      <c r="K328" s="1"/>
      <c r="L328" s="1"/>
    </row>
    <row r="329" spans="1:12" s="2" customFormat="1">
      <c r="A329" s="12"/>
      <c r="B329" s="16"/>
      <c r="C329" s="13"/>
      <c r="E329" s="3"/>
      <c r="F329" s="1"/>
      <c r="G329" s="903"/>
      <c r="H329" s="1"/>
      <c r="I329" s="903"/>
      <c r="J329" s="1"/>
      <c r="K329" s="1"/>
      <c r="L329" s="1"/>
    </row>
    <row r="330" spans="1:12" s="2" customFormat="1">
      <c r="A330" s="12"/>
      <c r="B330" s="16"/>
      <c r="C330" s="13"/>
      <c r="E330" s="3"/>
      <c r="F330" s="1"/>
      <c r="G330" s="903"/>
      <c r="H330" s="1"/>
      <c r="I330" s="903"/>
      <c r="J330" s="1"/>
      <c r="K330" s="1"/>
      <c r="L330" s="1"/>
    </row>
    <row r="331" spans="1:12" s="2" customFormat="1">
      <c r="A331" s="12"/>
      <c r="B331" s="16"/>
      <c r="C331" s="13"/>
      <c r="E331" s="3"/>
      <c r="F331" s="1"/>
      <c r="G331" s="903"/>
      <c r="H331" s="1"/>
      <c r="I331" s="903"/>
      <c r="J331" s="1"/>
      <c r="K331" s="1"/>
      <c r="L331" s="1"/>
    </row>
    <row r="332" spans="1:12" s="2" customFormat="1">
      <c r="A332" s="12"/>
      <c r="B332" s="16"/>
      <c r="C332" s="13"/>
      <c r="E332" s="3"/>
      <c r="F332" s="1"/>
      <c r="G332" s="903"/>
      <c r="H332" s="1"/>
      <c r="I332" s="903"/>
      <c r="J332" s="1"/>
      <c r="K332" s="1"/>
      <c r="L332" s="1"/>
    </row>
    <row r="333" spans="1:12" s="2" customFormat="1">
      <c r="A333" s="12"/>
      <c r="B333" s="16"/>
      <c r="C333" s="13"/>
      <c r="E333" s="3"/>
      <c r="F333" s="1"/>
      <c r="G333" s="903"/>
      <c r="H333" s="1"/>
      <c r="I333" s="903"/>
      <c r="J333" s="1"/>
      <c r="K333" s="1"/>
      <c r="L333" s="1"/>
    </row>
    <row r="334" spans="1:12" s="2" customFormat="1">
      <c r="A334" s="12"/>
      <c r="B334" s="16"/>
      <c r="C334" s="13"/>
      <c r="E334" s="3"/>
      <c r="F334" s="1"/>
      <c r="G334" s="903"/>
      <c r="H334" s="1"/>
      <c r="I334" s="903"/>
      <c r="J334" s="1"/>
      <c r="K334" s="1"/>
      <c r="L334" s="1"/>
    </row>
    <row r="335" spans="1:12" s="2" customFormat="1">
      <c r="A335" s="12"/>
      <c r="B335" s="16"/>
      <c r="C335" s="13"/>
      <c r="E335" s="3"/>
      <c r="F335" s="1"/>
      <c r="G335" s="903"/>
      <c r="H335" s="1"/>
      <c r="I335" s="903"/>
      <c r="J335" s="1"/>
      <c r="K335" s="1"/>
      <c r="L335" s="1"/>
    </row>
    <row r="336" spans="1:12" s="2" customFormat="1">
      <c r="A336" s="12"/>
      <c r="B336" s="16"/>
      <c r="C336" s="13"/>
      <c r="E336" s="3"/>
      <c r="F336" s="1"/>
      <c r="G336" s="903"/>
      <c r="H336" s="1"/>
      <c r="I336" s="903"/>
      <c r="J336" s="1"/>
      <c r="K336" s="1"/>
      <c r="L336" s="1"/>
    </row>
    <row r="337" spans="1:12" s="2" customFormat="1">
      <c r="A337" s="12"/>
      <c r="B337" s="16"/>
      <c r="C337" s="13"/>
      <c r="E337" s="3"/>
      <c r="F337" s="1"/>
      <c r="G337" s="903"/>
      <c r="H337" s="1"/>
      <c r="I337" s="903"/>
      <c r="J337" s="1"/>
      <c r="K337" s="1"/>
      <c r="L337" s="1"/>
    </row>
    <row r="338" spans="1:12" s="2" customFormat="1">
      <c r="A338" s="12"/>
      <c r="B338" s="16"/>
      <c r="C338" s="13"/>
      <c r="E338" s="3"/>
      <c r="F338" s="1"/>
      <c r="G338" s="903"/>
      <c r="H338" s="1"/>
      <c r="I338" s="903"/>
      <c r="J338" s="1"/>
      <c r="K338" s="1"/>
      <c r="L338" s="1"/>
    </row>
    <row r="339" spans="1:12" s="2" customFormat="1">
      <c r="A339" s="12"/>
      <c r="B339" s="16"/>
      <c r="C339" s="13"/>
      <c r="E339" s="3"/>
      <c r="F339" s="1"/>
      <c r="G339" s="903"/>
      <c r="H339" s="1"/>
      <c r="I339" s="903"/>
      <c r="J339" s="1"/>
      <c r="K339" s="1"/>
      <c r="L339" s="1"/>
    </row>
    <row r="340" spans="1:12" s="2" customFormat="1">
      <c r="A340" s="12"/>
      <c r="B340" s="16"/>
      <c r="C340" s="13"/>
      <c r="E340" s="3"/>
      <c r="F340" s="1"/>
      <c r="G340" s="903"/>
      <c r="H340" s="1"/>
      <c r="I340" s="903"/>
      <c r="J340" s="1"/>
      <c r="K340" s="1"/>
      <c r="L340" s="1"/>
    </row>
    <row r="341" spans="1:12" s="2" customFormat="1">
      <c r="A341" s="12"/>
      <c r="B341" s="16"/>
      <c r="C341" s="13"/>
      <c r="E341" s="3"/>
      <c r="F341" s="1"/>
      <c r="G341" s="903"/>
      <c r="H341" s="1"/>
      <c r="I341" s="903"/>
      <c r="J341" s="1"/>
      <c r="K341" s="1"/>
      <c r="L341" s="1"/>
    </row>
    <row r="342" spans="1:12" s="2" customFormat="1">
      <c r="A342" s="12"/>
      <c r="B342" s="16"/>
      <c r="C342" s="13"/>
      <c r="E342" s="3"/>
      <c r="F342" s="1"/>
      <c r="G342" s="903"/>
      <c r="H342" s="1"/>
      <c r="I342" s="903"/>
      <c r="J342" s="1"/>
      <c r="K342" s="1"/>
      <c r="L342" s="1"/>
    </row>
    <row r="343" spans="1:12" s="2" customFormat="1">
      <c r="A343" s="12"/>
      <c r="B343" s="16"/>
      <c r="C343" s="13"/>
      <c r="E343" s="3"/>
      <c r="F343" s="1"/>
      <c r="G343" s="903"/>
      <c r="H343" s="1"/>
      <c r="I343" s="903"/>
      <c r="J343" s="1"/>
      <c r="K343" s="1"/>
      <c r="L343" s="1"/>
    </row>
    <row r="344" spans="1:12" s="2" customFormat="1">
      <c r="A344" s="12"/>
      <c r="B344" s="16"/>
      <c r="C344" s="13"/>
      <c r="E344" s="3"/>
      <c r="F344" s="1"/>
      <c r="G344" s="903"/>
      <c r="H344" s="1"/>
      <c r="I344" s="903"/>
      <c r="J344" s="1"/>
      <c r="K344" s="1"/>
      <c r="L344" s="1"/>
    </row>
    <row r="345" spans="1:12" s="2" customFormat="1">
      <c r="A345" s="12"/>
      <c r="B345" s="16"/>
      <c r="C345" s="13"/>
      <c r="E345" s="3"/>
      <c r="F345" s="1"/>
      <c r="G345" s="903"/>
      <c r="H345" s="1"/>
      <c r="I345" s="903"/>
      <c r="J345" s="1"/>
      <c r="K345" s="1"/>
      <c r="L345" s="1"/>
    </row>
    <row r="346" spans="1:12" s="2" customFormat="1">
      <c r="A346" s="12"/>
      <c r="B346" s="16"/>
      <c r="C346" s="13"/>
      <c r="E346" s="3"/>
      <c r="F346" s="1"/>
      <c r="G346" s="903"/>
      <c r="H346" s="1"/>
      <c r="I346" s="903"/>
      <c r="J346" s="1"/>
      <c r="K346" s="1"/>
      <c r="L346" s="1"/>
    </row>
    <row r="347" spans="1:12" s="2" customFormat="1">
      <c r="A347" s="12"/>
      <c r="B347" s="16"/>
      <c r="C347" s="13"/>
      <c r="E347" s="3"/>
      <c r="F347" s="1"/>
      <c r="G347" s="903"/>
      <c r="H347" s="1"/>
      <c r="I347" s="903"/>
      <c r="J347" s="1"/>
      <c r="K347" s="1"/>
      <c r="L347" s="1"/>
    </row>
    <row r="348" spans="1:12" s="2" customFormat="1">
      <c r="A348" s="12"/>
      <c r="B348" s="16"/>
      <c r="C348" s="13"/>
      <c r="E348" s="3"/>
      <c r="F348" s="1"/>
      <c r="G348" s="903"/>
      <c r="H348" s="1"/>
      <c r="I348" s="903"/>
      <c r="J348" s="1"/>
      <c r="K348" s="1"/>
      <c r="L348" s="1"/>
    </row>
    <row r="349" spans="1:12" s="2" customFormat="1">
      <c r="A349" s="12"/>
      <c r="B349" s="16"/>
      <c r="C349" s="13"/>
      <c r="E349" s="3"/>
      <c r="F349" s="1"/>
      <c r="G349" s="903"/>
      <c r="H349" s="1"/>
      <c r="I349" s="903"/>
      <c r="J349" s="1"/>
      <c r="K349" s="1"/>
      <c r="L349" s="1"/>
    </row>
    <row r="350" spans="1:12" s="2" customFormat="1">
      <c r="A350" s="12"/>
      <c r="B350" s="16"/>
      <c r="C350" s="13"/>
      <c r="E350" s="3"/>
      <c r="F350" s="1"/>
      <c r="G350" s="903"/>
      <c r="H350" s="1"/>
      <c r="I350" s="903"/>
      <c r="J350" s="1"/>
      <c r="K350" s="1"/>
      <c r="L350" s="1"/>
    </row>
    <row r="351" spans="1:12" s="2" customFormat="1">
      <c r="A351" s="12"/>
      <c r="B351" s="16"/>
      <c r="C351" s="13"/>
      <c r="E351" s="3"/>
      <c r="F351" s="1"/>
      <c r="G351" s="903"/>
      <c r="H351" s="1"/>
      <c r="I351" s="903"/>
      <c r="J351" s="1"/>
      <c r="K351" s="1"/>
      <c r="L351" s="1"/>
    </row>
    <row r="352" spans="1:12" s="2" customFormat="1">
      <c r="A352" s="12"/>
      <c r="B352" s="16"/>
      <c r="C352" s="13"/>
      <c r="E352" s="3"/>
      <c r="F352" s="1"/>
      <c r="G352" s="903"/>
      <c r="H352" s="1"/>
      <c r="I352" s="903"/>
      <c r="J352" s="1"/>
      <c r="K352" s="1"/>
      <c r="L352" s="1"/>
    </row>
    <row r="353" spans="1:12" s="2" customFormat="1">
      <c r="A353" s="12"/>
      <c r="B353" s="16"/>
      <c r="C353" s="13"/>
      <c r="E353" s="3"/>
      <c r="F353" s="1"/>
      <c r="G353" s="903"/>
      <c r="H353" s="1"/>
      <c r="I353" s="903"/>
      <c r="J353" s="1"/>
      <c r="K353" s="1"/>
      <c r="L353" s="1"/>
    </row>
    <row r="354" spans="1:12" s="2" customFormat="1">
      <c r="A354" s="12"/>
      <c r="B354" s="16"/>
      <c r="C354" s="13"/>
      <c r="E354" s="3"/>
      <c r="F354" s="1"/>
      <c r="G354" s="903"/>
      <c r="H354" s="1"/>
      <c r="I354" s="903"/>
      <c r="J354" s="1"/>
      <c r="K354" s="1"/>
      <c r="L354" s="1"/>
    </row>
    <row r="355" spans="1:12" s="2" customFormat="1">
      <c r="A355" s="12"/>
      <c r="B355" s="16"/>
      <c r="C355" s="13"/>
      <c r="E355" s="3"/>
      <c r="F355" s="1"/>
      <c r="G355" s="903"/>
      <c r="H355" s="1"/>
      <c r="I355" s="903"/>
      <c r="J355" s="1"/>
      <c r="K355" s="1"/>
      <c r="L355" s="1"/>
    </row>
    <row r="356" spans="1:12" s="2" customFormat="1">
      <c r="A356" s="12"/>
      <c r="B356" s="16"/>
      <c r="C356" s="13"/>
      <c r="E356" s="3"/>
      <c r="F356" s="1"/>
      <c r="G356" s="903"/>
      <c r="H356" s="1"/>
      <c r="I356" s="903"/>
      <c r="J356" s="1"/>
      <c r="K356" s="1"/>
      <c r="L356" s="1"/>
    </row>
    <row r="357" spans="1:12" s="2" customFormat="1">
      <c r="A357" s="12"/>
      <c r="B357" s="16"/>
      <c r="C357" s="13"/>
      <c r="E357" s="3"/>
      <c r="F357" s="1"/>
      <c r="G357" s="903"/>
      <c r="H357" s="1"/>
      <c r="I357" s="903"/>
      <c r="J357" s="1"/>
      <c r="K357" s="1"/>
      <c r="L357" s="1"/>
    </row>
    <row r="358" spans="1:12" s="2" customFormat="1">
      <c r="A358" s="12"/>
      <c r="B358" s="16"/>
      <c r="C358" s="13"/>
      <c r="E358" s="3"/>
      <c r="F358" s="1"/>
      <c r="G358" s="903"/>
      <c r="H358" s="1"/>
      <c r="I358" s="903"/>
      <c r="J358" s="1"/>
      <c r="K358" s="1"/>
      <c r="L358" s="1"/>
    </row>
    <row r="359" spans="1:12" s="2" customFormat="1">
      <c r="A359" s="12"/>
      <c r="B359" s="16"/>
      <c r="C359" s="13"/>
      <c r="E359" s="3"/>
      <c r="F359" s="1"/>
      <c r="G359" s="903"/>
      <c r="H359" s="1"/>
      <c r="I359" s="903"/>
      <c r="J359" s="1"/>
      <c r="K359" s="1"/>
      <c r="L359" s="1"/>
    </row>
    <row r="360" spans="1:12" s="2" customFormat="1">
      <c r="A360" s="12"/>
      <c r="B360" s="16"/>
      <c r="C360" s="13"/>
      <c r="E360" s="3"/>
      <c r="F360" s="1"/>
      <c r="G360" s="903"/>
      <c r="H360" s="1"/>
      <c r="I360" s="903"/>
      <c r="J360" s="1"/>
      <c r="K360" s="1"/>
      <c r="L360" s="1"/>
    </row>
    <row r="361" spans="1:12" s="2" customFormat="1">
      <c r="A361" s="12"/>
      <c r="B361" s="16"/>
      <c r="C361" s="13"/>
      <c r="E361" s="3"/>
      <c r="F361" s="1"/>
      <c r="G361" s="903"/>
      <c r="H361" s="1"/>
      <c r="I361" s="903"/>
      <c r="J361" s="1"/>
      <c r="K361" s="1"/>
      <c r="L361" s="1"/>
    </row>
    <row r="362" spans="1:12" s="2" customFormat="1">
      <c r="A362" s="12"/>
      <c r="B362" s="16"/>
      <c r="C362" s="13"/>
      <c r="E362" s="3"/>
      <c r="F362" s="1"/>
      <c r="G362" s="903"/>
      <c r="H362" s="1"/>
      <c r="I362" s="903"/>
      <c r="J362" s="1"/>
      <c r="K362" s="1"/>
      <c r="L362" s="1"/>
    </row>
    <row r="363" spans="1:12" s="2" customFormat="1">
      <c r="A363" s="12"/>
      <c r="B363" s="16"/>
      <c r="C363" s="13"/>
      <c r="E363" s="3"/>
      <c r="F363" s="1"/>
      <c r="G363" s="903"/>
      <c r="H363" s="1"/>
      <c r="I363" s="903"/>
      <c r="J363" s="1"/>
      <c r="K363" s="1"/>
      <c r="L363" s="1"/>
    </row>
    <row r="364" spans="1:12" s="2" customFormat="1">
      <c r="A364" s="12"/>
      <c r="B364" s="16"/>
      <c r="C364" s="13"/>
      <c r="E364" s="3"/>
      <c r="F364" s="1"/>
      <c r="G364" s="903"/>
      <c r="H364" s="1"/>
      <c r="I364" s="903"/>
      <c r="J364" s="1"/>
      <c r="K364" s="1"/>
      <c r="L364" s="1"/>
    </row>
    <row r="365" spans="1:12" s="2" customFormat="1">
      <c r="A365" s="12"/>
      <c r="B365" s="16"/>
      <c r="C365" s="13"/>
      <c r="E365" s="3"/>
      <c r="F365" s="1"/>
      <c r="G365" s="903"/>
      <c r="H365" s="1"/>
      <c r="I365" s="903"/>
      <c r="J365" s="1"/>
      <c r="K365" s="1"/>
      <c r="L365" s="1"/>
    </row>
    <row r="366" spans="1:12" s="2" customFormat="1">
      <c r="A366" s="12"/>
      <c r="B366" s="16"/>
      <c r="C366" s="13"/>
      <c r="E366" s="3"/>
      <c r="F366" s="1"/>
      <c r="G366" s="903"/>
      <c r="H366" s="1"/>
      <c r="I366" s="903"/>
      <c r="J366" s="1"/>
      <c r="K366" s="1"/>
      <c r="L366" s="1"/>
    </row>
    <row r="367" spans="1:12" s="2" customFormat="1">
      <c r="A367" s="12"/>
      <c r="B367" s="16"/>
      <c r="C367" s="13"/>
      <c r="E367" s="3"/>
      <c r="F367" s="1"/>
      <c r="G367" s="903"/>
      <c r="H367" s="1"/>
      <c r="I367" s="903"/>
      <c r="J367" s="1"/>
      <c r="K367" s="1"/>
      <c r="L367" s="1"/>
    </row>
    <row r="368" spans="1:12" s="2" customFormat="1">
      <c r="A368" s="12"/>
      <c r="B368" s="16"/>
      <c r="C368" s="13"/>
      <c r="E368" s="3"/>
      <c r="F368" s="1"/>
      <c r="G368" s="903"/>
      <c r="H368" s="1"/>
      <c r="I368" s="903"/>
      <c r="J368" s="1"/>
      <c r="K368" s="1"/>
      <c r="L368" s="1"/>
    </row>
    <row r="369" spans="1:12" s="2" customFormat="1">
      <c r="A369" s="12"/>
      <c r="B369" s="16"/>
      <c r="C369" s="13"/>
      <c r="E369" s="3"/>
      <c r="F369" s="1"/>
      <c r="G369" s="903"/>
      <c r="H369" s="1"/>
      <c r="I369" s="903"/>
      <c r="J369" s="1"/>
      <c r="K369" s="1"/>
      <c r="L369" s="1"/>
    </row>
    <row r="370" spans="1:12" s="2" customFormat="1">
      <c r="A370" s="12"/>
      <c r="B370" s="16"/>
      <c r="C370" s="13"/>
      <c r="E370" s="3"/>
      <c r="F370" s="1"/>
      <c r="G370" s="903"/>
      <c r="H370" s="1"/>
      <c r="I370" s="903"/>
      <c r="J370" s="1"/>
      <c r="K370" s="1"/>
      <c r="L370" s="1"/>
    </row>
    <row r="371" spans="1:12" s="2" customFormat="1">
      <c r="A371" s="12"/>
      <c r="B371" s="16"/>
      <c r="C371" s="13"/>
      <c r="E371" s="3"/>
      <c r="F371" s="1"/>
      <c r="G371" s="903"/>
      <c r="H371" s="1"/>
      <c r="I371" s="903"/>
      <c r="J371" s="1"/>
      <c r="K371" s="1"/>
      <c r="L371" s="1"/>
    </row>
    <row r="372" spans="1:12" s="2" customFormat="1">
      <c r="A372" s="12"/>
      <c r="B372" s="16"/>
      <c r="C372" s="13"/>
      <c r="E372" s="3"/>
      <c r="F372" s="1"/>
      <c r="G372" s="903"/>
      <c r="H372" s="1"/>
      <c r="I372" s="903"/>
      <c r="J372" s="1"/>
      <c r="K372" s="1"/>
      <c r="L372" s="1"/>
    </row>
    <row r="373" spans="1:12" s="2" customFormat="1">
      <c r="A373" s="12"/>
      <c r="B373" s="16"/>
      <c r="C373" s="13"/>
      <c r="E373" s="3"/>
      <c r="F373" s="1"/>
      <c r="G373" s="903"/>
      <c r="H373" s="1"/>
      <c r="I373" s="903"/>
      <c r="J373" s="1"/>
      <c r="K373" s="1"/>
      <c r="L373" s="1"/>
    </row>
    <row r="374" spans="1:12" s="2" customFormat="1">
      <c r="A374" s="12"/>
      <c r="B374" s="16"/>
      <c r="C374" s="13"/>
      <c r="E374" s="3"/>
      <c r="F374" s="1"/>
      <c r="G374" s="903"/>
      <c r="H374" s="1"/>
      <c r="I374" s="903"/>
      <c r="J374" s="1"/>
      <c r="K374" s="1"/>
      <c r="L374" s="1"/>
    </row>
    <row r="375" spans="1:12" s="2" customFormat="1">
      <c r="A375" s="12"/>
      <c r="B375" s="16"/>
      <c r="C375" s="13"/>
      <c r="E375" s="3"/>
      <c r="F375" s="1"/>
      <c r="G375" s="903"/>
      <c r="H375" s="1"/>
      <c r="I375" s="903"/>
      <c r="J375" s="1"/>
      <c r="K375" s="1"/>
      <c r="L375" s="1"/>
    </row>
    <row r="376" spans="1:12" s="2" customFormat="1">
      <c r="A376" s="12"/>
      <c r="B376" s="16"/>
      <c r="C376" s="13"/>
      <c r="E376" s="3"/>
      <c r="F376" s="1"/>
      <c r="G376" s="903"/>
      <c r="H376" s="1"/>
      <c r="I376" s="903"/>
      <c r="J376" s="1"/>
      <c r="K376" s="1"/>
      <c r="L376" s="1"/>
    </row>
    <row r="377" spans="1:12" s="2" customFormat="1">
      <c r="A377" s="12"/>
      <c r="B377" s="16"/>
      <c r="C377" s="13"/>
      <c r="E377" s="3"/>
      <c r="F377" s="1"/>
      <c r="G377" s="903"/>
      <c r="H377" s="1"/>
      <c r="I377" s="903"/>
      <c r="J377" s="1"/>
      <c r="K377" s="1"/>
      <c r="L377" s="1"/>
    </row>
    <row r="378" spans="1:12" s="2" customFormat="1">
      <c r="A378" s="12"/>
      <c r="B378" s="16"/>
      <c r="C378" s="13"/>
      <c r="E378" s="3"/>
      <c r="F378" s="1"/>
      <c r="G378" s="903"/>
      <c r="H378" s="1"/>
      <c r="I378" s="903"/>
      <c r="J378" s="1"/>
      <c r="K378" s="1"/>
      <c r="L378" s="1"/>
    </row>
    <row r="379" spans="1:12" s="2" customFormat="1">
      <c r="A379" s="12"/>
      <c r="B379" s="16"/>
      <c r="C379" s="13"/>
      <c r="E379" s="3"/>
      <c r="F379" s="1"/>
      <c r="G379" s="903"/>
      <c r="H379" s="1"/>
      <c r="I379" s="903"/>
      <c r="J379" s="1"/>
      <c r="K379" s="1"/>
      <c r="L379" s="1"/>
    </row>
    <row r="380" spans="1:12" s="2" customFormat="1">
      <c r="A380" s="12"/>
      <c r="B380" s="16"/>
      <c r="C380" s="13"/>
      <c r="E380" s="3"/>
      <c r="F380" s="1"/>
      <c r="G380" s="903"/>
      <c r="H380" s="1"/>
      <c r="I380" s="903"/>
      <c r="J380" s="1"/>
      <c r="K380" s="1"/>
      <c r="L380" s="1"/>
    </row>
    <row r="381" spans="1:12" s="2" customFormat="1">
      <c r="A381" s="12"/>
      <c r="B381" s="16"/>
      <c r="C381" s="13"/>
      <c r="E381" s="3"/>
      <c r="F381" s="1"/>
      <c r="G381" s="903"/>
      <c r="H381" s="1"/>
      <c r="I381" s="903"/>
      <c r="J381" s="1"/>
      <c r="K381" s="1"/>
      <c r="L381" s="1"/>
    </row>
    <row r="382" spans="1:12" s="2" customFormat="1">
      <c r="A382" s="12"/>
      <c r="B382" s="16"/>
      <c r="C382" s="13"/>
      <c r="E382" s="3"/>
      <c r="F382" s="1"/>
      <c r="G382" s="903"/>
      <c r="H382" s="1"/>
      <c r="I382" s="903"/>
      <c r="J382" s="1"/>
      <c r="K382" s="1"/>
      <c r="L382" s="1"/>
    </row>
    <row r="383" spans="1:12" s="2" customFormat="1">
      <c r="A383" s="12"/>
      <c r="B383" s="16"/>
      <c r="C383" s="13"/>
      <c r="E383" s="3"/>
      <c r="F383" s="1"/>
      <c r="G383" s="903"/>
      <c r="H383" s="1"/>
      <c r="I383" s="903"/>
      <c r="J383" s="1"/>
      <c r="K383" s="1"/>
      <c r="L383" s="1"/>
    </row>
    <row r="384" spans="1:12" s="2" customFormat="1">
      <c r="A384" s="12"/>
      <c r="B384" s="16"/>
      <c r="C384" s="13"/>
      <c r="E384" s="3"/>
      <c r="F384" s="1"/>
      <c r="G384" s="903"/>
      <c r="H384" s="1"/>
      <c r="I384" s="903"/>
      <c r="J384" s="1"/>
      <c r="K384" s="1"/>
      <c r="L384" s="1"/>
    </row>
    <row r="385" spans="1:12" s="2" customFormat="1">
      <c r="A385" s="12"/>
      <c r="B385" s="16"/>
      <c r="C385" s="13"/>
      <c r="E385" s="3"/>
      <c r="F385" s="1"/>
      <c r="G385" s="903"/>
      <c r="H385" s="1"/>
      <c r="I385" s="903"/>
      <c r="J385" s="1"/>
      <c r="K385" s="1"/>
      <c r="L385" s="1"/>
    </row>
    <row r="386" spans="1:12" s="2" customFormat="1">
      <c r="A386" s="12"/>
      <c r="B386" s="16"/>
      <c r="C386" s="13"/>
      <c r="E386" s="3"/>
      <c r="F386" s="1"/>
      <c r="G386" s="903"/>
      <c r="H386" s="1"/>
      <c r="I386" s="903"/>
      <c r="J386" s="1"/>
      <c r="K386" s="1"/>
      <c r="L386" s="1"/>
    </row>
    <row r="387" spans="1:12" s="2" customFormat="1">
      <c r="A387" s="12"/>
      <c r="B387" s="16"/>
      <c r="C387" s="13"/>
      <c r="E387" s="3"/>
      <c r="F387" s="1"/>
      <c r="G387" s="903"/>
      <c r="H387" s="1"/>
      <c r="I387" s="903"/>
      <c r="J387" s="1"/>
      <c r="K387" s="1"/>
      <c r="L387" s="1"/>
    </row>
    <row r="388" spans="1:12" s="2" customFormat="1">
      <c r="A388" s="12"/>
      <c r="B388" s="16"/>
      <c r="C388" s="13"/>
      <c r="E388" s="3"/>
      <c r="F388" s="1"/>
      <c r="G388" s="903"/>
      <c r="H388" s="1"/>
      <c r="I388" s="903"/>
      <c r="J388" s="1"/>
      <c r="K388" s="1"/>
      <c r="L388" s="1"/>
    </row>
    <row r="389" spans="1:12" s="2" customFormat="1">
      <c r="A389" s="12"/>
      <c r="B389" s="16"/>
      <c r="C389" s="13"/>
      <c r="E389" s="3"/>
      <c r="F389" s="1"/>
      <c r="G389" s="903"/>
      <c r="H389" s="1"/>
      <c r="I389" s="903"/>
      <c r="J389" s="1"/>
      <c r="K389" s="1"/>
      <c r="L389" s="1"/>
    </row>
    <row r="390" spans="1:12" s="2" customFormat="1">
      <c r="A390" s="12"/>
      <c r="B390" s="16"/>
      <c r="C390" s="13"/>
      <c r="E390" s="3"/>
      <c r="F390" s="1"/>
      <c r="G390" s="903"/>
      <c r="H390" s="1"/>
      <c r="I390" s="903"/>
      <c r="J390" s="1"/>
      <c r="K390" s="1"/>
      <c r="L390" s="1"/>
    </row>
    <row r="391" spans="1:12" s="2" customFormat="1">
      <c r="A391" s="12"/>
      <c r="B391" s="16"/>
      <c r="C391" s="13"/>
      <c r="E391" s="3"/>
      <c r="F391" s="1"/>
      <c r="G391" s="903"/>
      <c r="H391" s="1"/>
      <c r="I391" s="903"/>
      <c r="J391" s="1"/>
      <c r="K391" s="1"/>
      <c r="L391" s="1"/>
    </row>
    <row r="392" spans="1:12" s="2" customFormat="1">
      <c r="A392" s="12"/>
      <c r="B392" s="16"/>
      <c r="C392" s="13"/>
      <c r="E392" s="3"/>
      <c r="F392" s="1"/>
      <c r="G392" s="903"/>
      <c r="H392" s="1"/>
      <c r="I392" s="903"/>
      <c r="J392" s="1"/>
      <c r="K392" s="1"/>
      <c r="L392" s="1"/>
    </row>
    <row r="393" spans="1:12" s="2" customFormat="1">
      <c r="A393" s="12"/>
      <c r="B393" s="16"/>
      <c r="C393" s="13"/>
      <c r="E393" s="3"/>
      <c r="F393" s="1"/>
      <c r="G393" s="903"/>
      <c r="H393" s="1"/>
      <c r="I393" s="903"/>
      <c r="J393" s="1"/>
      <c r="K393" s="1"/>
      <c r="L393" s="1"/>
    </row>
    <row r="394" spans="1:12" s="2" customFormat="1">
      <c r="A394" s="12"/>
      <c r="B394" s="16"/>
      <c r="C394" s="13"/>
      <c r="E394" s="3"/>
      <c r="F394" s="1"/>
      <c r="G394" s="903"/>
      <c r="H394" s="1"/>
      <c r="I394" s="903"/>
      <c r="J394" s="1"/>
      <c r="K394" s="1"/>
      <c r="L394" s="1"/>
    </row>
    <row r="395" spans="1:12" s="2" customFormat="1">
      <c r="A395" s="12"/>
      <c r="B395" s="16"/>
      <c r="C395" s="13"/>
      <c r="E395" s="3"/>
      <c r="F395" s="1"/>
      <c r="G395" s="903"/>
      <c r="H395" s="1"/>
      <c r="I395" s="903"/>
      <c r="J395" s="1"/>
      <c r="K395" s="1"/>
      <c r="L395" s="1"/>
    </row>
    <row r="396" spans="1:12" s="2" customFormat="1">
      <c r="A396" s="12"/>
      <c r="B396" s="16"/>
      <c r="C396" s="13"/>
      <c r="E396" s="3"/>
      <c r="F396" s="1"/>
      <c r="G396" s="903"/>
      <c r="H396" s="1"/>
      <c r="I396" s="903"/>
      <c r="J396" s="1"/>
      <c r="K396" s="1"/>
      <c r="L396" s="1"/>
    </row>
    <row r="397" spans="1:12" s="2" customFormat="1">
      <c r="A397" s="12"/>
      <c r="B397" s="16"/>
      <c r="C397" s="13"/>
      <c r="E397" s="3"/>
      <c r="F397" s="1"/>
      <c r="G397" s="903"/>
      <c r="H397" s="1"/>
      <c r="I397" s="903"/>
      <c r="J397" s="1"/>
      <c r="K397" s="1"/>
      <c r="L397" s="1"/>
    </row>
    <row r="398" spans="1:12" s="2" customFormat="1">
      <c r="A398" s="12"/>
      <c r="B398" s="16"/>
      <c r="C398" s="13"/>
      <c r="E398" s="3"/>
      <c r="F398" s="1"/>
      <c r="G398" s="903"/>
      <c r="H398" s="1"/>
      <c r="I398" s="903"/>
      <c r="J398" s="1"/>
      <c r="K398" s="1"/>
      <c r="L398" s="1"/>
    </row>
    <row r="399" spans="1:12" s="2" customFormat="1">
      <c r="A399" s="12"/>
      <c r="B399" s="16"/>
      <c r="C399" s="13"/>
      <c r="E399" s="3"/>
      <c r="F399" s="1"/>
      <c r="G399" s="903"/>
      <c r="H399" s="1"/>
      <c r="I399" s="903"/>
      <c r="J399" s="1"/>
      <c r="K399" s="1"/>
      <c r="L399" s="1"/>
    </row>
    <row r="400" spans="1:12" s="2" customFormat="1">
      <c r="A400" s="12"/>
      <c r="B400" s="16"/>
      <c r="C400" s="13"/>
      <c r="E400" s="3"/>
      <c r="F400" s="1"/>
      <c r="G400" s="903"/>
      <c r="H400" s="1"/>
      <c r="I400" s="903"/>
      <c r="J400" s="1"/>
      <c r="K400" s="1"/>
      <c r="L400" s="1"/>
    </row>
    <row r="401" spans="1:12" s="2" customFormat="1">
      <c r="A401" s="12"/>
      <c r="B401" s="16"/>
      <c r="C401" s="13"/>
      <c r="E401" s="3"/>
      <c r="F401" s="1"/>
      <c r="G401" s="903"/>
      <c r="H401" s="1"/>
      <c r="I401" s="903"/>
      <c r="J401" s="1"/>
      <c r="K401" s="1"/>
      <c r="L401" s="1"/>
    </row>
    <row r="402" spans="1:12" s="2" customFormat="1">
      <c r="A402" s="12"/>
      <c r="B402" s="16"/>
      <c r="C402" s="13"/>
      <c r="E402" s="3"/>
      <c r="F402" s="1"/>
      <c r="G402" s="903"/>
      <c r="H402" s="1"/>
      <c r="I402" s="903"/>
      <c r="J402" s="1"/>
      <c r="K402" s="1"/>
      <c r="L402" s="1"/>
    </row>
    <row r="403" spans="1:12" s="2" customFormat="1">
      <c r="A403" s="12"/>
      <c r="B403" s="16"/>
      <c r="C403" s="13"/>
      <c r="E403" s="3"/>
      <c r="F403" s="1"/>
      <c r="G403" s="903"/>
      <c r="H403" s="1"/>
      <c r="I403" s="903"/>
      <c r="J403" s="1"/>
      <c r="K403" s="1"/>
      <c r="L403" s="1"/>
    </row>
    <row r="404" spans="1:12" s="2" customFormat="1">
      <c r="A404" s="12"/>
      <c r="B404" s="16"/>
      <c r="C404" s="13"/>
      <c r="E404" s="3"/>
      <c r="F404" s="1"/>
      <c r="G404" s="903"/>
      <c r="H404" s="1"/>
      <c r="I404" s="903"/>
      <c r="J404" s="1"/>
      <c r="K404" s="1"/>
      <c r="L404" s="1"/>
    </row>
    <row r="405" spans="1:12" s="2" customFormat="1">
      <c r="A405" s="12"/>
      <c r="B405" s="16"/>
      <c r="C405" s="13"/>
      <c r="E405" s="3"/>
      <c r="F405" s="1"/>
      <c r="G405" s="903"/>
      <c r="H405" s="1"/>
      <c r="I405" s="903"/>
      <c r="J405" s="1"/>
      <c r="K405" s="1"/>
      <c r="L405" s="1"/>
    </row>
    <row r="406" spans="1:12" s="2" customFormat="1">
      <c r="A406" s="12"/>
      <c r="B406" s="16"/>
      <c r="C406" s="13"/>
      <c r="E406" s="3"/>
      <c r="F406" s="1"/>
      <c r="G406" s="903"/>
      <c r="H406" s="1"/>
      <c r="I406" s="903"/>
      <c r="J406" s="1"/>
      <c r="K406" s="1"/>
      <c r="L406" s="1"/>
    </row>
    <row r="407" spans="1:12" s="2" customFormat="1">
      <c r="A407" s="12"/>
      <c r="B407" s="16"/>
      <c r="C407" s="13"/>
      <c r="E407" s="3"/>
      <c r="F407" s="1"/>
      <c r="G407" s="903"/>
      <c r="H407" s="1"/>
      <c r="I407" s="903"/>
      <c r="J407" s="1"/>
      <c r="K407" s="1"/>
      <c r="L407" s="1"/>
    </row>
    <row r="408" spans="1:12" s="2" customFormat="1">
      <c r="A408" s="12"/>
      <c r="B408" s="16"/>
      <c r="C408" s="13"/>
      <c r="E408" s="3"/>
      <c r="F408" s="1"/>
      <c r="G408" s="903"/>
      <c r="H408" s="1"/>
      <c r="I408" s="903"/>
      <c r="J408" s="1"/>
      <c r="K408" s="1"/>
      <c r="L408" s="1"/>
    </row>
    <row r="409" spans="1:12" s="2" customFormat="1">
      <c r="A409" s="12"/>
      <c r="B409" s="16"/>
      <c r="C409" s="13"/>
      <c r="E409" s="3"/>
      <c r="F409" s="1"/>
      <c r="G409" s="903"/>
      <c r="H409" s="1"/>
      <c r="I409" s="903"/>
      <c r="J409" s="1"/>
      <c r="K409" s="1"/>
      <c r="L409" s="1"/>
    </row>
    <row r="410" spans="1:12" s="2" customFormat="1">
      <c r="A410" s="12"/>
      <c r="B410" s="16"/>
      <c r="C410" s="13"/>
      <c r="E410" s="3"/>
      <c r="F410" s="1"/>
      <c r="G410" s="903"/>
      <c r="H410" s="1"/>
      <c r="I410" s="903"/>
      <c r="J410" s="1"/>
      <c r="K410" s="1"/>
      <c r="L410" s="1"/>
    </row>
    <row r="411" spans="1:12" s="2" customFormat="1">
      <c r="A411" s="12"/>
      <c r="B411" s="16"/>
      <c r="C411" s="13"/>
      <c r="E411" s="3"/>
      <c r="F411" s="1"/>
      <c r="G411" s="903"/>
      <c r="H411" s="1"/>
      <c r="I411" s="903"/>
      <c r="J411" s="1"/>
      <c r="K411" s="1"/>
      <c r="L411" s="1"/>
    </row>
    <row r="412" spans="1:12" s="2" customFormat="1">
      <c r="A412" s="12"/>
      <c r="B412" s="16"/>
      <c r="C412" s="13"/>
      <c r="E412" s="3"/>
      <c r="F412" s="1"/>
      <c r="G412" s="903"/>
      <c r="H412" s="1"/>
      <c r="I412" s="903"/>
      <c r="J412" s="1"/>
      <c r="K412" s="1"/>
      <c r="L412" s="1"/>
    </row>
    <row r="413" spans="1:12" s="2" customFormat="1">
      <c r="A413" s="12"/>
      <c r="B413" s="16"/>
      <c r="C413" s="13"/>
      <c r="E413" s="3"/>
      <c r="F413" s="1"/>
      <c r="G413" s="903"/>
      <c r="H413" s="1"/>
      <c r="I413" s="903"/>
      <c r="J413" s="1"/>
      <c r="K413" s="1"/>
      <c r="L413" s="1"/>
    </row>
    <row r="414" spans="1:12" s="2" customFormat="1">
      <c r="A414" s="12"/>
      <c r="B414" s="16"/>
      <c r="C414" s="13"/>
      <c r="E414" s="3"/>
      <c r="F414" s="1"/>
      <c r="G414" s="903"/>
      <c r="H414" s="1"/>
      <c r="I414" s="903"/>
      <c r="J414" s="1"/>
      <c r="K414" s="1"/>
      <c r="L414" s="1"/>
    </row>
    <row r="415" spans="1:12" s="2" customFormat="1">
      <c r="A415" s="12"/>
      <c r="B415" s="16"/>
      <c r="C415" s="13"/>
      <c r="E415" s="3"/>
      <c r="F415" s="1"/>
      <c r="G415" s="903"/>
      <c r="H415" s="1"/>
      <c r="I415" s="903"/>
      <c r="J415" s="1"/>
      <c r="K415" s="1"/>
      <c r="L415" s="1"/>
    </row>
    <row r="416" spans="1:12" s="2" customFormat="1">
      <c r="A416" s="12"/>
      <c r="B416" s="16"/>
      <c r="C416" s="13"/>
      <c r="E416" s="3"/>
      <c r="F416" s="1"/>
      <c r="G416" s="903"/>
      <c r="H416" s="1"/>
      <c r="I416" s="903"/>
      <c r="J416" s="1"/>
      <c r="K416" s="1"/>
      <c r="L416" s="1"/>
    </row>
    <row r="417" spans="1:12" s="2" customFormat="1">
      <c r="A417" s="12"/>
      <c r="B417" s="16"/>
      <c r="C417" s="13"/>
      <c r="E417" s="3"/>
      <c r="F417" s="1"/>
      <c r="G417" s="903"/>
      <c r="H417" s="1"/>
      <c r="I417" s="903"/>
      <c r="J417" s="1"/>
      <c r="K417" s="1"/>
      <c r="L417" s="1"/>
    </row>
    <row r="418" spans="1:12" s="2" customFormat="1">
      <c r="A418" s="12"/>
      <c r="B418" s="16"/>
      <c r="C418" s="13"/>
      <c r="E418" s="3"/>
      <c r="F418" s="1"/>
      <c r="G418" s="903"/>
      <c r="H418" s="1"/>
      <c r="I418" s="903"/>
      <c r="J418" s="1"/>
      <c r="K418" s="1"/>
      <c r="L418" s="1"/>
    </row>
    <row r="419" spans="1:12" s="2" customFormat="1">
      <c r="A419" s="12"/>
      <c r="B419" s="16"/>
      <c r="C419" s="13"/>
      <c r="E419" s="3"/>
      <c r="F419" s="1"/>
      <c r="G419" s="903"/>
      <c r="H419" s="1"/>
      <c r="I419" s="903"/>
      <c r="J419" s="1"/>
      <c r="K419" s="1"/>
      <c r="L419" s="1"/>
    </row>
    <row r="420" spans="1:12" s="2" customFormat="1">
      <c r="A420" s="12"/>
      <c r="B420" s="16"/>
      <c r="C420" s="13"/>
      <c r="E420" s="3"/>
      <c r="F420" s="1"/>
      <c r="G420" s="903"/>
      <c r="H420" s="1"/>
      <c r="I420" s="903"/>
      <c r="J420" s="1"/>
      <c r="K420" s="1"/>
      <c r="L420" s="1"/>
    </row>
    <row r="421" spans="1:12" s="2" customFormat="1">
      <c r="A421" s="12"/>
      <c r="B421" s="16"/>
      <c r="C421" s="13"/>
      <c r="E421" s="3"/>
      <c r="F421" s="1"/>
      <c r="G421" s="903"/>
      <c r="H421" s="1"/>
      <c r="I421" s="903"/>
      <c r="J421" s="1"/>
      <c r="K421" s="1"/>
      <c r="L421" s="1"/>
    </row>
    <row r="422" spans="1:12" s="2" customFormat="1">
      <c r="A422" s="12"/>
      <c r="B422" s="16"/>
      <c r="C422" s="13"/>
      <c r="E422" s="3"/>
      <c r="F422" s="1"/>
      <c r="G422" s="903"/>
      <c r="H422" s="1"/>
      <c r="I422" s="903"/>
      <c r="J422" s="1"/>
      <c r="K422" s="1"/>
      <c r="L422" s="1"/>
    </row>
    <row r="423" spans="1:12" s="2" customFormat="1">
      <c r="A423" s="12"/>
      <c r="B423" s="16"/>
      <c r="C423" s="13"/>
      <c r="E423" s="3"/>
      <c r="F423" s="1"/>
      <c r="G423" s="903"/>
      <c r="H423" s="1"/>
      <c r="I423" s="903"/>
      <c r="J423" s="1"/>
      <c r="K423" s="1"/>
      <c r="L423" s="1"/>
    </row>
    <row r="424" spans="1:12" s="2" customFormat="1">
      <c r="A424" s="12"/>
      <c r="B424" s="16"/>
      <c r="C424" s="13"/>
      <c r="E424" s="3"/>
      <c r="F424" s="1"/>
      <c r="G424" s="903"/>
      <c r="H424" s="1"/>
      <c r="I424" s="903"/>
      <c r="J424" s="1"/>
      <c r="K424" s="1"/>
      <c r="L424" s="1"/>
    </row>
    <row r="425" spans="1:12" s="2" customFormat="1">
      <c r="A425" s="12"/>
      <c r="B425" s="16"/>
      <c r="C425" s="13"/>
      <c r="E425" s="3"/>
      <c r="F425" s="1"/>
      <c r="G425" s="903"/>
      <c r="H425" s="1"/>
      <c r="I425" s="903"/>
      <c r="J425" s="1"/>
      <c r="K425" s="1"/>
      <c r="L425" s="1"/>
    </row>
    <row r="426" spans="1:12" s="2" customFormat="1">
      <c r="A426" s="12"/>
      <c r="B426" s="16"/>
      <c r="C426" s="13"/>
      <c r="E426" s="3"/>
      <c r="F426" s="1"/>
      <c r="G426" s="903"/>
      <c r="H426" s="1"/>
      <c r="I426" s="903"/>
      <c r="J426" s="1"/>
      <c r="K426" s="1"/>
      <c r="L426" s="1"/>
    </row>
    <row r="427" spans="1:12" s="2" customFormat="1">
      <c r="A427" s="12"/>
      <c r="B427" s="16"/>
      <c r="C427" s="13"/>
      <c r="E427" s="3"/>
      <c r="F427" s="1"/>
      <c r="G427" s="903"/>
      <c r="H427" s="1"/>
      <c r="I427" s="903"/>
      <c r="J427" s="1"/>
      <c r="K427" s="1"/>
      <c r="L427" s="1"/>
    </row>
    <row r="428" spans="1:12" s="2" customFormat="1">
      <c r="A428" s="12"/>
      <c r="B428" s="16"/>
      <c r="C428" s="13"/>
      <c r="E428" s="3"/>
      <c r="F428" s="1"/>
      <c r="G428" s="903"/>
      <c r="H428" s="1"/>
      <c r="I428" s="903"/>
      <c r="J428" s="1"/>
      <c r="K428" s="1"/>
      <c r="L428" s="1"/>
    </row>
    <row r="429" spans="1:12" s="2" customFormat="1">
      <c r="A429" s="12"/>
      <c r="B429" s="16"/>
      <c r="C429" s="13"/>
      <c r="E429" s="3"/>
      <c r="F429" s="1"/>
      <c r="G429" s="903"/>
      <c r="H429" s="1"/>
      <c r="I429" s="903"/>
      <c r="J429" s="1"/>
      <c r="K429" s="1"/>
      <c r="L429" s="1"/>
    </row>
    <row r="430" spans="1:12" s="2" customFormat="1">
      <c r="A430" s="12"/>
      <c r="B430" s="16"/>
      <c r="C430" s="13"/>
      <c r="E430" s="3"/>
      <c r="F430" s="1"/>
      <c r="G430" s="903"/>
      <c r="H430" s="1"/>
      <c r="I430" s="903"/>
      <c r="J430" s="1"/>
      <c r="K430" s="1"/>
      <c r="L430" s="1"/>
    </row>
    <row r="431" spans="1:12" s="2" customFormat="1">
      <c r="A431" s="12"/>
      <c r="B431" s="16"/>
      <c r="C431" s="13"/>
      <c r="E431" s="3"/>
      <c r="F431" s="1"/>
      <c r="G431" s="903"/>
      <c r="H431" s="1"/>
      <c r="I431" s="903"/>
      <c r="J431" s="1"/>
      <c r="K431" s="1"/>
      <c r="L431" s="1"/>
    </row>
    <row r="432" spans="1:12" s="2" customFormat="1">
      <c r="A432" s="12"/>
      <c r="B432" s="16"/>
      <c r="C432" s="13"/>
      <c r="E432" s="3"/>
      <c r="F432" s="1"/>
      <c r="G432" s="903"/>
      <c r="H432" s="1"/>
      <c r="I432" s="903"/>
      <c r="J432" s="1"/>
      <c r="K432" s="1"/>
      <c r="L432" s="1"/>
    </row>
    <row r="433" spans="1:12" s="2" customFormat="1">
      <c r="A433" s="12"/>
      <c r="B433" s="16"/>
      <c r="C433" s="13"/>
      <c r="E433" s="3"/>
      <c r="F433" s="1"/>
      <c r="G433" s="903"/>
      <c r="H433" s="1"/>
      <c r="I433" s="903"/>
      <c r="J433" s="1"/>
      <c r="K433" s="1"/>
      <c r="L433" s="1"/>
    </row>
    <row r="434" spans="1:12" s="2" customFormat="1">
      <c r="A434" s="12"/>
      <c r="B434" s="16"/>
      <c r="C434" s="13"/>
      <c r="E434" s="3"/>
      <c r="F434" s="1"/>
      <c r="G434" s="903"/>
      <c r="H434" s="1"/>
      <c r="I434" s="903"/>
      <c r="J434" s="1"/>
      <c r="K434" s="1"/>
      <c r="L434" s="1"/>
    </row>
    <row r="435" spans="1:12" s="2" customFormat="1">
      <c r="A435" s="12"/>
      <c r="B435" s="16"/>
      <c r="C435" s="13"/>
      <c r="E435" s="3"/>
      <c r="F435" s="1"/>
      <c r="G435" s="903"/>
      <c r="H435" s="1"/>
      <c r="I435" s="903"/>
      <c r="J435" s="1"/>
      <c r="K435" s="1"/>
      <c r="L435" s="1"/>
    </row>
    <row r="436" spans="1:12" s="2" customFormat="1">
      <c r="A436" s="12"/>
      <c r="B436" s="16"/>
      <c r="C436" s="13"/>
      <c r="E436" s="3"/>
      <c r="F436" s="1"/>
      <c r="G436" s="903"/>
      <c r="H436" s="1"/>
      <c r="I436" s="903"/>
      <c r="J436" s="1"/>
      <c r="K436" s="1"/>
      <c r="L436" s="1"/>
    </row>
    <row r="437" spans="1:12" s="2" customFormat="1">
      <c r="A437" s="12"/>
      <c r="B437" s="16"/>
      <c r="C437" s="13"/>
      <c r="E437" s="3"/>
      <c r="F437" s="1"/>
      <c r="G437" s="903"/>
      <c r="H437" s="1"/>
      <c r="I437" s="903"/>
      <c r="J437" s="1"/>
      <c r="K437" s="1"/>
      <c r="L437" s="1"/>
    </row>
    <row r="438" spans="1:12" s="2" customFormat="1">
      <c r="A438" s="12"/>
      <c r="B438" s="16"/>
      <c r="C438" s="13"/>
      <c r="E438" s="3"/>
      <c r="F438" s="1"/>
      <c r="G438" s="903"/>
      <c r="H438" s="1"/>
      <c r="I438" s="903"/>
      <c r="J438" s="1"/>
      <c r="K438" s="1"/>
      <c r="L438" s="1"/>
    </row>
    <row r="439" spans="1:12" s="2" customFormat="1">
      <c r="A439" s="12"/>
      <c r="B439" s="16"/>
      <c r="C439" s="13"/>
      <c r="E439" s="3"/>
      <c r="F439" s="1"/>
      <c r="G439" s="903"/>
      <c r="H439" s="1"/>
      <c r="I439" s="903"/>
      <c r="J439" s="1"/>
      <c r="K439" s="1"/>
      <c r="L439" s="1"/>
    </row>
    <row r="440" spans="1:12" s="2" customFormat="1">
      <c r="A440" s="12"/>
      <c r="B440" s="16"/>
      <c r="C440" s="13"/>
      <c r="E440" s="3"/>
      <c r="F440" s="1"/>
      <c r="G440" s="903"/>
      <c r="H440" s="1"/>
      <c r="I440" s="903"/>
      <c r="J440" s="1"/>
      <c r="K440" s="1"/>
      <c r="L440" s="1"/>
    </row>
    <row r="441" spans="1:12" s="2" customFormat="1">
      <c r="A441" s="12"/>
      <c r="B441" s="16"/>
      <c r="C441" s="13"/>
      <c r="E441" s="3"/>
      <c r="F441" s="1"/>
      <c r="G441" s="903"/>
      <c r="H441" s="1"/>
      <c r="I441" s="903"/>
      <c r="J441" s="1"/>
      <c r="K441" s="1"/>
      <c r="L441" s="1"/>
    </row>
    <row r="442" spans="1:12" s="2" customFormat="1">
      <c r="A442" s="12"/>
      <c r="B442" s="16"/>
      <c r="C442" s="13"/>
      <c r="E442" s="3"/>
      <c r="F442" s="1"/>
      <c r="G442" s="903"/>
      <c r="H442" s="1"/>
      <c r="I442" s="903"/>
      <c r="J442" s="1"/>
      <c r="K442" s="1"/>
      <c r="L442" s="1"/>
    </row>
    <row r="443" spans="1:12" s="2" customFormat="1">
      <c r="A443" s="12"/>
      <c r="B443" s="16"/>
      <c r="C443" s="13"/>
      <c r="E443" s="3"/>
      <c r="F443" s="1"/>
      <c r="G443" s="903"/>
      <c r="H443" s="1"/>
      <c r="I443" s="903"/>
      <c r="J443" s="1"/>
      <c r="K443" s="1"/>
      <c r="L443" s="1"/>
    </row>
    <row r="444" spans="1:12" s="2" customFormat="1">
      <c r="A444" s="12"/>
      <c r="B444" s="16"/>
      <c r="C444" s="13"/>
      <c r="E444" s="3"/>
      <c r="F444" s="1"/>
      <c r="G444" s="903"/>
      <c r="H444" s="1"/>
      <c r="I444" s="903"/>
      <c r="J444" s="1"/>
      <c r="K444" s="1"/>
      <c r="L444" s="1"/>
    </row>
    <row r="445" spans="1:12" s="2" customFormat="1">
      <c r="A445" s="12"/>
      <c r="B445" s="16"/>
      <c r="C445" s="13"/>
      <c r="E445" s="3"/>
      <c r="F445" s="1"/>
      <c r="G445" s="903"/>
      <c r="H445" s="1"/>
      <c r="I445" s="903"/>
      <c r="J445" s="1"/>
      <c r="K445" s="1"/>
      <c r="L445" s="1"/>
    </row>
    <row r="446" spans="1:12" s="2" customFormat="1">
      <c r="A446" s="12"/>
      <c r="B446" s="16"/>
      <c r="C446" s="13"/>
      <c r="E446" s="3"/>
      <c r="F446" s="1"/>
      <c r="G446" s="903"/>
      <c r="H446" s="1"/>
      <c r="I446" s="903"/>
      <c r="J446" s="1"/>
      <c r="K446" s="1"/>
      <c r="L446" s="1"/>
    </row>
    <row r="447" spans="1:12" s="2" customFormat="1">
      <c r="A447" s="12"/>
      <c r="B447" s="16"/>
      <c r="C447" s="13"/>
      <c r="E447" s="3"/>
      <c r="F447" s="1"/>
      <c r="G447" s="903"/>
      <c r="H447" s="1"/>
      <c r="I447" s="903"/>
      <c r="J447" s="1"/>
      <c r="K447" s="1"/>
      <c r="L447" s="1"/>
    </row>
    <row r="448" spans="1:12" s="2" customFormat="1">
      <c r="A448" s="12"/>
      <c r="B448" s="16"/>
      <c r="C448" s="13"/>
      <c r="E448" s="3"/>
      <c r="F448" s="1"/>
      <c r="G448" s="903"/>
      <c r="H448" s="1"/>
      <c r="I448" s="903"/>
      <c r="J448" s="1"/>
      <c r="K448" s="1"/>
      <c r="L448" s="1"/>
    </row>
    <row r="449" spans="1:12" s="2" customFormat="1">
      <c r="A449" s="12"/>
      <c r="B449" s="16"/>
      <c r="C449" s="13"/>
      <c r="E449" s="3"/>
      <c r="F449" s="1"/>
      <c r="G449" s="903"/>
      <c r="H449" s="1"/>
      <c r="I449" s="903"/>
      <c r="J449" s="1"/>
      <c r="K449" s="1"/>
      <c r="L449" s="1"/>
    </row>
    <row r="450" spans="1:12" s="2" customFormat="1">
      <c r="A450" s="12"/>
      <c r="B450" s="16"/>
      <c r="C450" s="13"/>
      <c r="E450" s="3"/>
      <c r="F450" s="1"/>
      <c r="G450" s="903"/>
      <c r="H450" s="1"/>
      <c r="I450" s="903"/>
      <c r="J450" s="1"/>
      <c r="K450" s="1"/>
      <c r="L450" s="1"/>
    </row>
    <row r="451" spans="1:12" s="2" customFormat="1">
      <c r="A451" s="12"/>
      <c r="B451" s="16"/>
      <c r="C451" s="13"/>
      <c r="E451" s="3"/>
      <c r="F451" s="1"/>
      <c r="G451" s="903"/>
      <c r="H451" s="1"/>
      <c r="I451" s="903"/>
      <c r="J451" s="1"/>
      <c r="K451" s="1"/>
      <c r="L451" s="1"/>
    </row>
    <row r="452" spans="1:12" s="2" customFormat="1">
      <c r="A452" s="12"/>
      <c r="B452" s="16"/>
      <c r="C452" s="13"/>
      <c r="E452" s="3"/>
      <c r="F452" s="1"/>
      <c r="G452" s="903"/>
      <c r="H452" s="1"/>
      <c r="I452" s="903"/>
      <c r="J452" s="1"/>
      <c r="K452" s="1"/>
      <c r="L452" s="1"/>
    </row>
    <row r="453" spans="1:12" s="2" customFormat="1">
      <c r="A453" s="12"/>
      <c r="B453" s="16"/>
      <c r="C453" s="13"/>
      <c r="E453" s="3"/>
      <c r="F453" s="1"/>
      <c r="G453" s="903"/>
      <c r="H453" s="1"/>
      <c r="I453" s="903"/>
      <c r="J453" s="1"/>
      <c r="K453" s="1"/>
      <c r="L453" s="1"/>
    </row>
    <row r="454" spans="1:12" s="2" customFormat="1">
      <c r="A454" s="12"/>
      <c r="B454" s="16"/>
      <c r="C454" s="13"/>
      <c r="E454" s="3"/>
      <c r="F454" s="1"/>
      <c r="G454" s="903"/>
      <c r="H454" s="1"/>
      <c r="I454" s="903"/>
      <c r="J454" s="1"/>
      <c r="K454" s="1"/>
      <c r="L454" s="1"/>
    </row>
    <row r="455" spans="1:12" s="2" customFormat="1">
      <c r="A455" s="12"/>
      <c r="B455" s="16"/>
      <c r="C455" s="13"/>
      <c r="E455" s="3"/>
      <c r="F455" s="1"/>
      <c r="G455" s="903"/>
      <c r="H455" s="1"/>
      <c r="I455" s="903"/>
      <c r="J455" s="1"/>
      <c r="K455" s="1"/>
      <c r="L455" s="1"/>
    </row>
    <row r="456" spans="1:12" s="2" customFormat="1">
      <c r="A456" s="12"/>
      <c r="B456" s="16"/>
      <c r="C456" s="13"/>
      <c r="E456" s="3"/>
      <c r="F456" s="1"/>
      <c r="G456" s="903"/>
      <c r="H456" s="1"/>
      <c r="I456" s="903"/>
      <c r="J456" s="1"/>
      <c r="K456" s="1"/>
      <c r="L456" s="1"/>
    </row>
    <row r="457" spans="1:12" s="2" customFormat="1">
      <c r="A457" s="12"/>
      <c r="B457" s="16"/>
      <c r="C457" s="13"/>
      <c r="E457" s="3"/>
      <c r="F457" s="1"/>
      <c r="G457" s="903"/>
      <c r="H457" s="1"/>
      <c r="I457" s="903"/>
      <c r="J457" s="1"/>
      <c r="K457" s="1"/>
      <c r="L457" s="1"/>
    </row>
    <row r="458" spans="1:12" s="2" customFormat="1">
      <c r="A458" s="12"/>
      <c r="B458" s="16"/>
      <c r="C458" s="13"/>
      <c r="E458" s="3"/>
      <c r="F458" s="1"/>
      <c r="G458" s="903"/>
      <c r="H458" s="1"/>
      <c r="I458" s="903"/>
      <c r="J458" s="1"/>
      <c r="K458" s="1"/>
      <c r="L458" s="1"/>
    </row>
    <row r="459" spans="1:12" s="2" customFormat="1">
      <c r="A459" s="12"/>
      <c r="B459" s="16"/>
      <c r="C459" s="13"/>
      <c r="E459" s="3"/>
      <c r="F459" s="1"/>
      <c r="G459" s="903"/>
      <c r="H459" s="1"/>
      <c r="I459" s="903"/>
      <c r="J459" s="1"/>
      <c r="K459" s="1"/>
      <c r="L459" s="1"/>
    </row>
    <row r="460" spans="1:12" s="2" customFormat="1">
      <c r="A460" s="12"/>
      <c r="B460" s="16"/>
      <c r="C460" s="13"/>
      <c r="E460" s="3"/>
      <c r="F460" s="1"/>
      <c r="G460" s="903"/>
      <c r="H460" s="1"/>
      <c r="I460" s="903"/>
      <c r="J460" s="1"/>
      <c r="K460" s="1"/>
      <c r="L460" s="1"/>
    </row>
    <row r="461" spans="1:12" s="2" customFormat="1">
      <c r="A461" s="12"/>
      <c r="B461" s="16"/>
      <c r="C461" s="13"/>
      <c r="E461" s="3"/>
      <c r="F461" s="1"/>
      <c r="G461" s="903"/>
      <c r="H461" s="1"/>
      <c r="I461" s="903"/>
      <c r="J461" s="1"/>
      <c r="K461" s="1"/>
      <c r="L461" s="1"/>
    </row>
    <row r="462" spans="1:12" s="2" customFormat="1">
      <c r="A462" s="12"/>
      <c r="B462" s="16"/>
      <c r="C462" s="13"/>
      <c r="E462" s="3"/>
      <c r="F462" s="1"/>
      <c r="G462" s="903"/>
      <c r="H462" s="1"/>
      <c r="I462" s="903"/>
      <c r="J462" s="1"/>
      <c r="K462" s="1"/>
      <c r="L462" s="1"/>
    </row>
    <row r="463" spans="1:12" s="2" customFormat="1">
      <c r="A463" s="12"/>
      <c r="B463" s="16"/>
      <c r="C463" s="13"/>
      <c r="E463" s="3"/>
      <c r="F463" s="1"/>
      <c r="G463" s="903"/>
      <c r="H463" s="1"/>
      <c r="I463" s="903"/>
      <c r="J463" s="1"/>
      <c r="K463" s="1"/>
      <c r="L463" s="1"/>
    </row>
    <row r="464" spans="1:12" s="2" customFormat="1">
      <c r="A464" s="12"/>
      <c r="B464" s="16"/>
      <c r="C464" s="13"/>
      <c r="E464" s="3"/>
      <c r="F464" s="1"/>
      <c r="G464" s="903"/>
      <c r="H464" s="1"/>
      <c r="I464" s="903"/>
      <c r="J464" s="1"/>
      <c r="K464" s="1"/>
      <c r="L464" s="1"/>
    </row>
    <row r="465" spans="1:12" s="2" customFormat="1">
      <c r="A465" s="12"/>
      <c r="B465" s="16"/>
      <c r="C465" s="13"/>
      <c r="E465" s="3"/>
      <c r="F465" s="1"/>
      <c r="G465" s="903"/>
      <c r="H465" s="1"/>
      <c r="I465" s="903"/>
      <c r="J465" s="1"/>
      <c r="K465" s="1"/>
      <c r="L465" s="1"/>
    </row>
    <row r="466" spans="1:12" s="2" customFormat="1">
      <c r="A466" s="12"/>
      <c r="B466" s="16"/>
      <c r="C466" s="13"/>
      <c r="E466" s="3"/>
      <c r="F466" s="1"/>
      <c r="G466" s="903"/>
      <c r="H466" s="1"/>
      <c r="I466" s="903"/>
      <c r="J466" s="1"/>
      <c r="K466" s="1"/>
      <c r="L466" s="1"/>
    </row>
    <row r="467" spans="1:12" s="2" customFormat="1">
      <c r="A467" s="12"/>
      <c r="B467" s="16"/>
      <c r="C467" s="13"/>
      <c r="E467" s="3"/>
      <c r="F467" s="1"/>
      <c r="G467" s="903"/>
      <c r="H467" s="1"/>
      <c r="I467" s="903"/>
      <c r="J467" s="1"/>
      <c r="K467" s="1"/>
      <c r="L467" s="1"/>
    </row>
    <row r="468" spans="1:12" s="2" customFormat="1">
      <c r="A468" s="12"/>
      <c r="B468" s="16"/>
      <c r="C468" s="13"/>
      <c r="E468" s="3"/>
      <c r="F468" s="1"/>
      <c r="G468" s="903"/>
      <c r="H468" s="1"/>
      <c r="I468" s="903"/>
      <c r="J468" s="1"/>
      <c r="K468" s="1"/>
      <c r="L468" s="1"/>
    </row>
    <row r="469" spans="1:12" s="2" customFormat="1">
      <c r="A469" s="12"/>
      <c r="B469" s="16"/>
      <c r="C469" s="13"/>
      <c r="E469" s="3"/>
      <c r="F469" s="1"/>
      <c r="G469" s="903"/>
      <c r="H469" s="1"/>
      <c r="I469" s="903"/>
      <c r="J469" s="1"/>
      <c r="K469" s="1"/>
      <c r="L469" s="1"/>
    </row>
    <row r="470" spans="1:12" s="2" customFormat="1">
      <c r="A470" s="12"/>
      <c r="B470" s="16"/>
      <c r="C470" s="13"/>
      <c r="E470" s="3"/>
      <c r="F470" s="1"/>
      <c r="G470" s="903"/>
      <c r="H470" s="1"/>
      <c r="I470" s="903"/>
      <c r="J470" s="1"/>
      <c r="K470" s="1"/>
      <c r="L470" s="1"/>
    </row>
    <row r="471" spans="1:12" s="2" customFormat="1">
      <c r="A471" s="12"/>
      <c r="B471" s="16"/>
      <c r="C471" s="13"/>
      <c r="E471" s="3"/>
      <c r="F471" s="1"/>
      <c r="G471" s="903"/>
      <c r="H471" s="1"/>
      <c r="I471" s="903"/>
      <c r="J471" s="1"/>
      <c r="K471" s="1"/>
      <c r="L471" s="1"/>
    </row>
    <row r="472" spans="1:12" s="2" customFormat="1">
      <c r="A472" s="12"/>
      <c r="B472" s="16"/>
      <c r="C472" s="13"/>
      <c r="E472" s="3"/>
      <c r="F472" s="1"/>
      <c r="G472" s="903"/>
      <c r="H472" s="1"/>
      <c r="I472" s="903"/>
      <c r="J472" s="1"/>
      <c r="K472" s="1"/>
      <c r="L472" s="1"/>
    </row>
    <row r="473" spans="1:12" s="2" customFormat="1">
      <c r="A473" s="12"/>
      <c r="B473" s="16"/>
      <c r="C473" s="13"/>
      <c r="E473" s="3"/>
      <c r="F473" s="1"/>
      <c r="G473" s="903"/>
      <c r="H473" s="1"/>
      <c r="I473" s="903"/>
      <c r="J473" s="1"/>
      <c r="K473" s="1"/>
      <c r="L473" s="1"/>
    </row>
    <row r="474" spans="1:12" s="2" customFormat="1">
      <c r="A474" s="12"/>
      <c r="B474" s="16"/>
      <c r="C474" s="13"/>
      <c r="E474" s="3"/>
      <c r="F474" s="1"/>
      <c r="G474" s="903"/>
      <c r="H474" s="1"/>
      <c r="I474" s="903"/>
      <c r="J474" s="1"/>
      <c r="K474" s="1"/>
      <c r="L474" s="1"/>
    </row>
    <row r="475" spans="1:12" s="2" customFormat="1">
      <c r="A475" s="12"/>
      <c r="B475" s="16"/>
      <c r="C475" s="13"/>
      <c r="E475" s="3"/>
      <c r="F475" s="1"/>
      <c r="G475" s="903"/>
      <c r="H475" s="1"/>
      <c r="I475" s="903"/>
      <c r="J475" s="1"/>
      <c r="K475" s="1"/>
      <c r="L475" s="1"/>
    </row>
    <row r="476" spans="1:12" s="2" customFormat="1">
      <c r="A476" s="12"/>
      <c r="B476" s="16"/>
      <c r="C476" s="13"/>
      <c r="E476" s="3"/>
      <c r="F476" s="1"/>
      <c r="G476" s="903"/>
      <c r="H476" s="1"/>
      <c r="I476" s="903"/>
      <c r="J476" s="1"/>
      <c r="K476" s="1"/>
      <c r="L476" s="1"/>
    </row>
    <row r="477" spans="1:12" s="2" customFormat="1">
      <c r="A477" s="12"/>
      <c r="B477" s="16"/>
      <c r="C477" s="13"/>
      <c r="E477" s="3"/>
      <c r="F477" s="1"/>
      <c r="G477" s="903"/>
      <c r="H477" s="1"/>
      <c r="I477" s="903"/>
      <c r="J477" s="1"/>
      <c r="K477" s="1"/>
      <c r="L477" s="1"/>
    </row>
    <row r="478" spans="1:12" s="2" customFormat="1">
      <c r="A478" s="12"/>
      <c r="B478" s="16"/>
      <c r="C478" s="13"/>
      <c r="E478" s="3"/>
      <c r="F478" s="1"/>
      <c r="G478" s="903"/>
      <c r="H478" s="1"/>
      <c r="I478" s="903"/>
      <c r="J478" s="1"/>
      <c r="K478" s="1"/>
      <c r="L478" s="1"/>
    </row>
    <row r="479" spans="1:12" s="2" customFormat="1">
      <c r="A479" s="12"/>
      <c r="B479" s="16"/>
      <c r="C479" s="13"/>
      <c r="E479" s="3"/>
      <c r="F479" s="1"/>
      <c r="G479" s="903"/>
      <c r="H479" s="1"/>
      <c r="I479" s="903"/>
      <c r="J479" s="1"/>
      <c r="K479" s="1"/>
      <c r="L479" s="1"/>
    </row>
    <row r="480" spans="1:12" s="2" customFormat="1">
      <c r="A480" s="12"/>
      <c r="B480" s="16"/>
      <c r="C480" s="13"/>
      <c r="E480" s="3"/>
      <c r="F480" s="1"/>
      <c r="G480" s="903"/>
      <c r="H480" s="1"/>
      <c r="I480" s="903"/>
      <c r="J480" s="1"/>
      <c r="K480" s="1"/>
      <c r="L480" s="1"/>
    </row>
    <row r="481" spans="1:12" s="2" customFormat="1">
      <c r="A481" s="12"/>
      <c r="B481" s="16"/>
      <c r="C481" s="13"/>
      <c r="E481" s="3"/>
      <c r="F481" s="1"/>
      <c r="G481" s="903"/>
      <c r="H481" s="1"/>
      <c r="I481" s="903"/>
      <c r="J481" s="1"/>
      <c r="K481" s="1"/>
      <c r="L481" s="1"/>
    </row>
    <row r="482" spans="1:12" s="2" customFormat="1">
      <c r="A482" s="12"/>
      <c r="B482" s="16"/>
      <c r="C482" s="13"/>
      <c r="E482" s="3"/>
      <c r="F482" s="1"/>
      <c r="G482" s="903"/>
      <c r="H482" s="1"/>
      <c r="I482" s="903"/>
      <c r="J482" s="1"/>
      <c r="K482" s="1"/>
      <c r="L482" s="1"/>
    </row>
    <row r="483" spans="1:12" s="2" customFormat="1">
      <c r="A483" s="12"/>
      <c r="B483" s="16"/>
      <c r="C483" s="13"/>
      <c r="E483" s="3"/>
      <c r="F483" s="1"/>
      <c r="G483" s="903"/>
      <c r="H483" s="1"/>
      <c r="I483" s="903"/>
      <c r="J483" s="1"/>
      <c r="K483" s="1"/>
      <c r="L483" s="1"/>
    </row>
    <row r="484" spans="1:12" s="2" customFormat="1">
      <c r="A484" s="12"/>
      <c r="B484" s="16"/>
      <c r="C484" s="13"/>
      <c r="E484" s="3"/>
      <c r="F484" s="1"/>
      <c r="G484" s="903"/>
      <c r="H484" s="1"/>
      <c r="I484" s="903"/>
      <c r="J484" s="1"/>
      <c r="K484" s="1"/>
      <c r="L484" s="1"/>
    </row>
    <row r="485" spans="1:12" s="2" customFormat="1">
      <c r="A485" s="12"/>
      <c r="B485" s="16"/>
      <c r="C485" s="13"/>
      <c r="E485" s="3"/>
      <c r="F485" s="1"/>
      <c r="G485" s="903"/>
      <c r="H485" s="1"/>
      <c r="I485" s="903"/>
      <c r="J485" s="1"/>
      <c r="K485" s="1"/>
      <c r="L485" s="1"/>
    </row>
    <row r="486" spans="1:12" s="2" customFormat="1">
      <c r="A486" s="12"/>
      <c r="B486" s="16"/>
      <c r="C486" s="13"/>
      <c r="E486" s="3"/>
      <c r="F486" s="1"/>
      <c r="G486" s="903"/>
      <c r="H486" s="1"/>
      <c r="I486" s="903"/>
      <c r="J486" s="1"/>
      <c r="K486" s="1"/>
      <c r="L486" s="1"/>
    </row>
    <row r="487" spans="1:12" s="2" customFormat="1">
      <c r="A487" s="12"/>
      <c r="B487" s="16"/>
      <c r="C487" s="13"/>
      <c r="E487" s="3"/>
      <c r="F487" s="1"/>
      <c r="G487" s="903"/>
      <c r="H487" s="1"/>
      <c r="I487" s="903"/>
      <c r="J487" s="1"/>
      <c r="K487" s="1"/>
      <c r="L487" s="1"/>
    </row>
    <row r="488" spans="1:12" s="2" customFormat="1">
      <c r="A488" s="12"/>
      <c r="B488" s="16"/>
      <c r="C488" s="13"/>
      <c r="E488" s="3"/>
      <c r="F488" s="1"/>
      <c r="G488" s="903"/>
      <c r="H488" s="1"/>
      <c r="I488" s="903"/>
      <c r="J488" s="1"/>
      <c r="K488" s="1"/>
      <c r="L488" s="1"/>
    </row>
    <row r="489" spans="1:12" s="2" customFormat="1">
      <c r="A489" s="12"/>
      <c r="B489" s="16"/>
      <c r="C489" s="13"/>
      <c r="E489" s="3"/>
      <c r="F489" s="1"/>
      <c r="G489" s="903"/>
      <c r="H489" s="1"/>
      <c r="I489" s="903"/>
      <c r="J489" s="1"/>
      <c r="K489" s="1"/>
      <c r="L489" s="1"/>
    </row>
    <row r="490" spans="1:12" s="2" customFormat="1">
      <c r="A490" s="12"/>
      <c r="B490" s="16"/>
      <c r="C490" s="13"/>
      <c r="E490" s="3"/>
      <c r="F490" s="1"/>
      <c r="G490" s="903"/>
      <c r="H490" s="1"/>
      <c r="I490" s="903"/>
      <c r="J490" s="1"/>
      <c r="K490" s="1"/>
      <c r="L490" s="1"/>
    </row>
    <row r="491" spans="1:12" s="2" customFormat="1">
      <c r="A491" s="12"/>
      <c r="B491" s="16"/>
      <c r="C491" s="13"/>
      <c r="E491" s="3"/>
      <c r="F491" s="1"/>
      <c r="G491" s="903"/>
      <c r="H491" s="1"/>
      <c r="I491" s="903"/>
      <c r="J491" s="1"/>
      <c r="K491" s="1"/>
      <c r="L491" s="1"/>
    </row>
    <row r="492" spans="1:12" s="2" customFormat="1">
      <c r="A492" s="12"/>
      <c r="B492" s="16"/>
      <c r="C492" s="13"/>
      <c r="E492" s="3"/>
      <c r="F492" s="1"/>
      <c r="G492" s="903"/>
      <c r="H492" s="1"/>
      <c r="I492" s="903"/>
      <c r="J492" s="1"/>
      <c r="K492" s="1"/>
      <c r="L492" s="1"/>
    </row>
    <row r="493" spans="1:12" s="2" customFormat="1">
      <c r="A493" s="12"/>
      <c r="B493" s="16"/>
      <c r="C493" s="13"/>
      <c r="E493" s="3"/>
      <c r="F493" s="1"/>
      <c r="G493" s="903"/>
      <c r="H493" s="1"/>
      <c r="I493" s="903"/>
      <c r="J493" s="1"/>
      <c r="K493" s="1"/>
      <c r="L493" s="1"/>
    </row>
    <row r="494" spans="1:12" s="2" customFormat="1">
      <c r="A494" s="12"/>
      <c r="B494" s="16"/>
      <c r="C494" s="13"/>
      <c r="E494" s="3"/>
      <c r="F494" s="1"/>
      <c r="G494" s="903"/>
      <c r="H494" s="1"/>
      <c r="I494" s="903"/>
      <c r="J494" s="1"/>
      <c r="K494" s="1"/>
      <c r="L494" s="1"/>
    </row>
    <row r="495" spans="1:12" s="2" customFormat="1">
      <c r="A495" s="12"/>
      <c r="B495" s="16"/>
      <c r="C495" s="13"/>
      <c r="E495" s="3"/>
      <c r="F495" s="1"/>
      <c r="G495" s="903"/>
      <c r="H495" s="1"/>
      <c r="I495" s="903"/>
      <c r="J495" s="1"/>
      <c r="K495" s="1"/>
      <c r="L495" s="1"/>
    </row>
    <row r="496" spans="1:12" s="2" customFormat="1">
      <c r="A496" s="12"/>
      <c r="B496" s="16"/>
      <c r="C496" s="13"/>
      <c r="E496" s="3"/>
      <c r="F496" s="1"/>
      <c r="G496" s="903"/>
      <c r="H496" s="1"/>
      <c r="I496" s="903"/>
      <c r="J496" s="1"/>
      <c r="K496" s="1"/>
      <c r="L496" s="1"/>
    </row>
    <row r="497" spans="1:12" s="2" customFormat="1">
      <c r="A497" s="12"/>
      <c r="B497" s="16"/>
      <c r="C497" s="13"/>
      <c r="E497" s="3"/>
      <c r="F497" s="1"/>
      <c r="G497" s="903"/>
      <c r="H497" s="1"/>
      <c r="I497" s="903"/>
      <c r="J497" s="1"/>
      <c r="K497" s="1"/>
      <c r="L497" s="1"/>
    </row>
    <row r="498" spans="1:12" s="2" customFormat="1">
      <c r="A498" s="12"/>
      <c r="B498" s="16"/>
      <c r="C498" s="13"/>
      <c r="E498" s="3"/>
      <c r="F498" s="1"/>
      <c r="G498" s="903"/>
      <c r="H498" s="1"/>
      <c r="I498" s="903"/>
      <c r="J498" s="1"/>
      <c r="K498" s="1"/>
      <c r="L498" s="1"/>
    </row>
    <row r="499" spans="1:12" s="2" customFormat="1">
      <c r="A499" s="12"/>
      <c r="B499" s="16"/>
      <c r="C499" s="13"/>
      <c r="E499" s="3"/>
      <c r="F499" s="1"/>
      <c r="G499" s="903"/>
      <c r="H499" s="1"/>
      <c r="I499" s="903"/>
      <c r="J499" s="1"/>
      <c r="K499" s="1"/>
      <c r="L499" s="1"/>
    </row>
    <row r="500" spans="1:12" s="2" customFormat="1">
      <c r="A500" s="12"/>
      <c r="B500" s="16"/>
      <c r="C500" s="13"/>
      <c r="E500" s="3"/>
      <c r="F500" s="1"/>
      <c r="G500" s="903"/>
      <c r="H500" s="1"/>
      <c r="I500" s="903"/>
      <c r="J500" s="1"/>
      <c r="K500" s="1"/>
      <c r="L500" s="1"/>
    </row>
    <row r="501" spans="1:12" s="2" customFormat="1">
      <c r="A501" s="12"/>
      <c r="B501" s="16"/>
      <c r="C501" s="13"/>
      <c r="E501" s="3"/>
      <c r="F501" s="1"/>
      <c r="G501" s="903"/>
      <c r="H501" s="1"/>
      <c r="I501" s="903"/>
      <c r="J501" s="1"/>
      <c r="K501" s="1"/>
      <c r="L501" s="1"/>
    </row>
    <row r="502" spans="1:12" s="2" customFormat="1">
      <c r="A502" s="12"/>
      <c r="B502" s="16"/>
      <c r="C502" s="13"/>
      <c r="E502" s="3"/>
      <c r="F502" s="1"/>
      <c r="G502" s="903"/>
      <c r="H502" s="1"/>
      <c r="I502" s="903"/>
      <c r="J502" s="1"/>
      <c r="K502" s="1"/>
      <c r="L502" s="1"/>
    </row>
    <row r="503" spans="1:12" s="2" customFormat="1">
      <c r="A503" s="12"/>
      <c r="B503" s="16"/>
      <c r="C503" s="13"/>
      <c r="E503" s="3"/>
      <c r="F503" s="1"/>
      <c r="G503" s="903"/>
      <c r="H503" s="1"/>
      <c r="I503" s="903"/>
      <c r="J503" s="1"/>
      <c r="K503" s="1"/>
      <c r="L503" s="1"/>
    </row>
    <row r="504" spans="1:12" s="2" customFormat="1">
      <c r="A504" s="12"/>
      <c r="B504" s="16"/>
      <c r="C504" s="13"/>
      <c r="E504" s="3"/>
      <c r="F504" s="1"/>
      <c r="G504" s="903"/>
      <c r="H504" s="1"/>
      <c r="I504" s="903"/>
      <c r="J504" s="1"/>
      <c r="K504" s="1"/>
      <c r="L504" s="1"/>
    </row>
    <row r="505" spans="1:12" s="2" customFormat="1">
      <c r="A505" s="12"/>
      <c r="B505" s="16"/>
      <c r="C505" s="13"/>
      <c r="E505" s="3"/>
      <c r="F505" s="1"/>
      <c r="G505" s="903"/>
      <c r="H505" s="1"/>
      <c r="I505" s="903"/>
      <c r="J505" s="1"/>
      <c r="K505" s="1"/>
      <c r="L505" s="1"/>
    </row>
    <row r="506" spans="1:12" s="2" customFormat="1">
      <c r="A506" s="12"/>
      <c r="B506" s="16"/>
      <c r="C506" s="13"/>
      <c r="E506" s="3"/>
      <c r="F506" s="1"/>
      <c r="G506" s="903"/>
      <c r="H506" s="1"/>
      <c r="I506" s="903"/>
      <c r="J506" s="1"/>
      <c r="K506" s="1"/>
      <c r="L506" s="1"/>
    </row>
    <row r="507" spans="1:12" s="2" customFormat="1">
      <c r="A507" s="12"/>
      <c r="B507" s="16"/>
      <c r="C507" s="13"/>
      <c r="E507" s="3"/>
      <c r="F507" s="1"/>
      <c r="G507" s="903"/>
      <c r="H507" s="1"/>
      <c r="I507" s="903"/>
      <c r="J507" s="1"/>
      <c r="K507" s="1"/>
      <c r="L507" s="1"/>
    </row>
    <row r="508" spans="1:12" s="2" customFormat="1">
      <c r="A508" s="12"/>
      <c r="B508" s="16"/>
      <c r="C508" s="13"/>
      <c r="E508" s="3"/>
      <c r="F508" s="1"/>
      <c r="G508" s="903"/>
      <c r="H508" s="1"/>
      <c r="I508" s="903"/>
      <c r="J508" s="1"/>
      <c r="K508" s="1"/>
      <c r="L508" s="1"/>
    </row>
    <row r="509" spans="1:12" s="2" customFormat="1">
      <c r="A509" s="12"/>
      <c r="B509" s="16"/>
      <c r="C509" s="13"/>
      <c r="E509" s="3"/>
      <c r="F509" s="1"/>
      <c r="G509" s="903"/>
      <c r="H509" s="1"/>
      <c r="I509" s="903"/>
      <c r="J509" s="1"/>
      <c r="K509" s="1"/>
      <c r="L509" s="1"/>
    </row>
    <row r="510" spans="1:12" s="2" customFormat="1">
      <c r="A510" s="12"/>
      <c r="B510" s="16"/>
      <c r="C510" s="13"/>
      <c r="E510" s="3"/>
      <c r="F510" s="1"/>
      <c r="G510" s="903"/>
      <c r="H510" s="1"/>
      <c r="I510" s="903"/>
      <c r="J510" s="1"/>
      <c r="K510" s="1"/>
      <c r="L510" s="1"/>
    </row>
    <row r="511" spans="1:12" s="2" customFormat="1">
      <c r="A511" s="12"/>
      <c r="B511" s="16"/>
      <c r="C511" s="13"/>
      <c r="E511" s="3"/>
      <c r="F511" s="1"/>
      <c r="G511" s="903"/>
      <c r="H511" s="1"/>
      <c r="I511" s="903"/>
      <c r="J511" s="1"/>
      <c r="K511" s="1"/>
      <c r="L511" s="1"/>
    </row>
    <row r="512" spans="1:12" s="2" customFormat="1">
      <c r="A512" s="12"/>
      <c r="B512" s="16"/>
      <c r="C512" s="13"/>
      <c r="E512" s="3"/>
      <c r="F512" s="1"/>
      <c r="G512" s="903"/>
      <c r="H512" s="1"/>
      <c r="I512" s="903"/>
      <c r="J512" s="1"/>
      <c r="K512" s="1"/>
      <c r="L512" s="1"/>
    </row>
    <row r="513" spans="1:12" s="2" customFormat="1">
      <c r="A513" s="12"/>
      <c r="B513" s="16"/>
      <c r="C513" s="13"/>
      <c r="E513" s="3"/>
      <c r="F513" s="1"/>
      <c r="G513" s="903"/>
      <c r="H513" s="1"/>
      <c r="I513" s="903"/>
      <c r="J513" s="1"/>
      <c r="K513" s="1"/>
      <c r="L513" s="1"/>
    </row>
    <row r="514" spans="1:12" s="2" customFormat="1">
      <c r="A514" s="12"/>
      <c r="B514" s="16"/>
      <c r="C514" s="13"/>
      <c r="E514" s="3"/>
      <c r="F514" s="1"/>
      <c r="G514" s="903"/>
      <c r="H514" s="1"/>
      <c r="I514" s="903"/>
      <c r="J514" s="1"/>
      <c r="K514" s="1"/>
      <c r="L514" s="1"/>
    </row>
    <row r="515" spans="1:12" s="2" customFormat="1">
      <c r="A515" s="12"/>
      <c r="B515" s="16"/>
      <c r="C515" s="13"/>
      <c r="E515" s="3"/>
      <c r="F515" s="1"/>
      <c r="G515" s="903"/>
      <c r="H515" s="1"/>
      <c r="I515" s="903"/>
      <c r="J515" s="1"/>
      <c r="K515" s="1"/>
      <c r="L515" s="1"/>
    </row>
    <row r="516" spans="1:12" s="2" customFormat="1">
      <c r="A516" s="12"/>
      <c r="B516" s="16"/>
      <c r="C516" s="13"/>
      <c r="E516" s="3"/>
      <c r="F516" s="1"/>
      <c r="G516" s="903"/>
      <c r="H516" s="1"/>
      <c r="I516" s="903"/>
      <c r="J516" s="1"/>
      <c r="K516" s="1"/>
      <c r="L516" s="1"/>
    </row>
    <row r="517" spans="1:12" s="2" customFormat="1">
      <c r="A517" s="12"/>
      <c r="B517" s="16"/>
      <c r="C517" s="13"/>
      <c r="E517" s="3"/>
      <c r="F517" s="1"/>
      <c r="G517" s="903"/>
      <c r="H517" s="1"/>
      <c r="I517" s="903"/>
      <c r="J517" s="1"/>
      <c r="K517" s="1"/>
      <c r="L517" s="1"/>
    </row>
    <row r="518" spans="1:12" s="2" customFormat="1">
      <c r="A518" s="12"/>
      <c r="B518" s="16"/>
      <c r="C518" s="13"/>
      <c r="E518" s="3"/>
      <c r="F518" s="1"/>
      <c r="G518" s="903"/>
      <c r="H518" s="1"/>
      <c r="I518" s="903"/>
      <c r="J518" s="1"/>
      <c r="K518" s="1"/>
      <c r="L518" s="1"/>
    </row>
    <row r="519" spans="1:12" s="2" customFormat="1">
      <c r="A519" s="12"/>
      <c r="B519" s="16"/>
      <c r="C519" s="13"/>
      <c r="E519" s="3"/>
      <c r="F519" s="1"/>
      <c r="G519" s="903"/>
      <c r="H519" s="1"/>
      <c r="I519" s="903"/>
      <c r="J519" s="1"/>
      <c r="K519" s="1"/>
      <c r="L519" s="1"/>
    </row>
    <row r="520" spans="1:12" s="2" customFormat="1">
      <c r="A520" s="12"/>
      <c r="B520" s="16"/>
      <c r="C520" s="13"/>
      <c r="E520" s="3"/>
      <c r="F520" s="1"/>
      <c r="G520" s="903"/>
      <c r="H520" s="1"/>
      <c r="I520" s="903"/>
      <c r="J520" s="1"/>
      <c r="K520" s="1"/>
      <c r="L520" s="1"/>
    </row>
    <row r="521" spans="1:12" s="2" customFormat="1">
      <c r="A521" s="12"/>
      <c r="B521" s="16"/>
      <c r="C521" s="13"/>
      <c r="E521" s="3"/>
      <c r="F521" s="1"/>
      <c r="G521" s="903"/>
      <c r="H521" s="1"/>
      <c r="I521" s="903"/>
      <c r="J521" s="1"/>
      <c r="K521" s="1"/>
      <c r="L521" s="1"/>
    </row>
    <row r="522" spans="1:12" s="2" customFormat="1">
      <c r="A522" s="12"/>
      <c r="B522" s="16"/>
      <c r="C522" s="13"/>
      <c r="E522" s="3"/>
      <c r="F522" s="1"/>
      <c r="G522" s="903"/>
      <c r="H522" s="1"/>
      <c r="I522" s="903"/>
      <c r="J522" s="1"/>
      <c r="K522" s="1"/>
      <c r="L522" s="1"/>
    </row>
    <row r="523" spans="1:12" s="2" customFormat="1">
      <c r="A523" s="12"/>
      <c r="B523" s="16"/>
      <c r="C523" s="13"/>
      <c r="E523" s="3"/>
      <c r="F523" s="1"/>
      <c r="G523" s="903"/>
      <c r="H523" s="1"/>
      <c r="I523" s="903"/>
      <c r="J523" s="1"/>
      <c r="K523" s="1"/>
      <c r="L523" s="1"/>
    </row>
    <row r="524" spans="1:12" s="2" customFormat="1">
      <c r="A524" s="12"/>
      <c r="B524" s="16"/>
      <c r="C524" s="13"/>
      <c r="E524" s="3"/>
      <c r="F524" s="1"/>
      <c r="G524" s="903"/>
      <c r="H524" s="1"/>
      <c r="I524" s="903"/>
      <c r="J524" s="1"/>
      <c r="K524" s="1"/>
      <c r="L524" s="1"/>
    </row>
    <row r="525" spans="1:12" s="2" customFormat="1">
      <c r="A525" s="12"/>
      <c r="B525" s="16"/>
      <c r="C525" s="13"/>
      <c r="E525" s="3"/>
      <c r="F525" s="1"/>
      <c r="G525" s="903"/>
      <c r="H525" s="1"/>
      <c r="I525" s="903"/>
      <c r="J525" s="1"/>
      <c r="K525" s="1"/>
      <c r="L525" s="1"/>
    </row>
    <row r="526" spans="1:12" s="2" customFormat="1">
      <c r="A526" s="12"/>
      <c r="B526" s="16"/>
      <c r="C526" s="13"/>
      <c r="E526" s="3"/>
      <c r="F526" s="1"/>
      <c r="G526" s="903"/>
      <c r="H526" s="1"/>
      <c r="I526" s="903"/>
      <c r="J526" s="1"/>
      <c r="K526" s="1"/>
      <c r="L526" s="1"/>
    </row>
    <row r="527" spans="1:12" s="2" customFormat="1">
      <c r="A527" s="12"/>
      <c r="B527" s="16"/>
      <c r="C527" s="13"/>
      <c r="E527" s="3"/>
      <c r="F527" s="1"/>
      <c r="G527" s="903"/>
      <c r="H527" s="1"/>
      <c r="I527" s="903"/>
      <c r="J527" s="1"/>
      <c r="K527" s="1"/>
      <c r="L527" s="1"/>
    </row>
    <row r="528" spans="1:12" s="2" customFormat="1">
      <c r="A528" s="12"/>
      <c r="B528" s="16"/>
      <c r="C528" s="13"/>
      <c r="E528" s="3"/>
      <c r="F528" s="1"/>
      <c r="G528" s="903"/>
      <c r="H528" s="1"/>
      <c r="I528" s="903"/>
      <c r="J528" s="1"/>
      <c r="K528" s="1"/>
      <c r="L528" s="1"/>
    </row>
    <row r="529" spans="1:12" s="2" customFormat="1">
      <c r="A529" s="12"/>
      <c r="B529" s="16"/>
      <c r="C529" s="13"/>
      <c r="E529" s="3"/>
      <c r="F529" s="1"/>
      <c r="G529" s="903"/>
      <c r="H529" s="1"/>
      <c r="I529" s="903"/>
      <c r="J529" s="1"/>
      <c r="K529" s="1"/>
      <c r="L529" s="1"/>
    </row>
    <row r="530" spans="1:12" s="2" customFormat="1">
      <c r="A530" s="12"/>
      <c r="B530" s="16"/>
      <c r="C530" s="13"/>
      <c r="E530" s="3"/>
      <c r="F530" s="1"/>
      <c r="G530" s="903"/>
      <c r="H530" s="1"/>
      <c r="I530" s="903"/>
      <c r="J530" s="1"/>
      <c r="K530" s="1"/>
      <c r="L530" s="1"/>
    </row>
    <row r="531" spans="1:12" s="2" customFormat="1">
      <c r="A531" s="12"/>
      <c r="B531" s="16"/>
      <c r="C531" s="13"/>
      <c r="E531" s="3"/>
      <c r="F531" s="1"/>
      <c r="G531" s="903"/>
      <c r="H531" s="1"/>
      <c r="I531" s="903"/>
      <c r="J531" s="1"/>
      <c r="K531" s="1"/>
      <c r="L531" s="1"/>
    </row>
    <row r="532" spans="1:12" s="2" customFormat="1">
      <c r="A532" s="12"/>
      <c r="B532" s="16"/>
      <c r="C532" s="13"/>
      <c r="E532" s="3"/>
      <c r="F532" s="1"/>
      <c r="G532" s="903"/>
      <c r="H532" s="1"/>
      <c r="I532" s="903"/>
      <c r="J532" s="1"/>
      <c r="K532" s="1"/>
      <c r="L532" s="1"/>
    </row>
    <row r="533" spans="1:12" s="2" customFormat="1">
      <c r="A533" s="12"/>
      <c r="B533" s="16"/>
      <c r="C533" s="13"/>
      <c r="E533" s="3"/>
      <c r="F533" s="1"/>
      <c r="G533" s="903"/>
      <c r="H533" s="1"/>
      <c r="I533" s="903"/>
      <c r="J533" s="1"/>
      <c r="K533" s="1"/>
      <c r="L533" s="1"/>
    </row>
    <row r="534" spans="1:12" s="2" customFormat="1">
      <c r="A534" s="12"/>
      <c r="B534" s="16"/>
      <c r="C534" s="13"/>
      <c r="E534" s="3"/>
      <c r="F534" s="1"/>
      <c r="G534" s="903"/>
      <c r="H534" s="1"/>
      <c r="I534" s="903"/>
      <c r="J534" s="1"/>
      <c r="K534" s="1"/>
      <c r="L534" s="1"/>
    </row>
    <row r="535" spans="1:12" s="2" customFormat="1">
      <c r="A535" s="12"/>
      <c r="B535" s="16"/>
      <c r="C535" s="13"/>
      <c r="E535" s="3"/>
      <c r="F535" s="1"/>
      <c r="G535" s="903"/>
      <c r="H535" s="1"/>
      <c r="I535" s="903"/>
      <c r="J535" s="1"/>
      <c r="K535" s="1"/>
      <c r="L535" s="1"/>
    </row>
    <row r="536" spans="1:12" s="2" customFormat="1">
      <c r="A536" s="12"/>
      <c r="B536" s="16"/>
      <c r="C536" s="13"/>
      <c r="E536" s="3"/>
      <c r="F536" s="1"/>
      <c r="G536" s="903"/>
      <c r="H536" s="1"/>
      <c r="I536" s="903"/>
      <c r="J536" s="1"/>
      <c r="K536" s="1"/>
      <c r="L536" s="1"/>
    </row>
    <row r="537" spans="1:12" s="2" customFormat="1">
      <c r="A537" s="12"/>
      <c r="B537" s="16"/>
      <c r="C537" s="13"/>
      <c r="E537" s="3"/>
      <c r="F537" s="1"/>
      <c r="G537" s="903"/>
      <c r="H537" s="1"/>
      <c r="I537" s="903"/>
      <c r="J537" s="1"/>
      <c r="K537" s="1"/>
      <c r="L537" s="1"/>
    </row>
    <row r="538" spans="1:12" s="2" customFormat="1">
      <c r="A538" s="12"/>
      <c r="B538" s="16"/>
      <c r="C538" s="13"/>
      <c r="E538" s="3"/>
      <c r="F538" s="1"/>
      <c r="G538" s="903"/>
      <c r="H538" s="1"/>
      <c r="I538" s="903"/>
      <c r="J538" s="1"/>
      <c r="K538" s="1"/>
      <c r="L538" s="1"/>
    </row>
    <row r="539" spans="1:12" s="2" customFormat="1">
      <c r="A539" s="12"/>
      <c r="B539" s="16"/>
      <c r="C539" s="13"/>
      <c r="E539" s="3"/>
      <c r="F539" s="1"/>
      <c r="G539" s="903"/>
      <c r="H539" s="1"/>
      <c r="I539" s="903"/>
      <c r="J539" s="1"/>
      <c r="K539" s="1"/>
      <c r="L539" s="1"/>
    </row>
    <row r="540" spans="1:12" s="2" customFormat="1">
      <c r="A540" s="12"/>
      <c r="B540" s="16"/>
      <c r="C540" s="13"/>
      <c r="E540" s="3"/>
      <c r="F540" s="1"/>
      <c r="G540" s="903"/>
      <c r="H540" s="1"/>
      <c r="I540" s="903"/>
      <c r="J540" s="1"/>
      <c r="K540" s="1"/>
      <c r="L540" s="1"/>
    </row>
    <row r="541" spans="1:12" s="2" customFormat="1">
      <c r="A541" s="12"/>
      <c r="B541" s="16"/>
      <c r="C541" s="13"/>
      <c r="E541" s="3"/>
      <c r="F541" s="1"/>
      <c r="G541" s="903"/>
      <c r="H541" s="1"/>
      <c r="I541" s="903"/>
      <c r="J541" s="1"/>
      <c r="K541" s="1"/>
      <c r="L541" s="1"/>
    </row>
    <row r="542" spans="1:12" s="2" customFormat="1">
      <c r="A542" s="12"/>
      <c r="B542" s="16"/>
      <c r="C542" s="13"/>
      <c r="E542" s="3"/>
      <c r="F542" s="1"/>
      <c r="G542" s="903"/>
      <c r="H542" s="1"/>
      <c r="I542" s="903"/>
      <c r="J542" s="1"/>
      <c r="K542" s="1"/>
      <c r="L542" s="1"/>
    </row>
    <row r="543" spans="1:12" s="2" customFormat="1">
      <c r="A543" s="12"/>
      <c r="B543" s="16"/>
      <c r="C543" s="13"/>
      <c r="E543" s="3"/>
      <c r="F543" s="1"/>
      <c r="G543" s="903"/>
      <c r="H543" s="1"/>
      <c r="I543" s="903"/>
      <c r="J543" s="1"/>
      <c r="K543" s="1"/>
      <c r="L543" s="1"/>
    </row>
    <row r="544" spans="1:12" s="2" customFormat="1">
      <c r="A544" s="12"/>
      <c r="B544" s="16"/>
      <c r="C544" s="13"/>
      <c r="E544" s="3"/>
      <c r="F544" s="1"/>
      <c r="G544" s="903"/>
      <c r="H544" s="1"/>
      <c r="I544" s="903"/>
      <c r="J544" s="1"/>
      <c r="K544" s="1"/>
      <c r="L544" s="1"/>
    </row>
    <row r="545" spans="1:12" s="2" customFormat="1">
      <c r="A545" s="12"/>
      <c r="B545" s="16"/>
      <c r="C545" s="13"/>
      <c r="E545" s="3"/>
      <c r="F545" s="1"/>
      <c r="G545" s="903"/>
      <c r="H545" s="1"/>
      <c r="I545" s="903"/>
      <c r="J545" s="1"/>
      <c r="K545" s="1"/>
      <c r="L545" s="1"/>
    </row>
    <row r="546" spans="1:12" s="2" customFormat="1">
      <c r="A546" s="12"/>
      <c r="B546" s="16"/>
      <c r="C546" s="13"/>
      <c r="E546" s="3"/>
      <c r="F546" s="1"/>
      <c r="G546" s="903"/>
      <c r="H546" s="1"/>
      <c r="I546" s="903"/>
      <c r="J546" s="1"/>
      <c r="K546" s="1"/>
      <c r="L546" s="1"/>
    </row>
    <row r="547" spans="1:12" s="2" customFormat="1">
      <c r="A547" s="12"/>
      <c r="B547" s="16"/>
      <c r="C547" s="13"/>
      <c r="E547" s="3"/>
      <c r="F547" s="1"/>
      <c r="G547" s="903"/>
      <c r="H547" s="1"/>
      <c r="I547" s="903"/>
      <c r="J547" s="1"/>
      <c r="K547" s="1"/>
      <c r="L547" s="1"/>
    </row>
    <row r="548" spans="1:12" s="2" customFormat="1">
      <c r="A548" s="12"/>
      <c r="B548" s="16"/>
      <c r="C548" s="13"/>
      <c r="E548" s="3"/>
      <c r="F548" s="1"/>
      <c r="G548" s="903"/>
      <c r="H548" s="1"/>
      <c r="I548" s="903"/>
      <c r="J548" s="1"/>
      <c r="K548" s="1"/>
      <c r="L548" s="1"/>
    </row>
    <row r="549" spans="1:12" s="2" customFormat="1">
      <c r="A549" s="12"/>
      <c r="B549" s="16"/>
      <c r="C549" s="13"/>
      <c r="E549" s="3"/>
      <c r="F549" s="1"/>
      <c r="G549" s="903"/>
      <c r="H549" s="1"/>
      <c r="I549" s="903"/>
      <c r="J549" s="1"/>
      <c r="K549" s="1"/>
      <c r="L549" s="1"/>
    </row>
    <row r="550" spans="1:12" s="2" customFormat="1">
      <c r="A550" s="12"/>
      <c r="B550" s="16"/>
      <c r="C550" s="13"/>
      <c r="E550" s="3"/>
      <c r="F550" s="1"/>
      <c r="G550" s="903"/>
      <c r="H550" s="1"/>
      <c r="I550" s="903"/>
      <c r="J550" s="1"/>
      <c r="K550" s="1"/>
      <c r="L550" s="1"/>
    </row>
    <row r="551" spans="1:12" s="2" customFormat="1">
      <c r="A551" s="12"/>
      <c r="B551" s="16"/>
      <c r="C551" s="13"/>
      <c r="E551" s="3"/>
      <c r="F551" s="1"/>
      <c r="G551" s="903"/>
      <c r="H551" s="1"/>
      <c r="I551" s="903"/>
      <c r="J551" s="1"/>
      <c r="K551" s="1"/>
      <c r="L551" s="1"/>
    </row>
    <row r="552" spans="1:12" s="2" customFormat="1">
      <c r="A552" s="12"/>
      <c r="B552" s="16"/>
      <c r="C552" s="13"/>
      <c r="E552" s="3"/>
      <c r="F552" s="1"/>
      <c r="G552" s="903"/>
      <c r="H552" s="1"/>
      <c r="I552" s="903"/>
      <c r="J552" s="1"/>
      <c r="K552" s="1"/>
      <c r="L552" s="1"/>
    </row>
    <row r="553" spans="1:12" s="2" customFormat="1">
      <c r="A553" s="12"/>
      <c r="B553" s="16"/>
      <c r="C553" s="13"/>
      <c r="E553" s="3"/>
      <c r="F553" s="1"/>
      <c r="G553" s="903"/>
      <c r="H553" s="1"/>
      <c r="I553" s="903"/>
      <c r="J553" s="1"/>
      <c r="K553" s="1"/>
      <c r="L553" s="1"/>
    </row>
    <row r="554" spans="1:12" s="2" customFormat="1">
      <c r="A554" s="12"/>
      <c r="B554" s="16"/>
      <c r="C554" s="13"/>
      <c r="E554" s="3"/>
      <c r="F554" s="1"/>
      <c r="G554" s="903"/>
      <c r="H554" s="1"/>
      <c r="I554" s="903"/>
      <c r="J554" s="1"/>
      <c r="K554" s="1"/>
      <c r="L554" s="1"/>
    </row>
    <row r="555" spans="1:12" s="2" customFormat="1">
      <c r="A555" s="12"/>
      <c r="B555" s="16"/>
      <c r="C555" s="13"/>
      <c r="E555" s="3"/>
      <c r="F555" s="1"/>
      <c r="G555" s="903"/>
      <c r="H555" s="1"/>
      <c r="I555" s="903"/>
      <c r="J555" s="1"/>
      <c r="K555" s="1"/>
      <c r="L555" s="1"/>
    </row>
    <row r="556" spans="1:12" s="2" customFormat="1">
      <c r="A556" s="12"/>
      <c r="B556" s="16"/>
      <c r="C556" s="13"/>
      <c r="E556" s="3"/>
      <c r="F556" s="1"/>
      <c r="G556" s="903"/>
      <c r="H556" s="1"/>
      <c r="I556" s="903"/>
      <c r="J556" s="1"/>
      <c r="K556" s="1"/>
      <c r="L556" s="1"/>
    </row>
    <row r="557" spans="1:12" s="2" customFormat="1">
      <c r="A557" s="12"/>
      <c r="B557" s="16"/>
      <c r="C557" s="13"/>
      <c r="E557" s="3"/>
      <c r="F557" s="1"/>
      <c r="G557" s="903"/>
      <c r="H557" s="1"/>
      <c r="I557" s="903"/>
      <c r="J557" s="1"/>
      <c r="K557" s="1"/>
      <c r="L557" s="1"/>
    </row>
    <row r="558" spans="1:12" s="2" customFormat="1">
      <c r="A558" s="12"/>
      <c r="B558" s="16"/>
      <c r="C558" s="13"/>
      <c r="E558" s="3"/>
      <c r="F558" s="1"/>
      <c r="G558" s="903"/>
      <c r="H558" s="1"/>
      <c r="I558" s="903"/>
      <c r="J558" s="1"/>
      <c r="K558" s="1"/>
      <c r="L558" s="1"/>
    </row>
    <row r="559" spans="1:12" s="2" customFormat="1">
      <c r="A559" s="12"/>
      <c r="B559" s="16"/>
      <c r="C559" s="13"/>
      <c r="E559" s="3"/>
      <c r="F559" s="1"/>
      <c r="G559" s="903"/>
      <c r="H559" s="1"/>
      <c r="I559" s="903"/>
      <c r="J559" s="1"/>
      <c r="K559" s="1"/>
      <c r="L559" s="1"/>
    </row>
    <row r="560" spans="1:12" s="2" customFormat="1">
      <c r="A560" s="12"/>
      <c r="B560" s="16"/>
      <c r="C560" s="13"/>
      <c r="E560" s="3"/>
      <c r="F560" s="1"/>
      <c r="G560" s="903"/>
      <c r="H560" s="1"/>
      <c r="I560" s="903"/>
      <c r="J560" s="1"/>
      <c r="K560" s="1"/>
      <c r="L560" s="1"/>
    </row>
    <row r="561" spans="1:12" s="2" customFormat="1">
      <c r="A561" s="12"/>
      <c r="B561" s="16"/>
      <c r="C561" s="13"/>
      <c r="E561" s="3"/>
      <c r="F561" s="1"/>
      <c r="G561" s="903"/>
      <c r="H561" s="1"/>
      <c r="I561" s="903"/>
      <c r="J561" s="1"/>
      <c r="K561" s="1"/>
      <c r="L561" s="1"/>
    </row>
    <row r="562" spans="1:12" s="2" customFormat="1">
      <c r="A562" s="12"/>
      <c r="B562" s="16"/>
      <c r="C562" s="13"/>
      <c r="E562" s="3"/>
      <c r="F562" s="1"/>
      <c r="G562" s="903"/>
      <c r="H562" s="1"/>
      <c r="I562" s="903"/>
      <c r="J562" s="1"/>
      <c r="K562" s="1"/>
      <c r="L562" s="1"/>
    </row>
    <row r="563" spans="1:12" s="2" customFormat="1">
      <c r="A563" s="12"/>
      <c r="B563" s="16"/>
      <c r="C563" s="13"/>
      <c r="E563" s="3"/>
      <c r="F563" s="1"/>
      <c r="G563" s="903"/>
      <c r="H563" s="1"/>
      <c r="I563" s="903"/>
      <c r="J563" s="1"/>
      <c r="K563" s="1"/>
      <c r="L563" s="1"/>
    </row>
    <row r="564" spans="1:12" s="2" customFormat="1">
      <c r="A564" s="12"/>
      <c r="B564" s="16"/>
      <c r="C564" s="13"/>
      <c r="E564" s="3"/>
      <c r="F564" s="1"/>
      <c r="G564" s="903"/>
      <c r="H564" s="1"/>
      <c r="I564" s="903"/>
      <c r="J564" s="1"/>
      <c r="K564" s="1"/>
      <c r="L564" s="1"/>
    </row>
    <row r="565" spans="1:12" s="2" customFormat="1">
      <c r="A565" s="12"/>
      <c r="B565" s="16"/>
      <c r="C565" s="13"/>
      <c r="E565" s="3"/>
      <c r="F565" s="1"/>
      <c r="G565" s="903"/>
      <c r="H565" s="1"/>
      <c r="I565" s="903"/>
      <c r="J565" s="1"/>
      <c r="K565" s="1"/>
      <c r="L565" s="1"/>
    </row>
    <row r="566" spans="1:12" s="2" customFormat="1">
      <c r="A566" s="12"/>
      <c r="B566" s="16"/>
      <c r="C566" s="13"/>
      <c r="E566" s="3"/>
      <c r="F566" s="1"/>
      <c r="G566" s="903"/>
      <c r="H566" s="1"/>
      <c r="I566" s="903"/>
      <c r="J566" s="1"/>
      <c r="K566" s="1"/>
      <c r="L566" s="1"/>
    </row>
    <row r="567" spans="1:12" s="2" customFormat="1">
      <c r="A567" s="12"/>
      <c r="B567" s="16"/>
      <c r="C567" s="13"/>
      <c r="E567" s="3"/>
      <c r="F567" s="1"/>
      <c r="G567" s="903"/>
      <c r="H567" s="1"/>
      <c r="I567" s="903"/>
      <c r="J567" s="1"/>
      <c r="K567" s="1"/>
      <c r="L567" s="1"/>
    </row>
    <row r="568" spans="1:12" s="2" customFormat="1">
      <c r="A568" s="12"/>
      <c r="B568" s="16"/>
      <c r="C568" s="13"/>
      <c r="E568" s="3"/>
      <c r="F568" s="1"/>
      <c r="G568" s="903"/>
      <c r="H568" s="1"/>
      <c r="I568" s="903"/>
      <c r="J568" s="1"/>
      <c r="K568" s="1"/>
      <c r="L568" s="1"/>
    </row>
    <row r="569" spans="1:12" s="2" customFormat="1">
      <c r="A569" s="12"/>
      <c r="B569" s="16"/>
      <c r="C569" s="13"/>
      <c r="E569" s="3"/>
      <c r="F569" s="1"/>
      <c r="G569" s="903"/>
      <c r="H569" s="1"/>
      <c r="I569" s="903"/>
      <c r="J569" s="1"/>
      <c r="K569" s="1"/>
      <c r="L569" s="1"/>
    </row>
    <row r="570" spans="1:12" s="2" customFormat="1">
      <c r="A570" s="12"/>
      <c r="B570" s="16"/>
      <c r="C570" s="13"/>
      <c r="E570" s="3"/>
      <c r="F570" s="1"/>
      <c r="G570" s="903"/>
      <c r="H570" s="1"/>
      <c r="I570" s="903"/>
      <c r="J570" s="1"/>
      <c r="K570" s="1"/>
      <c r="L570" s="1"/>
    </row>
    <row r="571" spans="1:12" s="2" customFormat="1">
      <c r="A571" s="12"/>
      <c r="B571" s="16"/>
      <c r="C571" s="13"/>
      <c r="E571" s="3"/>
      <c r="F571" s="1"/>
      <c r="G571" s="903"/>
      <c r="H571" s="1"/>
      <c r="I571" s="903"/>
      <c r="J571" s="1"/>
      <c r="K571" s="1"/>
      <c r="L571" s="1"/>
    </row>
    <row r="572" spans="1:12" s="2" customFormat="1">
      <c r="A572" s="12"/>
      <c r="B572" s="16"/>
      <c r="C572" s="13"/>
      <c r="E572" s="3"/>
      <c r="F572" s="1"/>
      <c r="G572" s="903"/>
      <c r="H572" s="1"/>
      <c r="I572" s="903"/>
      <c r="J572" s="1"/>
      <c r="K572" s="1"/>
      <c r="L572" s="1"/>
    </row>
    <row r="573" spans="1:12" s="2" customFormat="1">
      <c r="A573" s="12"/>
      <c r="B573" s="16"/>
      <c r="C573" s="13"/>
      <c r="E573" s="3"/>
      <c r="F573" s="1"/>
      <c r="G573" s="903"/>
      <c r="H573" s="1"/>
      <c r="I573" s="903"/>
      <c r="J573" s="1"/>
      <c r="K573" s="1"/>
      <c r="L573" s="1"/>
    </row>
    <row r="574" spans="1:12" s="2" customFormat="1">
      <c r="A574" s="12"/>
      <c r="B574" s="16"/>
      <c r="C574" s="13"/>
      <c r="E574" s="3"/>
      <c r="F574" s="1"/>
      <c r="G574" s="903"/>
      <c r="H574" s="1"/>
      <c r="I574" s="903"/>
      <c r="J574" s="1"/>
      <c r="K574" s="1"/>
      <c r="L574" s="1"/>
    </row>
    <row r="575" spans="1:12" s="2" customFormat="1">
      <c r="A575" s="12"/>
      <c r="B575" s="16"/>
      <c r="C575" s="13"/>
      <c r="E575" s="3"/>
      <c r="F575" s="1"/>
      <c r="G575" s="903"/>
      <c r="H575" s="1"/>
      <c r="I575" s="903"/>
      <c r="J575" s="1"/>
      <c r="K575" s="1"/>
      <c r="L575" s="1"/>
    </row>
    <row r="576" spans="1:12" s="2" customFormat="1">
      <c r="A576" s="12"/>
      <c r="B576" s="16"/>
      <c r="C576" s="13"/>
      <c r="E576" s="3"/>
      <c r="F576" s="1"/>
      <c r="G576" s="903"/>
      <c r="H576" s="1"/>
      <c r="I576" s="903"/>
      <c r="J576" s="1"/>
      <c r="K576" s="1"/>
      <c r="L576" s="1"/>
    </row>
    <row r="577" spans="1:12" s="2" customFormat="1">
      <c r="A577" s="12"/>
      <c r="B577" s="16"/>
      <c r="C577" s="13"/>
      <c r="E577" s="3"/>
      <c r="F577" s="1"/>
      <c r="G577" s="903"/>
      <c r="H577" s="1"/>
      <c r="I577" s="903"/>
      <c r="J577" s="1"/>
      <c r="K577" s="1"/>
      <c r="L577" s="1"/>
    </row>
    <row r="578" spans="1:12" s="2" customFormat="1">
      <c r="A578" s="12"/>
      <c r="B578" s="16"/>
      <c r="C578" s="13"/>
      <c r="E578" s="3"/>
      <c r="F578" s="1"/>
      <c r="G578" s="903"/>
      <c r="H578" s="1"/>
      <c r="I578" s="903"/>
      <c r="J578" s="1"/>
      <c r="K578" s="1"/>
      <c r="L578" s="1"/>
    </row>
    <row r="579" spans="1:12" s="2" customFormat="1">
      <c r="A579" s="12"/>
      <c r="B579" s="16"/>
      <c r="C579" s="13"/>
      <c r="E579" s="3"/>
      <c r="F579" s="1"/>
      <c r="G579" s="903"/>
      <c r="H579" s="1"/>
      <c r="I579" s="903"/>
      <c r="J579" s="1"/>
      <c r="K579" s="1"/>
      <c r="L579" s="1"/>
    </row>
    <row r="580" spans="1:12" s="2" customFormat="1">
      <c r="A580" s="12"/>
      <c r="B580" s="16"/>
      <c r="C580" s="13"/>
      <c r="E580" s="3"/>
      <c r="F580" s="1"/>
      <c r="G580" s="903"/>
      <c r="H580" s="1"/>
      <c r="I580" s="903"/>
      <c r="J580" s="1"/>
      <c r="K580" s="1"/>
      <c r="L580" s="1"/>
    </row>
    <row r="581" spans="1:12" s="2" customFormat="1">
      <c r="A581" s="12"/>
      <c r="B581" s="16"/>
      <c r="C581" s="13"/>
      <c r="E581" s="3"/>
      <c r="F581" s="1"/>
      <c r="G581" s="903"/>
      <c r="H581" s="1"/>
      <c r="I581" s="903"/>
      <c r="J581" s="1"/>
      <c r="K581" s="1"/>
      <c r="L581" s="1"/>
    </row>
    <row r="582" spans="1:12" s="2" customFormat="1">
      <c r="A582" s="12"/>
      <c r="B582" s="16"/>
      <c r="C582" s="13"/>
      <c r="E582" s="3"/>
      <c r="F582" s="1"/>
      <c r="G582" s="903"/>
      <c r="H582" s="1"/>
      <c r="I582" s="903"/>
      <c r="J582" s="1"/>
      <c r="K582" s="1"/>
      <c r="L582" s="1"/>
    </row>
    <row r="583" spans="1:12" s="2" customFormat="1">
      <c r="A583" s="12"/>
      <c r="B583" s="16"/>
      <c r="C583" s="13"/>
      <c r="E583" s="3"/>
      <c r="F583" s="1"/>
      <c r="G583" s="903"/>
      <c r="H583" s="1"/>
      <c r="I583" s="903"/>
      <c r="J583" s="1"/>
      <c r="K583" s="1"/>
      <c r="L583" s="1"/>
    </row>
    <row r="584" spans="1:12" s="2" customFormat="1">
      <c r="A584" s="12"/>
      <c r="B584" s="16"/>
      <c r="C584" s="13"/>
      <c r="E584" s="3"/>
      <c r="F584" s="1"/>
      <c r="G584" s="903"/>
      <c r="H584" s="1"/>
      <c r="I584" s="903"/>
      <c r="J584" s="1"/>
      <c r="K584" s="1"/>
      <c r="L584" s="1"/>
    </row>
    <row r="585" spans="1:12" s="2" customFormat="1">
      <c r="A585" s="12"/>
      <c r="B585" s="16"/>
      <c r="C585" s="13"/>
      <c r="E585" s="3"/>
      <c r="F585" s="1"/>
      <c r="G585" s="903"/>
      <c r="H585" s="1"/>
      <c r="I585" s="903"/>
      <c r="J585" s="1"/>
      <c r="K585" s="1"/>
      <c r="L585" s="1"/>
    </row>
    <row r="586" spans="1:12" s="2" customFormat="1">
      <c r="A586" s="12"/>
      <c r="B586" s="16"/>
      <c r="C586" s="13"/>
      <c r="E586" s="3"/>
      <c r="F586" s="1"/>
      <c r="G586" s="903"/>
      <c r="H586" s="1"/>
      <c r="I586" s="903"/>
      <c r="J586" s="1"/>
      <c r="K586" s="1"/>
      <c r="L586" s="1"/>
    </row>
    <row r="587" spans="1:12" s="2" customFormat="1">
      <c r="A587" s="12"/>
      <c r="B587" s="16"/>
      <c r="C587" s="13"/>
      <c r="E587" s="3"/>
      <c r="F587" s="1"/>
      <c r="G587" s="903"/>
      <c r="H587" s="1"/>
      <c r="I587" s="903"/>
      <c r="J587" s="1"/>
      <c r="K587" s="1"/>
      <c r="L587" s="1"/>
    </row>
    <row r="588" spans="1:12" s="2" customFormat="1">
      <c r="A588" s="12"/>
      <c r="B588" s="16"/>
      <c r="C588" s="13"/>
      <c r="E588" s="3"/>
      <c r="F588" s="1"/>
      <c r="G588" s="903"/>
      <c r="H588" s="1"/>
      <c r="I588" s="903"/>
      <c r="J588" s="1"/>
      <c r="K588" s="1"/>
      <c r="L588" s="1"/>
    </row>
    <row r="589" spans="1:12" s="2" customFormat="1">
      <c r="A589" s="12"/>
      <c r="B589" s="16"/>
      <c r="C589" s="13"/>
      <c r="E589" s="3"/>
      <c r="F589" s="1"/>
      <c r="G589" s="903"/>
      <c r="H589" s="1"/>
      <c r="I589" s="903"/>
      <c r="J589" s="1"/>
      <c r="K589" s="1"/>
      <c r="L589" s="1"/>
    </row>
    <row r="590" spans="1:12" s="2" customFormat="1">
      <c r="A590" s="12"/>
      <c r="B590" s="16"/>
      <c r="C590" s="13"/>
      <c r="E590" s="3"/>
      <c r="F590" s="1"/>
      <c r="G590" s="903"/>
      <c r="H590" s="1"/>
      <c r="I590" s="903"/>
      <c r="J590" s="1"/>
      <c r="K590" s="1"/>
      <c r="L590" s="1"/>
    </row>
    <row r="591" spans="1:12" s="2" customFormat="1">
      <c r="A591" s="12"/>
      <c r="B591" s="16"/>
      <c r="C591" s="13"/>
      <c r="E591" s="3"/>
      <c r="F591" s="1"/>
      <c r="G591" s="903"/>
      <c r="H591" s="1"/>
      <c r="I591" s="903"/>
      <c r="J591" s="1"/>
      <c r="K591" s="1"/>
      <c r="L591" s="1"/>
    </row>
    <row r="592" spans="1:12" s="2" customFormat="1">
      <c r="A592" s="12"/>
      <c r="B592" s="16"/>
      <c r="C592" s="13"/>
      <c r="E592" s="3"/>
      <c r="F592" s="1"/>
      <c r="G592" s="903"/>
      <c r="H592" s="1"/>
      <c r="I592" s="903"/>
      <c r="J592" s="1"/>
      <c r="K592" s="1"/>
      <c r="L592" s="1"/>
    </row>
    <row r="593" spans="1:12" s="2" customFormat="1">
      <c r="A593" s="12"/>
      <c r="B593" s="16"/>
      <c r="C593" s="13"/>
      <c r="E593" s="3"/>
      <c r="F593" s="1"/>
      <c r="G593" s="903"/>
      <c r="H593" s="1"/>
      <c r="I593" s="903"/>
      <c r="J593" s="1"/>
      <c r="K593" s="1"/>
      <c r="L593" s="1"/>
    </row>
    <row r="594" spans="1:12" s="2" customFormat="1">
      <c r="A594" s="12"/>
      <c r="B594" s="16"/>
      <c r="C594" s="13"/>
      <c r="E594" s="3"/>
      <c r="F594" s="1"/>
      <c r="G594" s="903"/>
      <c r="H594" s="1"/>
      <c r="I594" s="903"/>
      <c r="J594" s="1"/>
      <c r="K594" s="1"/>
      <c r="L594" s="1"/>
    </row>
    <row r="595" spans="1:12" s="2" customFormat="1">
      <c r="A595" s="12"/>
      <c r="B595" s="16"/>
      <c r="C595" s="13"/>
      <c r="E595" s="3"/>
      <c r="F595" s="1"/>
      <c r="G595" s="903"/>
      <c r="H595" s="1"/>
      <c r="I595" s="903"/>
      <c r="J595" s="1"/>
      <c r="K595" s="1"/>
      <c r="L595" s="1"/>
    </row>
    <row r="596" spans="1:12" s="2" customFormat="1">
      <c r="A596" s="12"/>
      <c r="B596" s="16"/>
      <c r="C596" s="13"/>
      <c r="E596" s="3"/>
      <c r="F596" s="1"/>
      <c r="G596" s="903"/>
      <c r="H596" s="1"/>
      <c r="I596" s="903"/>
      <c r="J596" s="1"/>
      <c r="K596" s="1"/>
      <c r="L596" s="1"/>
    </row>
    <row r="597" spans="1:12" s="2" customFormat="1">
      <c r="A597" s="12"/>
      <c r="B597" s="16"/>
      <c r="C597" s="13"/>
      <c r="E597" s="3"/>
      <c r="F597" s="1"/>
      <c r="G597" s="903"/>
      <c r="H597" s="1"/>
      <c r="I597" s="903"/>
      <c r="J597" s="1"/>
      <c r="K597" s="1"/>
      <c r="L597" s="1"/>
    </row>
    <row r="598" spans="1:12" s="2" customFormat="1">
      <c r="A598" s="12"/>
      <c r="B598" s="16"/>
      <c r="C598" s="13"/>
      <c r="E598" s="3"/>
      <c r="F598" s="1"/>
      <c r="G598" s="903"/>
      <c r="H598" s="1"/>
      <c r="I598" s="903"/>
      <c r="J598" s="1"/>
      <c r="K598" s="1"/>
      <c r="L598" s="1"/>
    </row>
    <row r="599" spans="1:12" s="2" customFormat="1">
      <c r="A599" s="12"/>
      <c r="B599" s="16"/>
      <c r="C599" s="13"/>
      <c r="E599" s="3"/>
      <c r="F599" s="1"/>
      <c r="G599" s="903"/>
      <c r="H599" s="1"/>
      <c r="I599" s="903"/>
      <c r="J599" s="1"/>
      <c r="K599" s="1"/>
      <c r="L599" s="1"/>
    </row>
    <row r="600" spans="1:12" s="2" customFormat="1">
      <c r="A600" s="12"/>
      <c r="B600" s="16"/>
      <c r="C600" s="13"/>
      <c r="E600" s="3"/>
      <c r="F600" s="1"/>
      <c r="G600" s="903"/>
      <c r="H600" s="1"/>
      <c r="I600" s="903"/>
      <c r="J600" s="1"/>
      <c r="K600" s="1"/>
      <c r="L600" s="1"/>
    </row>
    <row r="601" spans="1:12" s="2" customFormat="1">
      <c r="A601" s="12"/>
      <c r="B601" s="16"/>
      <c r="C601" s="13"/>
      <c r="E601" s="3"/>
      <c r="F601" s="1"/>
      <c r="G601" s="903"/>
      <c r="H601" s="1"/>
      <c r="I601" s="903"/>
      <c r="J601" s="1"/>
      <c r="K601" s="1"/>
      <c r="L601" s="1"/>
    </row>
    <row r="602" spans="1:12" s="2" customFormat="1">
      <c r="A602" s="12"/>
      <c r="B602" s="16"/>
      <c r="C602" s="13"/>
      <c r="E602" s="3"/>
      <c r="F602" s="1"/>
      <c r="G602" s="903"/>
      <c r="H602" s="1"/>
      <c r="I602" s="903"/>
      <c r="J602" s="1"/>
      <c r="K602" s="1"/>
      <c r="L602" s="1"/>
    </row>
    <row r="603" spans="1:12" s="2" customFormat="1">
      <c r="A603" s="12"/>
      <c r="B603" s="16"/>
      <c r="C603" s="13"/>
      <c r="E603" s="3"/>
      <c r="F603" s="1"/>
      <c r="G603" s="903"/>
      <c r="H603" s="1"/>
      <c r="I603" s="903"/>
      <c r="J603" s="1"/>
      <c r="K603" s="1"/>
      <c r="L603" s="1"/>
    </row>
    <row r="604" spans="1:12" s="2" customFormat="1">
      <c r="A604" s="12"/>
      <c r="B604" s="16"/>
      <c r="C604" s="13"/>
      <c r="E604" s="3"/>
      <c r="F604" s="1"/>
      <c r="G604" s="903"/>
      <c r="H604" s="1"/>
      <c r="I604" s="903"/>
      <c r="J604" s="1"/>
      <c r="K604" s="1"/>
      <c r="L604" s="1"/>
    </row>
    <row r="605" spans="1:12" s="2" customFormat="1">
      <c r="A605" s="12"/>
      <c r="B605" s="16"/>
      <c r="C605" s="13"/>
      <c r="E605" s="3"/>
      <c r="F605" s="1"/>
      <c r="G605" s="903"/>
      <c r="H605" s="1"/>
      <c r="I605" s="903"/>
      <c r="J605" s="1"/>
      <c r="K605" s="1"/>
      <c r="L605" s="1"/>
    </row>
    <row r="606" spans="1:12" s="2" customFormat="1">
      <c r="A606" s="12"/>
      <c r="B606" s="16"/>
      <c r="C606" s="13"/>
      <c r="E606" s="3"/>
      <c r="F606" s="1"/>
      <c r="G606" s="903"/>
      <c r="H606" s="1"/>
      <c r="I606" s="903"/>
      <c r="J606" s="1"/>
      <c r="K606" s="1"/>
      <c r="L606" s="1"/>
    </row>
    <row r="607" spans="1:12" s="2" customFormat="1">
      <c r="A607" s="12"/>
      <c r="B607" s="16"/>
      <c r="C607" s="13"/>
      <c r="E607" s="3"/>
      <c r="F607" s="1"/>
      <c r="G607" s="903"/>
      <c r="H607" s="1"/>
      <c r="I607" s="903"/>
      <c r="J607" s="1"/>
      <c r="K607" s="1"/>
      <c r="L607" s="1"/>
    </row>
    <row r="608" spans="1:12" s="2" customFormat="1">
      <c r="A608" s="12"/>
      <c r="B608" s="16"/>
      <c r="C608" s="13"/>
      <c r="E608" s="3"/>
      <c r="F608" s="1"/>
      <c r="G608" s="903"/>
      <c r="H608" s="1"/>
      <c r="I608" s="903"/>
      <c r="J608" s="1"/>
      <c r="K608" s="1"/>
      <c r="L608" s="1"/>
    </row>
    <row r="609" spans="1:12" s="2" customFormat="1">
      <c r="A609" s="12"/>
      <c r="B609" s="16"/>
      <c r="C609" s="13"/>
      <c r="E609" s="3"/>
      <c r="F609" s="1"/>
      <c r="G609" s="903"/>
      <c r="H609" s="1"/>
      <c r="I609" s="903"/>
      <c r="J609" s="1"/>
      <c r="K609" s="1"/>
      <c r="L609" s="1"/>
    </row>
    <row r="610" spans="1:12" s="2" customFormat="1">
      <c r="A610" s="12"/>
      <c r="B610" s="16"/>
      <c r="C610" s="13"/>
      <c r="E610" s="3"/>
      <c r="F610" s="1"/>
      <c r="G610" s="903"/>
      <c r="H610" s="1"/>
      <c r="I610" s="903"/>
      <c r="J610" s="1"/>
      <c r="K610" s="1"/>
      <c r="L610" s="1"/>
    </row>
    <row r="611" spans="1:12" s="2" customFormat="1">
      <c r="A611" s="12"/>
      <c r="B611" s="16"/>
      <c r="C611" s="13"/>
      <c r="E611" s="3"/>
      <c r="F611" s="1"/>
      <c r="G611" s="903"/>
      <c r="H611" s="1"/>
      <c r="I611" s="903"/>
      <c r="J611" s="1"/>
      <c r="K611" s="1"/>
      <c r="L611" s="1"/>
    </row>
    <row r="612" spans="1:12" s="2" customFormat="1">
      <c r="A612" s="12"/>
      <c r="B612" s="16"/>
      <c r="C612" s="13"/>
      <c r="E612" s="3"/>
      <c r="F612" s="1"/>
      <c r="G612" s="903"/>
      <c r="H612" s="1"/>
      <c r="I612" s="903"/>
      <c r="J612" s="1"/>
      <c r="K612" s="1"/>
      <c r="L612" s="1"/>
    </row>
    <row r="613" spans="1:12" s="2" customFormat="1">
      <c r="A613" s="12"/>
      <c r="B613" s="16"/>
      <c r="C613" s="13"/>
      <c r="E613" s="3"/>
      <c r="F613" s="1"/>
      <c r="G613" s="903"/>
      <c r="H613" s="1"/>
      <c r="I613" s="903"/>
      <c r="J613" s="1"/>
      <c r="K613" s="1"/>
      <c r="L613" s="1"/>
    </row>
    <row r="614" spans="1:12" s="2" customFormat="1">
      <c r="A614" s="12"/>
      <c r="B614" s="16"/>
      <c r="C614" s="13"/>
      <c r="E614" s="3"/>
      <c r="F614" s="1"/>
      <c r="G614" s="903"/>
      <c r="H614" s="1"/>
      <c r="I614" s="903"/>
      <c r="J614" s="1"/>
      <c r="K614" s="1"/>
      <c r="L614" s="1"/>
    </row>
    <row r="615" spans="1:12" s="2" customFormat="1">
      <c r="A615" s="12"/>
      <c r="B615" s="16"/>
      <c r="C615" s="13"/>
      <c r="E615" s="3"/>
      <c r="F615" s="1"/>
      <c r="G615" s="903"/>
      <c r="H615" s="1"/>
      <c r="I615" s="903"/>
      <c r="J615" s="1"/>
      <c r="K615" s="1"/>
      <c r="L615" s="1"/>
    </row>
    <row r="616" spans="1:12" s="2" customFormat="1">
      <c r="A616" s="12"/>
      <c r="B616" s="16"/>
      <c r="C616" s="13"/>
      <c r="E616" s="3"/>
      <c r="F616" s="1"/>
      <c r="G616" s="903"/>
      <c r="H616" s="1"/>
      <c r="I616" s="903"/>
      <c r="J616" s="1"/>
      <c r="K616" s="1"/>
      <c r="L616" s="1"/>
    </row>
    <row r="617" spans="1:12" s="2" customFormat="1">
      <c r="A617" s="12"/>
      <c r="B617" s="16"/>
      <c r="C617" s="13"/>
      <c r="E617" s="3"/>
      <c r="F617" s="1"/>
      <c r="G617" s="903"/>
      <c r="H617" s="1"/>
      <c r="I617" s="903"/>
      <c r="J617" s="1"/>
      <c r="K617" s="1"/>
      <c r="L617" s="1"/>
    </row>
    <row r="618" spans="1:12" s="2" customFormat="1">
      <c r="A618" s="12"/>
      <c r="B618" s="17"/>
      <c r="C618" s="13"/>
      <c r="E618" s="3"/>
      <c r="F618" s="1"/>
      <c r="G618" s="903"/>
      <c r="H618" s="1"/>
      <c r="I618" s="903"/>
      <c r="J618" s="1"/>
      <c r="K618" s="1"/>
      <c r="L618" s="1"/>
    </row>
    <row r="619" spans="1:12" s="2" customFormat="1">
      <c r="A619" s="12"/>
      <c r="B619" s="17"/>
      <c r="C619" s="13"/>
      <c r="E619" s="3"/>
      <c r="F619" s="1"/>
      <c r="G619" s="903"/>
      <c r="H619" s="1"/>
      <c r="I619" s="903"/>
      <c r="J619" s="1"/>
      <c r="K619" s="1"/>
      <c r="L619" s="1"/>
    </row>
    <row r="620" spans="1:12" s="2" customFormat="1">
      <c r="A620" s="12"/>
      <c r="B620" s="17"/>
      <c r="C620" s="13"/>
      <c r="E620" s="3"/>
      <c r="F620" s="1"/>
      <c r="G620" s="903"/>
      <c r="H620" s="1"/>
      <c r="I620" s="903"/>
      <c r="J620" s="1"/>
      <c r="K620" s="1"/>
      <c r="L620" s="1"/>
    </row>
    <row r="621" spans="1:12" s="2" customFormat="1">
      <c r="A621" s="12"/>
      <c r="B621" s="17"/>
      <c r="C621" s="13"/>
      <c r="E621" s="3"/>
      <c r="F621" s="1"/>
      <c r="G621" s="903"/>
      <c r="H621" s="1"/>
      <c r="I621" s="903"/>
      <c r="J621" s="1"/>
      <c r="K621" s="1"/>
      <c r="L621" s="1"/>
    </row>
    <row r="622" spans="1:12" s="2" customFormat="1">
      <c r="A622" s="12"/>
      <c r="B622" s="17"/>
      <c r="C622" s="13"/>
      <c r="E622" s="3"/>
      <c r="F622" s="1"/>
      <c r="G622" s="903"/>
      <c r="H622" s="1"/>
      <c r="I622" s="903"/>
      <c r="J622" s="1"/>
      <c r="K622" s="1"/>
      <c r="L622" s="1"/>
    </row>
    <row r="623" spans="1:12" s="2" customFormat="1">
      <c r="A623" s="12"/>
      <c r="B623" s="17"/>
      <c r="C623" s="13"/>
      <c r="E623" s="3"/>
      <c r="F623" s="1"/>
      <c r="G623" s="903"/>
      <c r="H623" s="1"/>
      <c r="I623" s="903"/>
      <c r="J623" s="1"/>
      <c r="K623" s="1"/>
      <c r="L623" s="1"/>
    </row>
    <row r="624" spans="1:12" s="2" customFormat="1">
      <c r="A624" s="12"/>
      <c r="B624" s="17"/>
      <c r="C624" s="13"/>
      <c r="E624" s="3"/>
      <c r="F624" s="1"/>
      <c r="G624" s="903"/>
      <c r="H624" s="1"/>
      <c r="I624" s="903"/>
      <c r="J624" s="1"/>
      <c r="K624" s="1"/>
      <c r="L624" s="1"/>
    </row>
    <row r="625" spans="1:12" s="2" customFormat="1">
      <c r="A625" s="12"/>
      <c r="B625" s="17"/>
      <c r="C625" s="13"/>
      <c r="E625" s="3"/>
      <c r="F625" s="1"/>
      <c r="G625" s="903"/>
      <c r="H625" s="1"/>
      <c r="I625" s="903"/>
      <c r="J625" s="1"/>
      <c r="K625" s="1"/>
      <c r="L625" s="1"/>
    </row>
    <row r="626" spans="1:12" s="2" customFormat="1">
      <c r="A626" s="12"/>
      <c r="B626" s="17"/>
      <c r="C626" s="13"/>
      <c r="E626" s="3"/>
      <c r="F626" s="1"/>
      <c r="G626" s="903"/>
      <c r="H626" s="1"/>
      <c r="I626" s="903"/>
      <c r="J626" s="1"/>
      <c r="K626" s="1"/>
      <c r="L626" s="1"/>
    </row>
    <row r="627" spans="1:12" s="2" customFormat="1">
      <c r="A627" s="12"/>
      <c r="B627" s="17"/>
      <c r="C627" s="13"/>
      <c r="E627" s="3"/>
      <c r="F627" s="1"/>
      <c r="G627" s="903"/>
      <c r="H627" s="1"/>
      <c r="I627" s="903"/>
      <c r="J627" s="1"/>
      <c r="K627" s="1"/>
      <c r="L627" s="1"/>
    </row>
    <row r="628" spans="1:12" s="2" customFormat="1">
      <c r="A628" s="12"/>
      <c r="B628" s="17"/>
      <c r="C628" s="13"/>
      <c r="E628" s="3"/>
      <c r="F628" s="1"/>
      <c r="G628" s="903"/>
      <c r="H628" s="1"/>
      <c r="I628" s="903"/>
      <c r="J628" s="1"/>
      <c r="K628" s="1"/>
      <c r="L628" s="1"/>
    </row>
    <row r="629" spans="1:12" s="2" customFormat="1">
      <c r="A629" s="12"/>
      <c r="B629" s="17"/>
      <c r="C629" s="13"/>
      <c r="E629" s="3"/>
      <c r="F629" s="1"/>
      <c r="G629" s="903"/>
      <c r="H629" s="1"/>
      <c r="I629" s="903"/>
      <c r="J629" s="1"/>
      <c r="K629" s="1"/>
      <c r="L629" s="1"/>
    </row>
    <row r="630" spans="1:12" s="2" customFormat="1">
      <c r="A630" s="12"/>
      <c r="B630" s="17"/>
      <c r="C630" s="13"/>
      <c r="E630" s="3"/>
      <c r="F630" s="1"/>
      <c r="G630" s="903"/>
      <c r="H630" s="1"/>
      <c r="I630" s="903"/>
      <c r="J630" s="1"/>
      <c r="K630" s="1"/>
      <c r="L630" s="1"/>
    </row>
    <row r="631" spans="1:12" s="2" customFormat="1">
      <c r="A631" s="12"/>
      <c r="B631" s="17"/>
      <c r="C631" s="13"/>
      <c r="E631" s="3"/>
      <c r="F631" s="1"/>
      <c r="G631" s="903"/>
      <c r="H631" s="1"/>
      <c r="I631" s="903"/>
      <c r="J631" s="1"/>
      <c r="K631" s="1"/>
      <c r="L631" s="1"/>
    </row>
    <row r="632" spans="1:12" s="2" customFormat="1">
      <c r="A632" s="12"/>
      <c r="B632" s="17"/>
      <c r="C632" s="13"/>
      <c r="E632" s="3"/>
      <c r="F632" s="1"/>
      <c r="G632" s="903"/>
      <c r="H632" s="1"/>
      <c r="I632" s="903"/>
      <c r="J632" s="1"/>
      <c r="K632" s="1"/>
      <c r="L632" s="1"/>
    </row>
    <row r="633" spans="1:12" s="2" customFormat="1">
      <c r="A633" s="12"/>
      <c r="B633" s="17"/>
      <c r="C633" s="13"/>
      <c r="E633" s="3"/>
      <c r="F633" s="1"/>
      <c r="G633" s="903"/>
      <c r="H633" s="1"/>
      <c r="I633" s="903"/>
      <c r="J633" s="1"/>
      <c r="K633" s="1"/>
      <c r="L633" s="1"/>
    </row>
    <row r="634" spans="1:12" s="2" customFormat="1">
      <c r="A634" s="12"/>
      <c r="B634" s="17"/>
      <c r="C634" s="13"/>
      <c r="E634" s="3"/>
      <c r="F634" s="1"/>
      <c r="G634" s="903"/>
      <c r="H634" s="1"/>
      <c r="I634" s="903"/>
      <c r="J634" s="1"/>
      <c r="K634" s="1"/>
      <c r="L634" s="1"/>
    </row>
    <row r="635" spans="1:12" s="2" customFormat="1">
      <c r="A635" s="12"/>
      <c r="B635" s="17"/>
      <c r="C635" s="13"/>
      <c r="E635" s="3"/>
      <c r="F635" s="1"/>
      <c r="G635" s="903"/>
      <c r="H635" s="1"/>
      <c r="I635" s="903"/>
      <c r="J635" s="1"/>
      <c r="K635" s="1"/>
      <c r="L635" s="1"/>
    </row>
    <row r="636" spans="1:12" s="2" customFormat="1">
      <c r="A636" s="12"/>
      <c r="B636" s="17"/>
      <c r="C636" s="13"/>
      <c r="E636" s="3"/>
      <c r="F636" s="1"/>
      <c r="G636" s="903"/>
      <c r="H636" s="1"/>
      <c r="I636" s="903"/>
      <c r="J636" s="1"/>
      <c r="K636" s="1"/>
      <c r="L636" s="1"/>
    </row>
    <row r="637" spans="1:12" s="2" customFormat="1">
      <c r="A637" s="12"/>
      <c r="B637" s="17"/>
      <c r="C637" s="13"/>
      <c r="E637" s="3"/>
      <c r="F637" s="1"/>
      <c r="G637" s="903"/>
      <c r="H637" s="1"/>
      <c r="I637" s="903"/>
      <c r="J637" s="1"/>
      <c r="K637" s="1"/>
      <c r="L637" s="1"/>
    </row>
    <row r="638" spans="1:12" s="2" customFormat="1">
      <c r="A638" s="12"/>
      <c r="B638" s="17"/>
      <c r="C638" s="13"/>
      <c r="E638" s="3"/>
      <c r="F638" s="1"/>
      <c r="G638" s="903"/>
      <c r="H638" s="1"/>
      <c r="I638" s="903"/>
      <c r="J638" s="1"/>
      <c r="K638" s="1"/>
      <c r="L638" s="1"/>
    </row>
    <row r="639" spans="1:12" s="2" customFormat="1">
      <c r="A639" s="12"/>
      <c r="B639" s="17"/>
      <c r="C639" s="13"/>
      <c r="E639" s="3"/>
      <c r="F639" s="1"/>
      <c r="G639" s="903"/>
      <c r="H639" s="1"/>
      <c r="I639" s="903"/>
      <c r="J639" s="1"/>
      <c r="K639" s="1"/>
      <c r="L639" s="1"/>
    </row>
    <row r="640" spans="1:12" s="2" customFormat="1">
      <c r="A640" s="12"/>
      <c r="B640" s="17"/>
      <c r="C640" s="13"/>
      <c r="E640" s="3"/>
      <c r="F640" s="1"/>
      <c r="G640" s="903"/>
      <c r="H640" s="1"/>
      <c r="I640" s="903"/>
      <c r="J640" s="1"/>
      <c r="K640" s="1"/>
      <c r="L640" s="1"/>
    </row>
    <row r="641" spans="1:12" s="2" customFormat="1">
      <c r="A641" s="12"/>
      <c r="B641" s="17"/>
      <c r="C641" s="13"/>
      <c r="E641" s="3"/>
      <c r="F641" s="1"/>
      <c r="G641" s="903"/>
      <c r="H641" s="1"/>
      <c r="I641" s="903"/>
      <c r="J641" s="1"/>
      <c r="K641" s="1"/>
      <c r="L641" s="1"/>
    </row>
    <row r="642" spans="1:12" s="2" customFormat="1">
      <c r="A642" s="12"/>
      <c r="B642" s="17"/>
      <c r="C642" s="13"/>
      <c r="E642" s="3"/>
      <c r="F642" s="1"/>
      <c r="G642" s="903"/>
      <c r="H642" s="1"/>
      <c r="I642" s="903"/>
      <c r="J642" s="1"/>
      <c r="K642" s="1"/>
      <c r="L642" s="1"/>
    </row>
    <row r="643" spans="1:12" s="2" customFormat="1">
      <c r="A643" s="12"/>
      <c r="B643" s="17"/>
      <c r="C643" s="13"/>
      <c r="E643" s="3"/>
      <c r="F643" s="1"/>
      <c r="G643" s="903"/>
      <c r="H643" s="1"/>
      <c r="I643" s="903"/>
      <c r="J643" s="1"/>
      <c r="K643" s="1"/>
      <c r="L643" s="1"/>
    </row>
    <row r="644" spans="1:12" s="2" customFormat="1">
      <c r="A644" s="12"/>
      <c r="B644" s="17"/>
      <c r="C644" s="13"/>
      <c r="E644" s="3"/>
      <c r="F644" s="1"/>
      <c r="G644" s="903"/>
      <c r="H644" s="1"/>
      <c r="I644" s="903"/>
      <c r="J644" s="1"/>
      <c r="K644" s="1"/>
      <c r="L644" s="1"/>
    </row>
    <row r="645" spans="1:12" s="2" customFormat="1">
      <c r="A645" s="12"/>
      <c r="B645" s="17"/>
      <c r="C645" s="13"/>
      <c r="E645" s="3"/>
      <c r="F645" s="1"/>
      <c r="G645" s="903"/>
      <c r="H645" s="1"/>
      <c r="I645" s="903"/>
      <c r="J645" s="1"/>
      <c r="K645" s="1"/>
      <c r="L645" s="1"/>
    </row>
    <row r="646" spans="1:12" s="2" customFormat="1">
      <c r="A646" s="12"/>
      <c r="B646" s="17"/>
      <c r="C646" s="13"/>
      <c r="E646" s="3"/>
      <c r="F646" s="1"/>
      <c r="G646" s="903"/>
      <c r="H646" s="1"/>
      <c r="I646" s="903"/>
      <c r="J646" s="1"/>
      <c r="K646" s="1"/>
      <c r="L646" s="1"/>
    </row>
    <row r="647" spans="1:12" s="2" customFormat="1">
      <c r="A647" s="12"/>
      <c r="B647" s="17"/>
      <c r="C647" s="13"/>
      <c r="E647" s="3"/>
      <c r="F647" s="1"/>
      <c r="G647" s="903"/>
      <c r="H647" s="1"/>
      <c r="I647" s="903"/>
      <c r="J647" s="1"/>
      <c r="K647" s="1"/>
      <c r="L647" s="1"/>
    </row>
    <row r="648" spans="1:12" s="2" customFormat="1">
      <c r="A648" s="12"/>
      <c r="B648" s="17"/>
      <c r="C648" s="13"/>
      <c r="E648" s="3"/>
      <c r="F648" s="1"/>
      <c r="G648" s="903"/>
      <c r="H648" s="1"/>
      <c r="I648" s="903"/>
      <c r="J648" s="1"/>
      <c r="K648" s="1"/>
      <c r="L648" s="1"/>
    </row>
    <row r="649" spans="1:12" s="2" customFormat="1">
      <c r="A649" s="12"/>
      <c r="B649" s="17"/>
      <c r="C649" s="13"/>
      <c r="E649" s="3"/>
      <c r="F649" s="1"/>
      <c r="G649" s="903"/>
      <c r="H649" s="1"/>
      <c r="I649" s="903"/>
      <c r="J649" s="1"/>
      <c r="K649" s="1"/>
      <c r="L649" s="1"/>
    </row>
    <row r="650" spans="1:12" s="2" customFormat="1">
      <c r="A650" s="12"/>
      <c r="B650" s="17"/>
      <c r="C650" s="13"/>
      <c r="E650" s="3"/>
      <c r="F650" s="1"/>
      <c r="G650" s="903"/>
      <c r="H650" s="1"/>
      <c r="I650" s="903"/>
      <c r="J650" s="1"/>
      <c r="K650" s="1"/>
      <c r="L650" s="1"/>
    </row>
    <row r="651" spans="1:12" s="2" customFormat="1">
      <c r="A651" s="12"/>
      <c r="B651" s="17"/>
      <c r="C651" s="13"/>
      <c r="E651" s="3"/>
      <c r="F651" s="1"/>
      <c r="G651" s="903"/>
      <c r="H651" s="1"/>
      <c r="I651" s="903"/>
      <c r="J651" s="1"/>
      <c r="K651" s="1"/>
      <c r="L651" s="1"/>
    </row>
    <row r="652" spans="1:12" s="2" customFormat="1">
      <c r="A652" s="12"/>
      <c r="B652" s="17"/>
      <c r="C652" s="13"/>
      <c r="E652" s="3"/>
      <c r="F652" s="1"/>
      <c r="G652" s="903"/>
      <c r="H652" s="1"/>
      <c r="I652" s="903"/>
      <c r="J652" s="1"/>
      <c r="K652" s="1"/>
      <c r="L652" s="1"/>
    </row>
    <row r="653" spans="1:12" s="2" customFormat="1">
      <c r="A653" s="12"/>
      <c r="B653" s="17"/>
      <c r="C653" s="13"/>
      <c r="E653" s="3"/>
      <c r="F653" s="1"/>
      <c r="G653" s="903"/>
      <c r="H653" s="1"/>
      <c r="I653" s="903"/>
      <c r="J653" s="1"/>
      <c r="K653" s="1"/>
      <c r="L653" s="1"/>
    </row>
    <row r="654" spans="1:12" s="2" customFormat="1">
      <c r="A654" s="12"/>
      <c r="B654" s="17"/>
      <c r="C654" s="13"/>
      <c r="E654" s="3"/>
      <c r="F654" s="1"/>
      <c r="G654" s="903"/>
      <c r="H654" s="1"/>
      <c r="I654" s="903"/>
      <c r="J654" s="1"/>
      <c r="K654" s="1"/>
      <c r="L654" s="1"/>
    </row>
    <row r="655" spans="1:12">
      <c r="A655" s="12"/>
      <c r="B655" s="17"/>
      <c r="C655" s="13"/>
    </row>
    <row r="656" spans="1:12">
      <c r="A656" s="12"/>
      <c r="B656" s="17"/>
      <c r="C656" s="13"/>
    </row>
    <row r="657" spans="1:9">
      <c r="A657" s="12"/>
      <c r="B657" s="17"/>
      <c r="C657" s="13"/>
    </row>
    <row r="658" spans="1:9">
      <c r="A658" s="12"/>
      <c r="B658" s="17"/>
      <c r="C658" s="13"/>
    </row>
    <row r="659" spans="1:9">
      <c r="A659" s="12"/>
      <c r="B659" s="17"/>
      <c r="C659" s="13"/>
    </row>
    <row r="660" spans="1:9">
      <c r="A660" s="12"/>
      <c r="B660" s="17"/>
      <c r="C660" s="13"/>
    </row>
    <row r="661" spans="1:9">
      <c r="A661" s="12"/>
      <c r="B661" s="17"/>
      <c r="C661" s="13"/>
    </row>
    <row r="662" spans="1:9">
      <c r="A662" s="12"/>
      <c r="B662" s="17"/>
      <c r="C662" s="13"/>
    </row>
    <row r="663" spans="1:9">
      <c r="A663" s="12"/>
      <c r="B663" s="17"/>
      <c r="C663" s="13"/>
    </row>
    <row r="664" spans="1:9">
      <c r="A664" s="12"/>
      <c r="B664" s="17"/>
      <c r="C664" s="13"/>
    </row>
    <row r="665" spans="1:9">
      <c r="A665" s="12"/>
      <c r="B665" s="17"/>
      <c r="C665" s="13"/>
    </row>
    <row r="666" spans="1:9">
      <c r="A666" s="12"/>
      <c r="B666" s="17"/>
      <c r="C666" s="13"/>
    </row>
    <row r="667" spans="1:9">
      <c r="A667" s="12"/>
      <c r="B667" s="17"/>
      <c r="C667" s="13"/>
    </row>
    <row r="668" spans="1:9" s="14" customFormat="1">
      <c r="A668" s="12"/>
      <c r="B668" s="17"/>
      <c r="C668" s="13"/>
      <c r="D668" s="2"/>
      <c r="E668" s="3"/>
      <c r="G668" s="902"/>
      <c r="I668" s="902"/>
    </row>
    <row r="669" spans="1:9" s="14" customFormat="1">
      <c r="A669" s="12"/>
      <c r="B669" s="17"/>
      <c r="C669" s="13"/>
      <c r="D669" s="2"/>
      <c r="E669" s="3"/>
      <c r="G669" s="902"/>
      <c r="I669" s="902"/>
    </row>
    <row r="670" spans="1:9">
      <c r="A670" s="12"/>
      <c r="B670" s="17"/>
      <c r="C670" s="13"/>
    </row>
    <row r="671" spans="1:9">
      <c r="A671" s="12"/>
      <c r="B671" s="19"/>
      <c r="C671" s="13"/>
      <c r="D671" s="13"/>
    </row>
    <row r="672" spans="1:9">
      <c r="A672" s="12"/>
      <c r="B672" s="19"/>
      <c r="C672" s="13"/>
      <c r="D672" s="13"/>
    </row>
    <row r="673" spans="1:5">
      <c r="A673" s="1"/>
      <c r="B673" s="1"/>
      <c r="C673" s="18"/>
      <c r="D673" s="1"/>
      <c r="E673" s="1"/>
    </row>
    <row r="674" spans="1:5">
      <c r="C674" s="18"/>
    </row>
    <row r="675" spans="1:5">
      <c r="C675" s="1"/>
    </row>
  </sheetData>
  <sheetProtection algorithmName="SHA-512" hashValue="73c8WVTQYEeh9ddO8fes19VBVnJN+r4gOqRLhsWs/WRhkEtV2i9imrziRlJAsmGsfOvf+Wa1EwZVm4WELQDJ9A==" saltValue="PDm8lobcoXyghp4g1N7Hiw==" spinCount="100000" sheet="1" objects="1" scenarios="1" formatColumns="0" formatRows="0"/>
  <protectedRanges>
    <protectedRange sqref="D1:D2 D287:D65530" name="Obseg3"/>
    <protectedRange sqref="D34:D35 D238 D132 D122:D125 D139 D144 D149:D152 D165:D166 D3:D15 D157:D160 D18:D27 D277:D284 D286" name="Obseg3_2"/>
    <protectedRange sqref="D272 D36:D49 D258 D56 D62 D67 D71 D77 D85 D95 D100 D107 D116 D145 D266 D135:D136 D140 D262 D153 D161 D176 D197 D207 D220 D236 D241 D252 D167 D269 D126 D182 D275" name="Obseg3_1_1"/>
    <protectedRange sqref="D69:D70" name="Obseg3_3"/>
    <protectedRange sqref="D213" name="Obseg3_1_2"/>
    <protectedRange sqref="D226" name="Obseg3_7"/>
    <protectedRange sqref="D268 D271" name="Obseg3_2_1"/>
    <protectedRange sqref="D16:D17" name="Obseg3_4"/>
  </protectedRanges>
  <mergeCells count="10">
    <mergeCell ref="F1:G1"/>
    <mergeCell ref="H1:I1"/>
    <mergeCell ref="H34:I34"/>
    <mergeCell ref="B52:D52"/>
    <mergeCell ref="B19:D19"/>
    <mergeCell ref="B21:D21"/>
    <mergeCell ref="B30:D30"/>
    <mergeCell ref="B31:D31"/>
    <mergeCell ref="B32:D32"/>
    <mergeCell ref="F34:G34"/>
  </mergeCells>
  <conditionalFormatting sqref="D25:E27 D238:E238 D132:E132 D277:E284 D34:E42 D56:E56 D62:E62 D67:E67 D71:E71 D77:E77 D85:E85 D95:E95 D100:E100 D107:E107 D116:E116 D122:E126 D135:E136 D139:E140 D145:E145 D153:E153 D160:E161 D165:E167 D176:E176 D182:E182 D197:E197 D207:E207 D220:E220 D236:E236 D241:E241 D252:E252 D258:E258 D262:E262 D266:E266 D269:E269 D275:E275 D286:E286 D44:E49 D43">
    <cfRule type="cellIs" dxfId="1208" priority="10" stopIfTrue="1" operator="equal">
      <formula>0</formula>
    </cfRule>
  </conditionalFormatting>
  <conditionalFormatting sqref="D213:E213">
    <cfRule type="cellIs" dxfId="1207" priority="9" stopIfTrue="1" operator="equal">
      <formula>0</formula>
    </cfRule>
  </conditionalFormatting>
  <conditionalFormatting sqref="D226:E226">
    <cfRule type="cellIs" dxfId="1206" priority="8" stopIfTrue="1" operator="equal">
      <formula>0</formula>
    </cfRule>
  </conditionalFormatting>
  <conditionalFormatting sqref="D149:E152 D157:E159">
    <cfRule type="cellIs" dxfId="1205" priority="7" stopIfTrue="1" operator="equal">
      <formula>0</formula>
    </cfRule>
  </conditionalFormatting>
  <conditionalFormatting sqref="D144:E144">
    <cfRule type="cellIs" dxfId="1204" priority="6" stopIfTrue="1" operator="equal">
      <formula>0</formula>
    </cfRule>
  </conditionalFormatting>
  <conditionalFormatting sqref="E183">
    <cfRule type="cellIs" dxfId="1203" priority="5" stopIfTrue="1" operator="equal">
      <formula>0</formula>
    </cfRule>
  </conditionalFormatting>
  <conditionalFormatting sqref="G283">
    <cfRule type="cellIs" dxfId="1202" priority="4" stopIfTrue="1" operator="equal">
      <formula>0</formula>
    </cfRule>
  </conditionalFormatting>
  <conditionalFormatting sqref="I283">
    <cfRule type="cellIs" dxfId="1201" priority="3" stopIfTrue="1" operator="equal">
      <formula>0</formula>
    </cfRule>
  </conditionalFormatting>
  <conditionalFormatting sqref="D272:E272">
    <cfRule type="cellIs" dxfId="1200" priority="1"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1. ETAPA 2.f. ZAHOD - TEMELJI G+O&amp;R&amp;9KVINTA doo</oddHeader>
    <oddFooter>&amp;L&amp;8              November  2016&amp;C&amp;P/23&amp;R&amp;8 gradbena dela
obrtniška dela</oddFooter>
  </headerFooter>
  <rowBreaks count="13" manualBreakCount="13">
    <brk id="23" max="8" man="1"/>
    <brk id="36" max="8" man="1"/>
    <brk id="43" max="8" man="1"/>
    <brk id="56" max="8" man="1"/>
    <brk id="75" max="8" man="1"/>
    <brk id="92" max="8" man="1"/>
    <brk id="123" max="8" man="1"/>
    <brk id="161" max="8" man="1"/>
    <brk id="180" max="8" man="1"/>
    <brk id="193" max="8" man="1"/>
    <brk id="216" max="8" man="1"/>
    <brk id="232" max="8" man="1"/>
    <brk id="2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L547"/>
  <sheetViews>
    <sheetView topLeftCell="A737" zoomScaleNormal="85" workbookViewId="0">
      <selection activeCell="C393" sqref="C393"/>
    </sheetView>
    <sheetView workbookViewId="1"/>
    <sheetView view="pageBreakPreview" zoomScaleNormal="100" zoomScaleSheetLayoutView="100" workbookViewId="2">
      <selection activeCell="G17" sqref="G17"/>
    </sheetView>
  </sheetViews>
  <sheetFormatPr defaultColWidth="0" defaultRowHeight="12.75"/>
  <cols>
    <col min="1" max="1" width="8.140625" style="1698" customWidth="1"/>
    <col min="2" max="2" width="45.28515625" style="1699" customWidth="1"/>
    <col min="3" max="3" width="12.28515625" style="1615" customWidth="1"/>
    <col min="4" max="4" width="10.5703125" style="1331" customWidth="1"/>
    <col min="5" max="5" width="16" style="1632" customWidth="1"/>
    <col min="6" max="6" width="8.7109375" style="1691" customWidth="1"/>
    <col min="7" max="7" width="10.140625" style="1691" customWidth="1"/>
    <col min="8" max="8" width="13.5703125" style="1691" customWidth="1"/>
    <col min="9" max="9" width="16.42578125" style="1691" customWidth="1"/>
    <col min="10" max="10" width="8.5703125" style="1691" customWidth="1"/>
    <col min="11" max="11" width="8.28515625" style="1691" customWidth="1"/>
    <col min="12" max="12" width="11.5703125" style="1691" customWidth="1"/>
    <col min="13" max="16384" width="11.5703125" style="1691" hidden="1"/>
  </cols>
  <sheetData>
    <row r="1" spans="1:11" s="1603" customFormat="1" ht="12.75" customHeight="1">
      <c r="A1" s="1594" t="s">
        <v>78</v>
      </c>
      <c r="B1" s="1595" t="s">
        <v>66</v>
      </c>
      <c r="C1" s="1596" t="s">
        <v>79</v>
      </c>
      <c r="D1" s="1337" t="s">
        <v>80</v>
      </c>
      <c r="E1" s="1597" t="s">
        <v>1562</v>
      </c>
      <c r="F1" s="1598" t="s">
        <v>1557</v>
      </c>
      <c r="G1" s="1599"/>
      <c r="H1" s="1600" t="s">
        <v>1558</v>
      </c>
      <c r="I1" s="1601"/>
      <c r="J1" s="1602" t="s">
        <v>1559</v>
      </c>
      <c r="K1" s="1602" t="s">
        <v>1560</v>
      </c>
    </row>
    <row r="2" spans="1:11" s="1610" customFormat="1" ht="12.75" customHeight="1">
      <c r="A2" s="1604"/>
      <c r="B2" s="1605"/>
      <c r="C2" s="1606"/>
      <c r="D2" s="1338"/>
      <c r="E2" s="1607"/>
      <c r="F2" s="1608" t="s">
        <v>79</v>
      </c>
      <c r="G2" s="1608" t="s">
        <v>1561</v>
      </c>
      <c r="H2" s="1609" t="s">
        <v>79</v>
      </c>
      <c r="I2" s="1609" t="s">
        <v>1561</v>
      </c>
    </row>
    <row r="3" spans="1:11" s="1610" customFormat="1" ht="23.25" customHeight="1">
      <c r="A3" s="1604"/>
      <c r="B3" s="1605"/>
      <c r="C3" s="1606"/>
      <c r="D3" s="1338"/>
      <c r="E3" s="1611" t="s">
        <v>2535</v>
      </c>
      <c r="H3" s="1612"/>
      <c r="I3" s="1612"/>
    </row>
    <row r="4" spans="1:11" s="1617" customFormat="1" ht="12.75" customHeight="1">
      <c r="A4" s="1613" t="s">
        <v>98</v>
      </c>
      <c r="B4" s="1614" t="s">
        <v>102</v>
      </c>
      <c r="C4" s="1614"/>
      <c r="D4" s="1331"/>
      <c r="E4" s="1616"/>
    </row>
    <row r="5" spans="1:11" s="1617" customFormat="1" ht="12.75" customHeight="1">
      <c r="A5" s="1613"/>
      <c r="B5" s="1618"/>
      <c r="C5" s="1618"/>
      <c r="D5" s="1331"/>
      <c r="E5" s="1616"/>
    </row>
    <row r="6" spans="1:11" s="1617" customFormat="1" ht="12.75" customHeight="1">
      <c r="A6" s="1613" t="s">
        <v>99</v>
      </c>
      <c r="B6" s="1619" t="s">
        <v>2536</v>
      </c>
      <c r="C6" s="1614"/>
      <c r="D6" s="1339"/>
      <c r="E6" s="1620"/>
    </row>
    <row r="7" spans="1:11" s="1617" customFormat="1" ht="12.75" customHeight="1">
      <c r="A7" s="1613"/>
      <c r="B7" s="1621"/>
      <c r="C7" s="1621"/>
      <c r="D7" s="1331"/>
      <c r="E7" s="1616"/>
    </row>
    <row r="8" spans="1:11" s="1623" customFormat="1" ht="12.75" customHeight="1">
      <c r="A8" s="1613" t="s">
        <v>100</v>
      </c>
      <c r="B8" s="1614" t="s">
        <v>101</v>
      </c>
      <c r="C8" s="1614"/>
      <c r="D8" s="1340"/>
      <c r="E8" s="1622"/>
    </row>
    <row r="9" spans="1:11" s="1628" customFormat="1" ht="12.75" customHeight="1">
      <c r="A9" s="1613"/>
      <c r="B9" s="1624"/>
      <c r="C9" s="1625"/>
      <c r="D9" s="1341"/>
      <c r="E9" s="1627"/>
    </row>
    <row r="10" spans="1:11" s="1628" customFormat="1" ht="12.75" customHeight="1">
      <c r="A10" s="1629" t="s">
        <v>181</v>
      </c>
      <c r="B10" s="1619" t="s">
        <v>2273</v>
      </c>
      <c r="C10" s="1625"/>
      <c r="D10" s="1341"/>
      <c r="E10" s="1627"/>
    </row>
    <row r="11" spans="1:11" s="1628" customFormat="1" ht="12.75" customHeight="1">
      <c r="A11" s="1613"/>
      <c r="B11" s="1621"/>
      <c r="C11" s="1625"/>
      <c r="D11" s="1341"/>
      <c r="E11" s="1627"/>
    </row>
    <row r="12" spans="1:11" s="1628" customFormat="1" ht="12.75" customHeight="1">
      <c r="A12" s="1613" t="s">
        <v>58</v>
      </c>
      <c r="B12" s="1619" t="s">
        <v>2537</v>
      </c>
      <c r="C12" s="1625"/>
      <c r="D12" s="1341"/>
      <c r="E12" s="1627"/>
    </row>
    <row r="13" spans="1:11" s="1633" customFormat="1" ht="51">
      <c r="A13" s="1630"/>
      <c r="B13" s="1631" t="s">
        <v>2282</v>
      </c>
      <c r="C13" s="1626"/>
      <c r="D13" s="1341"/>
      <c r="E13" s="1632"/>
    </row>
    <row r="14" spans="1:11" s="1633" customFormat="1">
      <c r="A14" s="1630"/>
      <c r="B14" s="1634"/>
      <c r="C14" s="1626"/>
      <c r="D14" s="1341"/>
      <c r="E14" s="1632"/>
    </row>
    <row r="15" spans="1:11" s="1633" customFormat="1">
      <c r="A15" s="1630"/>
      <c r="B15" s="1634"/>
      <c r="C15" s="1626"/>
      <c r="D15" s="1341"/>
      <c r="E15" s="1632"/>
    </row>
    <row r="16" spans="1:11" s="177" customFormat="1" ht="15">
      <c r="A16" s="1635"/>
      <c r="B16" s="1636" t="s">
        <v>1384</v>
      </c>
      <c r="C16" s="1637"/>
      <c r="D16" s="1342"/>
      <c r="E16" s="1638"/>
    </row>
    <row r="17" spans="1:9" s="177" customFormat="1" ht="14.25">
      <c r="A17" s="1635"/>
      <c r="B17" s="1639"/>
      <c r="C17" s="1637"/>
      <c r="D17" s="1342"/>
      <c r="E17" s="1638"/>
    </row>
    <row r="18" spans="1:9" s="1641" customFormat="1" ht="15">
      <c r="A18" s="1640"/>
      <c r="B18" s="1641" t="s">
        <v>2538</v>
      </c>
      <c r="C18" s="1642"/>
      <c r="D18" s="1343"/>
      <c r="E18" s="1643"/>
    </row>
    <row r="19" spans="1:9" s="1641" customFormat="1" ht="15">
      <c r="A19" s="1640"/>
      <c r="B19" s="1644" t="s">
        <v>2539</v>
      </c>
      <c r="C19" s="1642"/>
      <c r="D19" s="1343"/>
      <c r="E19" s="1643"/>
    </row>
    <row r="20" spans="1:9" s="1639" customFormat="1" ht="15">
      <c r="A20" s="1640"/>
      <c r="B20" s="1645" t="s">
        <v>2540</v>
      </c>
      <c r="C20" s="1646"/>
      <c r="D20" s="1508"/>
      <c r="E20" s="1597" t="s">
        <v>1562</v>
      </c>
      <c r="F20" s="1598" t="s">
        <v>1557</v>
      </c>
      <c r="G20" s="1599"/>
      <c r="H20" s="1600" t="s">
        <v>1558</v>
      </c>
      <c r="I20" s="1601"/>
    </row>
    <row r="21" spans="1:9" s="1639" customFormat="1" ht="15">
      <c r="A21" s="1648"/>
      <c r="B21" s="1645"/>
      <c r="C21" s="1646"/>
      <c r="D21" s="1508"/>
      <c r="E21" s="1607"/>
      <c r="F21" s="1608" t="s">
        <v>79</v>
      </c>
      <c r="G21" s="1608" t="s">
        <v>1561</v>
      </c>
      <c r="H21" s="1609" t="s">
        <v>79</v>
      </c>
      <c r="I21" s="1609" t="s">
        <v>1561</v>
      </c>
    </row>
    <row r="22" spans="1:9" s="1639" customFormat="1" ht="15">
      <c r="A22" s="1641" t="s">
        <v>2541</v>
      </c>
      <c r="B22" s="1645" t="s">
        <v>2542</v>
      </c>
      <c r="C22" s="1646"/>
      <c r="D22" s="1508"/>
      <c r="E22" s="1643"/>
      <c r="F22" s="1649"/>
      <c r="G22" s="1649"/>
      <c r="H22" s="1650"/>
      <c r="I22" s="1650"/>
    </row>
    <row r="23" spans="1:9" s="1639" customFormat="1" ht="15">
      <c r="A23" s="1641"/>
      <c r="B23" s="1645" t="s">
        <v>2543</v>
      </c>
      <c r="C23" s="1646"/>
      <c r="D23" s="1508"/>
      <c r="E23" s="1643">
        <f>E88</f>
        <v>0</v>
      </c>
      <c r="F23" s="1651"/>
      <c r="G23" s="1651">
        <f t="shared" ref="G23:I23" si="0">G88</f>
        <v>0</v>
      </c>
      <c r="H23" s="1652"/>
      <c r="I23" s="1652">
        <f t="shared" si="0"/>
        <v>0</v>
      </c>
    </row>
    <row r="24" spans="1:9" s="1639" customFormat="1" ht="15">
      <c r="A24" s="1641"/>
      <c r="B24" s="1645"/>
      <c r="C24" s="1646"/>
      <c r="D24" s="1508"/>
      <c r="E24" s="1643"/>
      <c r="F24" s="1649"/>
      <c r="G24" s="1649"/>
      <c r="H24" s="1650"/>
      <c r="I24" s="1650"/>
    </row>
    <row r="25" spans="1:9" s="1639" customFormat="1" ht="15">
      <c r="A25" s="1641" t="s">
        <v>2544</v>
      </c>
      <c r="B25" s="1645" t="s">
        <v>2545</v>
      </c>
      <c r="C25" s="1646"/>
      <c r="D25" s="1508"/>
      <c r="E25" s="1643">
        <f>E157</f>
        <v>0</v>
      </c>
      <c r="F25" s="1651"/>
      <c r="G25" s="1651">
        <f t="shared" ref="G25:I25" si="1">G157</f>
        <v>0</v>
      </c>
      <c r="H25" s="1652"/>
      <c r="I25" s="1652">
        <f t="shared" si="1"/>
        <v>0</v>
      </c>
    </row>
    <row r="26" spans="1:9" s="1639" customFormat="1" ht="15">
      <c r="B26" s="1653"/>
      <c r="C26" s="1654"/>
      <c r="D26" s="1509"/>
      <c r="E26" s="1655"/>
      <c r="F26" s="1649"/>
      <c r="G26" s="1649"/>
      <c r="H26" s="1650"/>
      <c r="I26" s="1650"/>
    </row>
    <row r="27" spans="1:9" s="1639" customFormat="1" ht="15">
      <c r="B27" s="1645"/>
      <c r="C27" s="1646"/>
      <c r="D27" s="1507" t="s">
        <v>2546</v>
      </c>
      <c r="E27" s="1643">
        <f>SUM(E22:E26)</f>
        <v>0</v>
      </c>
      <c r="F27" s="1656"/>
      <c r="G27" s="1657">
        <f>SUM(G22:G26)</f>
        <v>0</v>
      </c>
      <c r="H27" s="1658"/>
      <c r="I27" s="1659">
        <f>SUM(I22:I26)</f>
        <v>0</v>
      </c>
    </row>
    <row r="28" spans="1:9" s="1639" customFormat="1" ht="14.25">
      <c r="A28" s="1648"/>
      <c r="B28" s="1644" t="s">
        <v>3594</v>
      </c>
      <c r="C28" s="1646"/>
      <c r="D28" s="1508"/>
      <c r="E28" s="1647"/>
    </row>
    <row r="29" spans="1:9" s="1639" customFormat="1" ht="15">
      <c r="A29" s="1648"/>
      <c r="B29" s="1645"/>
      <c r="C29" s="1646"/>
      <c r="D29" s="1508"/>
      <c r="E29" s="1647"/>
    </row>
    <row r="30" spans="1:9" s="1639" customFormat="1" ht="15">
      <c r="A30" s="1641" t="s">
        <v>2541</v>
      </c>
      <c r="B30" s="1641" t="s">
        <v>2542</v>
      </c>
      <c r="C30" s="1646"/>
      <c r="D30" s="1508"/>
      <c r="E30" s="1647"/>
    </row>
    <row r="31" spans="1:9" s="1639" customFormat="1" ht="15">
      <c r="A31" s="1641"/>
      <c r="B31" s="1641" t="s">
        <v>2543</v>
      </c>
      <c r="C31" s="1646"/>
      <c r="D31" s="1508"/>
      <c r="E31" s="1647"/>
    </row>
    <row r="32" spans="1:9" s="1639" customFormat="1" ht="15">
      <c r="A32" s="1641"/>
      <c r="B32" s="1641"/>
      <c r="C32" s="1646"/>
      <c r="D32" s="1508"/>
      <c r="E32" s="1647"/>
    </row>
    <row r="33" spans="1:9" s="1660" customFormat="1">
      <c r="A33" s="1660" t="s">
        <v>83</v>
      </c>
      <c r="B33" s="753" t="s">
        <v>2547</v>
      </c>
      <c r="C33" s="1661"/>
      <c r="D33" s="1501"/>
      <c r="E33" s="1662"/>
    </row>
    <row r="34" spans="1:9" s="1660" customFormat="1">
      <c r="B34" s="753" t="s">
        <v>2548</v>
      </c>
      <c r="C34" s="1661"/>
      <c r="D34" s="1501"/>
      <c r="E34" s="1662"/>
    </row>
    <row r="35" spans="1:9" s="1660" customFormat="1">
      <c r="B35" s="1661" t="s">
        <v>2012</v>
      </c>
      <c r="C35" s="1663">
        <v>106.6</v>
      </c>
      <c r="D35" s="1344"/>
      <c r="E35" s="1664">
        <f>C35*D35</f>
        <v>0</v>
      </c>
      <c r="F35" s="1665">
        <v>0</v>
      </c>
      <c r="G35" s="1665">
        <v>0</v>
      </c>
      <c r="H35" s="1666">
        <f>C35</f>
        <v>106.6</v>
      </c>
      <c r="I35" s="1666">
        <f>E35</f>
        <v>0</v>
      </c>
    </row>
    <row r="36" spans="1:9" s="1660" customFormat="1">
      <c r="B36" s="1661"/>
      <c r="C36" s="1667"/>
      <c r="D36" s="1510"/>
      <c r="E36" s="1668"/>
      <c r="F36" s="1665"/>
      <c r="G36" s="1665"/>
      <c r="H36" s="1666"/>
      <c r="I36" s="1666"/>
    </row>
    <row r="37" spans="1:9" s="1660" customFormat="1">
      <c r="A37" s="1660" t="s">
        <v>85</v>
      </c>
      <c r="B37" s="753" t="s">
        <v>2549</v>
      </c>
      <c r="C37" s="1667"/>
      <c r="D37" s="1510"/>
      <c r="E37" s="1668"/>
      <c r="F37" s="1665"/>
      <c r="G37" s="1665"/>
      <c r="H37" s="1666"/>
      <c r="I37" s="1666"/>
    </row>
    <row r="38" spans="1:9" s="1660" customFormat="1">
      <c r="B38" s="753" t="s">
        <v>2550</v>
      </c>
      <c r="C38" s="1667"/>
      <c r="D38" s="1510"/>
      <c r="E38" s="1668"/>
      <c r="F38" s="1665"/>
      <c r="G38" s="1665"/>
      <c r="H38" s="1666"/>
      <c r="I38" s="1666"/>
    </row>
    <row r="39" spans="1:9" s="1660" customFormat="1">
      <c r="B39" s="753" t="s">
        <v>2551</v>
      </c>
      <c r="C39" s="1667"/>
      <c r="D39" s="1510"/>
      <c r="E39" s="1668"/>
      <c r="F39" s="1665"/>
      <c r="G39" s="1665"/>
      <c r="H39" s="1666"/>
      <c r="I39" s="1666"/>
    </row>
    <row r="40" spans="1:9" s="1660" customFormat="1">
      <c r="B40" s="1660" t="s">
        <v>2552</v>
      </c>
      <c r="C40" s="1663">
        <v>106.6</v>
      </c>
      <c r="D40" s="1345"/>
      <c r="E40" s="1664">
        <f>C40*D40</f>
        <v>0</v>
      </c>
      <c r="F40" s="1665">
        <v>0</v>
      </c>
      <c r="G40" s="1665">
        <v>0</v>
      </c>
      <c r="H40" s="1666">
        <f>C40</f>
        <v>106.6</v>
      </c>
      <c r="I40" s="1666">
        <f>E40</f>
        <v>0</v>
      </c>
    </row>
    <row r="41" spans="1:9" s="1660" customFormat="1">
      <c r="B41" s="753"/>
      <c r="C41" s="1667"/>
      <c r="D41" s="1510"/>
      <c r="E41" s="1668"/>
      <c r="F41" s="1665"/>
      <c r="G41" s="1665"/>
      <c r="H41" s="1666"/>
      <c r="I41" s="1666"/>
    </row>
    <row r="42" spans="1:9" s="1660" customFormat="1">
      <c r="A42" s="1660" t="s">
        <v>87</v>
      </c>
      <c r="B42" s="753" t="s">
        <v>2553</v>
      </c>
      <c r="C42" s="1667"/>
      <c r="D42" s="1510"/>
      <c r="E42" s="1668"/>
      <c r="F42" s="1665"/>
      <c r="G42" s="1665"/>
      <c r="H42" s="1666"/>
      <c r="I42" s="1666"/>
    </row>
    <row r="43" spans="1:9" s="1660" customFormat="1">
      <c r="B43" s="753" t="s">
        <v>2554</v>
      </c>
      <c r="C43" s="1667"/>
      <c r="D43" s="1510"/>
      <c r="E43" s="1668"/>
      <c r="F43" s="1665"/>
      <c r="G43" s="1665"/>
      <c r="H43" s="1666"/>
      <c r="I43" s="1666"/>
    </row>
    <row r="44" spans="1:9" s="1660" customFormat="1">
      <c r="B44" s="1660" t="s">
        <v>2552</v>
      </c>
      <c r="C44" s="1663">
        <v>95.9</v>
      </c>
      <c r="D44" s="1345"/>
      <c r="E44" s="1664">
        <f>C44*D44</f>
        <v>0</v>
      </c>
      <c r="F44" s="1665">
        <v>0</v>
      </c>
      <c r="G44" s="1665">
        <v>0</v>
      </c>
      <c r="H44" s="1666">
        <f>C44</f>
        <v>95.9</v>
      </c>
      <c r="I44" s="1666">
        <f>E44</f>
        <v>0</v>
      </c>
    </row>
    <row r="45" spans="1:9" s="1660" customFormat="1">
      <c r="C45" s="1663"/>
      <c r="D45" s="1511"/>
      <c r="E45" s="1664"/>
      <c r="F45" s="1665"/>
      <c r="G45" s="1665"/>
      <c r="H45" s="1666"/>
      <c r="I45" s="1666"/>
    </row>
    <row r="46" spans="1:9" s="1660" customFormat="1">
      <c r="A46" s="1660" t="s">
        <v>88</v>
      </c>
      <c r="B46" s="1660" t="s">
        <v>2555</v>
      </c>
      <c r="C46" s="1663"/>
      <c r="D46" s="1511"/>
      <c r="E46" s="1664"/>
      <c r="F46" s="1665"/>
      <c r="G46" s="1665"/>
      <c r="H46" s="1666"/>
      <c r="I46" s="1666"/>
    </row>
    <row r="47" spans="1:9" s="1660" customFormat="1">
      <c r="B47" s="1660" t="s">
        <v>2556</v>
      </c>
      <c r="C47" s="1663"/>
      <c r="D47" s="1511"/>
      <c r="E47" s="1664"/>
      <c r="F47" s="1665"/>
      <c r="G47" s="1665"/>
      <c r="H47" s="1666"/>
      <c r="I47" s="1666"/>
    </row>
    <row r="48" spans="1:9" s="1660" customFormat="1">
      <c r="B48" s="1660" t="s">
        <v>2552</v>
      </c>
      <c r="C48" s="1663">
        <v>10.7</v>
      </c>
      <c r="D48" s="1345"/>
      <c r="E48" s="1664">
        <f>C48*D48</f>
        <v>0</v>
      </c>
      <c r="F48" s="1665">
        <v>0</v>
      </c>
      <c r="G48" s="1665">
        <v>0</v>
      </c>
      <c r="H48" s="1666">
        <f>C48</f>
        <v>10.7</v>
      </c>
      <c r="I48" s="1666">
        <f>E48</f>
        <v>0</v>
      </c>
    </row>
    <row r="49" spans="1:9" s="1660" customFormat="1">
      <c r="C49" s="1663"/>
      <c r="D49" s="1511"/>
      <c r="E49" s="1664"/>
      <c r="F49" s="1665"/>
      <c r="G49" s="1665"/>
      <c r="H49" s="1666"/>
      <c r="I49" s="1666"/>
    </row>
    <row r="50" spans="1:9" s="1660" customFormat="1">
      <c r="A50" s="1660" t="s">
        <v>89</v>
      </c>
      <c r="B50" s="1660" t="s">
        <v>2557</v>
      </c>
      <c r="C50" s="1663"/>
      <c r="D50" s="1511"/>
      <c r="E50" s="1664"/>
      <c r="F50" s="1665"/>
      <c r="G50" s="1665"/>
      <c r="H50" s="1666"/>
      <c r="I50" s="1666"/>
    </row>
    <row r="51" spans="1:9" s="1660" customFormat="1">
      <c r="B51" s="1660" t="s">
        <v>2558</v>
      </c>
      <c r="C51" s="1663"/>
      <c r="D51" s="1511"/>
      <c r="E51" s="1664"/>
      <c r="F51" s="1665"/>
      <c r="G51" s="1665"/>
      <c r="H51" s="1666"/>
      <c r="I51" s="1666"/>
    </row>
    <row r="52" spans="1:9" s="1660" customFormat="1">
      <c r="B52" s="1660" t="s">
        <v>2559</v>
      </c>
      <c r="C52" s="1663"/>
      <c r="D52" s="1511"/>
      <c r="E52" s="1664"/>
      <c r="F52" s="1665"/>
      <c r="G52" s="1665"/>
      <c r="H52" s="1666"/>
      <c r="I52" s="1666"/>
    </row>
    <row r="53" spans="1:9" s="1660" customFormat="1">
      <c r="B53" s="1660" t="s">
        <v>2560</v>
      </c>
      <c r="C53" s="1663"/>
      <c r="D53" s="1511"/>
      <c r="E53" s="1664"/>
      <c r="F53" s="1665"/>
      <c r="G53" s="1665"/>
      <c r="H53" s="1666"/>
      <c r="I53" s="1666"/>
    </row>
    <row r="54" spans="1:9" s="1660" customFormat="1">
      <c r="B54" s="1660" t="s">
        <v>2561</v>
      </c>
      <c r="C54" s="1663">
        <v>106.6</v>
      </c>
      <c r="D54" s="1345"/>
      <c r="E54" s="1664">
        <f>C54*D54</f>
        <v>0</v>
      </c>
      <c r="F54" s="1665">
        <v>0</v>
      </c>
      <c r="G54" s="1665">
        <v>0</v>
      </c>
      <c r="H54" s="1666">
        <f>C54</f>
        <v>106.6</v>
      </c>
      <c r="I54" s="1666">
        <f>E54</f>
        <v>0</v>
      </c>
    </row>
    <row r="55" spans="1:9" s="1660" customFormat="1">
      <c r="C55" s="1663"/>
      <c r="D55" s="1511"/>
      <c r="E55" s="1664"/>
      <c r="F55" s="1665"/>
      <c r="G55" s="1665"/>
      <c r="H55" s="1666"/>
      <c r="I55" s="1666"/>
    </row>
    <row r="56" spans="1:9" s="1660" customFormat="1">
      <c r="A56" s="1660" t="s">
        <v>45</v>
      </c>
      <c r="B56" s="1669" t="s">
        <v>2562</v>
      </c>
      <c r="C56" s="1663"/>
      <c r="D56" s="1511"/>
      <c r="E56" s="1664"/>
      <c r="F56" s="1665"/>
      <c r="G56" s="1665"/>
      <c r="H56" s="1666"/>
      <c r="I56" s="1666"/>
    </row>
    <row r="57" spans="1:9" s="1660" customFormat="1">
      <c r="B57" s="1669" t="s">
        <v>2563</v>
      </c>
      <c r="C57" s="1663"/>
      <c r="D57" s="1511"/>
      <c r="E57" s="1664"/>
      <c r="F57" s="1665"/>
      <c r="G57" s="1665"/>
      <c r="H57" s="1666"/>
      <c r="I57" s="1666"/>
    </row>
    <row r="58" spans="1:9" s="1660" customFormat="1">
      <c r="B58" s="1669" t="s">
        <v>2564</v>
      </c>
      <c r="C58" s="1663"/>
      <c r="D58" s="1511"/>
      <c r="E58" s="1664"/>
      <c r="F58" s="1665"/>
      <c r="G58" s="1665"/>
      <c r="H58" s="1666"/>
      <c r="I58" s="1666"/>
    </row>
    <row r="59" spans="1:9" s="1660" customFormat="1">
      <c r="B59" s="1660" t="s">
        <v>49</v>
      </c>
      <c r="C59" s="1663">
        <v>5</v>
      </c>
      <c r="D59" s="1345"/>
      <c r="E59" s="1664">
        <f>C59*D59</f>
        <v>0</v>
      </c>
      <c r="F59" s="1665">
        <v>0</v>
      </c>
      <c r="G59" s="1665">
        <v>0</v>
      </c>
      <c r="H59" s="1666">
        <f>C59</f>
        <v>5</v>
      </c>
      <c r="I59" s="1666">
        <f>E59</f>
        <v>0</v>
      </c>
    </row>
    <row r="60" spans="1:9" s="1660" customFormat="1">
      <c r="C60" s="1663"/>
      <c r="D60" s="1511"/>
      <c r="E60" s="1664"/>
      <c r="F60" s="1665"/>
      <c r="G60" s="1665"/>
      <c r="H60" s="1666"/>
      <c r="I60" s="1666"/>
    </row>
    <row r="61" spans="1:9" s="1660" customFormat="1">
      <c r="A61" s="1660" t="s">
        <v>46</v>
      </c>
      <c r="B61" s="1660" t="s">
        <v>2565</v>
      </c>
      <c r="C61" s="1663"/>
      <c r="D61" s="1511"/>
      <c r="E61" s="1664"/>
      <c r="F61" s="1665"/>
      <c r="G61" s="1665"/>
      <c r="H61" s="1666"/>
      <c r="I61" s="1666"/>
    </row>
    <row r="62" spans="1:9" s="1660" customFormat="1">
      <c r="B62" s="1660" t="s">
        <v>2566</v>
      </c>
      <c r="C62" s="1663"/>
      <c r="D62" s="1511"/>
      <c r="E62" s="1664"/>
      <c r="F62" s="1665"/>
      <c r="G62" s="1665"/>
      <c r="H62" s="1666"/>
      <c r="I62" s="1666"/>
    </row>
    <row r="63" spans="1:9" s="1660" customFormat="1">
      <c r="B63" s="1660" t="s">
        <v>2567</v>
      </c>
      <c r="C63" s="1663"/>
      <c r="D63" s="1511"/>
      <c r="E63" s="1664"/>
      <c r="F63" s="1665"/>
      <c r="G63" s="1665"/>
      <c r="H63" s="1666"/>
      <c r="I63" s="1666"/>
    </row>
    <row r="64" spans="1:9" s="1660" customFormat="1">
      <c r="B64" s="1660" t="s">
        <v>49</v>
      </c>
      <c r="C64" s="1663">
        <v>4</v>
      </c>
      <c r="D64" s="1345"/>
      <c r="E64" s="1664">
        <f>C64*D64</f>
        <v>0</v>
      </c>
      <c r="F64" s="1665">
        <v>0</v>
      </c>
      <c r="G64" s="1665">
        <v>0</v>
      </c>
      <c r="H64" s="1666">
        <f>C64</f>
        <v>4</v>
      </c>
      <c r="I64" s="1666">
        <f>E64</f>
        <v>0</v>
      </c>
    </row>
    <row r="65" spans="1:9" s="1660" customFormat="1">
      <c r="C65" s="1663"/>
      <c r="D65" s="1511"/>
      <c r="E65" s="1664"/>
      <c r="F65" s="1665"/>
      <c r="G65" s="1665"/>
      <c r="H65" s="1666"/>
      <c r="I65" s="1666"/>
    </row>
    <row r="66" spans="1:9" s="1660" customFormat="1">
      <c r="A66" s="1660" t="s">
        <v>47</v>
      </c>
      <c r="B66" s="1660" t="s">
        <v>2568</v>
      </c>
      <c r="C66" s="1663"/>
      <c r="D66" s="1511"/>
      <c r="E66" s="1664"/>
      <c r="F66" s="1665"/>
      <c r="G66" s="1665"/>
      <c r="H66" s="1666"/>
      <c r="I66" s="1666"/>
    </row>
    <row r="67" spans="1:9" s="1660" customFormat="1">
      <c r="B67" s="1660" t="s">
        <v>2569</v>
      </c>
      <c r="C67" s="1663"/>
      <c r="D67" s="1511"/>
      <c r="E67" s="1664"/>
      <c r="F67" s="1665"/>
      <c r="G67" s="1665"/>
      <c r="H67" s="1666"/>
      <c r="I67" s="1666"/>
    </row>
    <row r="68" spans="1:9" s="1660" customFormat="1">
      <c r="B68" s="1660" t="s">
        <v>2570</v>
      </c>
      <c r="C68" s="1663"/>
      <c r="D68" s="1511"/>
      <c r="E68" s="1664"/>
      <c r="F68" s="1665"/>
      <c r="G68" s="1665"/>
      <c r="H68" s="1666"/>
      <c r="I68" s="1666"/>
    </row>
    <row r="69" spans="1:9" s="1660" customFormat="1">
      <c r="B69" s="1660" t="s">
        <v>49</v>
      </c>
      <c r="C69" s="1663">
        <v>9</v>
      </c>
      <c r="D69" s="1345"/>
      <c r="E69" s="1664">
        <f>C69*D69</f>
        <v>0</v>
      </c>
      <c r="F69" s="1665">
        <v>0</v>
      </c>
      <c r="G69" s="1665">
        <v>0</v>
      </c>
      <c r="H69" s="1666">
        <f>C69</f>
        <v>9</v>
      </c>
      <c r="I69" s="1666">
        <f>E69</f>
        <v>0</v>
      </c>
    </row>
    <row r="70" spans="1:9" s="1660" customFormat="1">
      <c r="C70" s="1663"/>
      <c r="D70" s="1511"/>
      <c r="E70" s="1664"/>
      <c r="F70" s="1665"/>
      <c r="G70" s="1665"/>
      <c r="H70" s="1666"/>
      <c r="I70" s="1666"/>
    </row>
    <row r="71" spans="1:9" s="1660" customFormat="1">
      <c r="A71" s="1660" t="s">
        <v>70</v>
      </c>
      <c r="B71" s="1660" t="s">
        <v>2571</v>
      </c>
      <c r="C71" s="1663"/>
      <c r="D71" s="1511"/>
      <c r="E71" s="1664"/>
      <c r="F71" s="1665"/>
      <c r="G71" s="1665"/>
      <c r="H71" s="1666"/>
      <c r="I71" s="1666"/>
    </row>
    <row r="72" spans="1:9" s="1660" customFormat="1">
      <c r="B72" s="1660" t="s">
        <v>2572</v>
      </c>
      <c r="C72" s="1663"/>
      <c r="D72" s="1511"/>
      <c r="E72" s="1664"/>
      <c r="F72" s="1665"/>
      <c r="G72" s="1665"/>
      <c r="H72" s="1666"/>
      <c r="I72" s="1666"/>
    </row>
    <row r="73" spans="1:9" s="1660" customFormat="1">
      <c r="B73" s="1660" t="s">
        <v>2573</v>
      </c>
      <c r="C73" s="1663"/>
      <c r="D73" s="1511"/>
      <c r="E73" s="1664"/>
      <c r="F73" s="1665"/>
      <c r="G73" s="1665"/>
      <c r="H73" s="1666"/>
      <c r="I73" s="1666"/>
    </row>
    <row r="74" spans="1:9" s="1660" customFormat="1">
      <c r="B74" s="1660" t="s">
        <v>49</v>
      </c>
      <c r="C74" s="1663">
        <v>9</v>
      </c>
      <c r="D74" s="1345"/>
      <c r="E74" s="1664">
        <f>C74*D74</f>
        <v>0</v>
      </c>
      <c r="F74" s="1665">
        <v>0</v>
      </c>
      <c r="G74" s="1665">
        <v>0</v>
      </c>
      <c r="H74" s="1666">
        <f>C74</f>
        <v>9</v>
      </c>
      <c r="I74" s="1666">
        <f>E74</f>
        <v>0</v>
      </c>
    </row>
    <row r="75" spans="1:9" s="1660" customFormat="1">
      <c r="C75" s="1663"/>
      <c r="D75" s="1511"/>
      <c r="E75" s="1664"/>
      <c r="F75" s="1665"/>
      <c r="G75" s="1665"/>
      <c r="H75" s="1666"/>
      <c r="I75" s="1666"/>
    </row>
    <row r="76" spans="1:9" s="1660" customFormat="1">
      <c r="A76" s="1660" t="s">
        <v>71</v>
      </c>
      <c r="B76" s="1660" t="s">
        <v>2574</v>
      </c>
      <c r="C76" s="1663"/>
      <c r="D76" s="1511"/>
      <c r="E76" s="1664"/>
      <c r="F76" s="1665"/>
      <c r="G76" s="1665"/>
      <c r="H76" s="1666"/>
      <c r="I76" s="1666"/>
    </row>
    <row r="77" spans="1:9" s="1660" customFormat="1">
      <c r="B77" s="1660" t="s">
        <v>2575</v>
      </c>
      <c r="C77" s="1663"/>
      <c r="D77" s="1511"/>
      <c r="E77" s="1664"/>
      <c r="F77" s="1665"/>
      <c r="G77" s="1665"/>
      <c r="H77" s="1666"/>
      <c r="I77" s="1666"/>
    </row>
    <row r="78" spans="1:9" s="1660" customFormat="1">
      <c r="B78" s="1660" t="s">
        <v>826</v>
      </c>
      <c r="C78" s="1663">
        <v>106.6</v>
      </c>
      <c r="D78" s="1345"/>
      <c r="E78" s="1664">
        <f>C78*D78</f>
        <v>0</v>
      </c>
      <c r="F78" s="1665">
        <v>0</v>
      </c>
      <c r="G78" s="1665">
        <v>0</v>
      </c>
      <c r="H78" s="1666">
        <f>C78</f>
        <v>106.6</v>
      </c>
      <c r="I78" s="1666">
        <f>E78</f>
        <v>0</v>
      </c>
    </row>
    <row r="79" spans="1:9" s="1660" customFormat="1">
      <c r="C79" s="1663"/>
      <c r="D79" s="1511"/>
      <c r="E79" s="1664"/>
      <c r="F79" s="1665"/>
      <c r="G79" s="1665"/>
      <c r="H79" s="1666"/>
      <c r="I79" s="1666"/>
    </row>
    <row r="80" spans="1:9" s="1660" customFormat="1">
      <c r="A80" s="1660" t="s">
        <v>38</v>
      </c>
      <c r="B80" s="1660" t="s">
        <v>2576</v>
      </c>
      <c r="C80" s="1663"/>
      <c r="D80" s="1511"/>
      <c r="E80" s="1664"/>
      <c r="F80" s="1665"/>
      <c r="G80" s="1665"/>
      <c r="H80" s="1666"/>
      <c r="I80" s="1666"/>
    </row>
    <row r="81" spans="1:9" s="1660" customFormat="1">
      <c r="B81" s="1660" t="s">
        <v>1667</v>
      </c>
      <c r="C81" s="1663">
        <v>400</v>
      </c>
      <c r="D81" s="1345"/>
      <c r="E81" s="1664">
        <f>C81*D81</f>
        <v>0</v>
      </c>
      <c r="F81" s="1665">
        <v>0</v>
      </c>
      <c r="G81" s="1665">
        <v>0</v>
      </c>
      <c r="H81" s="1666">
        <f>C81</f>
        <v>400</v>
      </c>
      <c r="I81" s="1666">
        <f>E81</f>
        <v>0</v>
      </c>
    </row>
    <row r="82" spans="1:9" s="1660" customFormat="1">
      <c r="C82" s="1663"/>
      <c r="D82" s="1511"/>
      <c r="E82" s="1664"/>
      <c r="F82" s="1665"/>
      <c r="G82" s="1665"/>
      <c r="H82" s="1666"/>
      <c r="I82" s="1666"/>
    </row>
    <row r="83" spans="1:9" s="1660" customFormat="1">
      <c r="C83" s="1663"/>
      <c r="D83" s="1512" t="s">
        <v>2577</v>
      </c>
      <c r="E83" s="1670">
        <f>SUM(E35:E82)</f>
        <v>0</v>
      </c>
      <c r="F83" s="1665"/>
      <c r="G83" s="1671">
        <f>SUM(G35:G82)</f>
        <v>0</v>
      </c>
      <c r="H83" s="1666"/>
      <c r="I83" s="1672">
        <f>SUM(I35:I82)</f>
        <v>0</v>
      </c>
    </row>
    <row r="84" spans="1:9" s="1639" customFormat="1" ht="14.25">
      <c r="C84" s="1673"/>
      <c r="D84" s="1513"/>
      <c r="E84" s="1674"/>
      <c r="F84" s="1649"/>
      <c r="G84" s="1649"/>
      <c r="H84" s="1666"/>
      <c r="I84" s="1666"/>
    </row>
    <row r="85" spans="1:9" s="1660" customFormat="1">
      <c r="A85" s="1660" t="s">
        <v>72</v>
      </c>
      <c r="B85" s="1660" t="s">
        <v>2578</v>
      </c>
      <c r="C85" s="1663"/>
      <c r="D85" s="1511"/>
      <c r="E85" s="1664">
        <f>+E83*0.1</f>
        <v>0</v>
      </c>
      <c r="F85" s="1665"/>
      <c r="G85" s="1665"/>
      <c r="H85" s="1666"/>
      <c r="I85" s="1666"/>
    </row>
    <row r="86" spans="1:9" s="1660" customFormat="1">
      <c r="B86" s="1660" t="s">
        <v>2579</v>
      </c>
      <c r="C86" s="1663"/>
      <c r="D86" s="1511"/>
      <c r="E86" s="1664"/>
      <c r="F86" s="1665"/>
      <c r="G86" s="1665"/>
      <c r="H86" s="1666"/>
      <c r="I86" s="1666"/>
    </row>
    <row r="87" spans="1:9" s="1639" customFormat="1" ht="14.25">
      <c r="C87" s="1673"/>
      <c r="D87" s="1513"/>
      <c r="E87" s="1674"/>
      <c r="F87" s="1649"/>
      <c r="G87" s="1649"/>
      <c r="H87" s="1666"/>
      <c r="I87" s="1666"/>
    </row>
    <row r="88" spans="1:9" s="1639" customFormat="1" ht="15">
      <c r="B88" s="1644" t="s">
        <v>2539</v>
      </c>
      <c r="C88" s="1675" t="s">
        <v>2580</v>
      </c>
      <c r="D88" s="1514"/>
      <c r="E88" s="1676">
        <f>SUM(E83:E87)</f>
        <v>0</v>
      </c>
      <c r="F88" s="1649"/>
      <c r="G88" s="1649"/>
      <c r="H88" s="1666"/>
      <c r="I88" s="1666"/>
    </row>
    <row r="89" spans="1:9" s="1639" customFormat="1" ht="15">
      <c r="C89" s="1646"/>
      <c r="D89" s="1515"/>
      <c r="E89" s="1643"/>
      <c r="F89" s="1649"/>
      <c r="G89" s="1649"/>
      <c r="H89" s="1666"/>
      <c r="I89" s="1666"/>
    </row>
    <row r="90" spans="1:9" s="1639" customFormat="1" ht="15">
      <c r="A90" s="1641" t="s">
        <v>2544</v>
      </c>
      <c r="B90" s="1645" t="s">
        <v>2581</v>
      </c>
      <c r="C90" s="1646"/>
      <c r="D90" s="1508"/>
      <c r="E90" s="1643"/>
      <c r="F90" s="1649"/>
      <c r="G90" s="1649"/>
      <c r="H90" s="1666"/>
      <c r="I90" s="1666"/>
    </row>
    <row r="91" spans="1:9" s="1639" customFormat="1" ht="13.5" customHeight="1">
      <c r="A91" s="1648"/>
      <c r="B91" s="1660" t="s">
        <v>2582</v>
      </c>
      <c r="C91" s="1646"/>
      <c r="D91" s="1508"/>
      <c r="E91" s="1643"/>
      <c r="F91" s="1649"/>
      <c r="G91" s="1649"/>
      <c r="H91" s="1666"/>
      <c r="I91" s="1666"/>
    </row>
    <row r="92" spans="1:9" s="1639" customFormat="1" ht="15">
      <c r="A92" s="1648"/>
      <c r="B92" s="1660"/>
      <c r="C92" s="1646"/>
      <c r="D92" s="1508"/>
      <c r="E92" s="1643"/>
      <c r="F92" s="1649"/>
      <c r="G92" s="1649"/>
      <c r="H92" s="1666"/>
      <c r="I92" s="1666"/>
    </row>
    <row r="93" spans="1:9" s="1660" customFormat="1" ht="12.75" customHeight="1">
      <c r="A93" s="1677" t="s">
        <v>83</v>
      </c>
      <c r="B93" s="753" t="s">
        <v>2547</v>
      </c>
      <c r="C93" s="1661"/>
      <c r="D93" s="1501"/>
      <c r="E93" s="1662"/>
      <c r="F93" s="1665"/>
      <c r="G93" s="1665"/>
      <c r="H93" s="1666"/>
      <c r="I93" s="1666"/>
    </row>
    <row r="94" spans="1:9" s="1660" customFormat="1" ht="12.75" customHeight="1">
      <c r="A94" s="1677"/>
      <c r="B94" s="753" t="s">
        <v>2548</v>
      </c>
      <c r="C94" s="1661"/>
      <c r="D94" s="1501"/>
      <c r="E94" s="1662"/>
      <c r="F94" s="1665"/>
      <c r="G94" s="1665"/>
      <c r="H94" s="1666"/>
      <c r="I94" s="1666"/>
    </row>
    <row r="95" spans="1:9" s="1660" customFormat="1" ht="12.75" customHeight="1">
      <c r="A95" s="1677"/>
      <c r="B95" s="754" t="s">
        <v>2012</v>
      </c>
      <c r="C95" s="1661">
        <v>137.30000000000001</v>
      </c>
      <c r="D95" s="1346"/>
      <c r="E95" s="1662">
        <f>C95*D95</f>
        <v>0</v>
      </c>
      <c r="F95" s="1665">
        <v>0</v>
      </c>
      <c r="G95" s="1665">
        <v>0</v>
      </c>
      <c r="H95" s="1666">
        <f>C95</f>
        <v>137.30000000000001</v>
      </c>
      <c r="I95" s="1666">
        <f>E95</f>
        <v>0</v>
      </c>
    </row>
    <row r="96" spans="1:9" s="1660" customFormat="1" ht="12.75" customHeight="1">
      <c r="A96" s="1677"/>
      <c r="B96" s="753"/>
      <c r="C96" s="1661"/>
      <c r="D96" s="1501"/>
      <c r="E96" s="1662"/>
      <c r="F96" s="1665"/>
      <c r="G96" s="1665"/>
      <c r="H96" s="1666"/>
      <c r="I96" s="1666"/>
    </row>
    <row r="97" spans="1:9" s="1660" customFormat="1" ht="12.75" customHeight="1">
      <c r="A97" s="1677" t="s">
        <v>85</v>
      </c>
      <c r="B97" s="753" t="s">
        <v>2583</v>
      </c>
      <c r="C97" s="1661"/>
      <c r="D97" s="1501"/>
      <c r="E97" s="1662"/>
      <c r="F97" s="1665"/>
      <c r="G97" s="1665"/>
      <c r="H97" s="1666"/>
      <c r="I97" s="1666"/>
    </row>
    <row r="98" spans="1:9" s="1660" customFormat="1" ht="12.75" customHeight="1">
      <c r="A98" s="1677"/>
      <c r="B98" s="753" t="s">
        <v>2584</v>
      </c>
      <c r="C98" s="1661"/>
      <c r="D98" s="1501"/>
      <c r="E98" s="1662"/>
      <c r="F98" s="1665"/>
      <c r="G98" s="1665"/>
      <c r="H98" s="1666"/>
      <c r="I98" s="1666"/>
    </row>
    <row r="99" spans="1:9" s="1660" customFormat="1" ht="12.75" customHeight="1">
      <c r="A99" s="1677"/>
      <c r="B99" s="754" t="s">
        <v>826</v>
      </c>
      <c r="C99" s="1661">
        <v>274.60000000000002</v>
      </c>
      <c r="D99" s="1346"/>
      <c r="E99" s="1662">
        <f>C99*D99</f>
        <v>0</v>
      </c>
      <c r="F99" s="1665">
        <v>0</v>
      </c>
      <c r="G99" s="1665">
        <v>0</v>
      </c>
      <c r="H99" s="1666">
        <f>C99</f>
        <v>274.60000000000002</v>
      </c>
      <c r="I99" s="1666">
        <f>E99</f>
        <v>0</v>
      </c>
    </row>
    <row r="100" spans="1:9" s="1660" customFormat="1" ht="12.75" customHeight="1">
      <c r="A100" s="1677"/>
      <c r="B100" s="753"/>
      <c r="C100" s="1661"/>
      <c r="D100" s="1501"/>
      <c r="E100" s="1662"/>
      <c r="F100" s="1665"/>
      <c r="G100" s="1665"/>
      <c r="H100" s="1666"/>
      <c r="I100" s="1666"/>
    </row>
    <row r="101" spans="1:9" s="1660" customFormat="1" ht="12.75" customHeight="1">
      <c r="A101" s="1677" t="s">
        <v>87</v>
      </c>
      <c r="B101" s="753" t="s">
        <v>2585</v>
      </c>
      <c r="C101" s="1661"/>
      <c r="D101" s="1501"/>
      <c r="E101" s="1662"/>
      <c r="F101" s="1665"/>
      <c r="G101" s="1665"/>
      <c r="H101" s="1666"/>
      <c r="I101" s="1666"/>
    </row>
    <row r="102" spans="1:9" s="1660" customFormat="1" ht="12.75" customHeight="1">
      <c r="A102" s="1677"/>
      <c r="B102" s="753" t="s">
        <v>2586</v>
      </c>
      <c r="C102" s="1661"/>
      <c r="D102" s="1501"/>
      <c r="E102" s="1662"/>
      <c r="F102" s="1665"/>
      <c r="G102" s="1665"/>
      <c r="H102" s="1666"/>
      <c r="I102" s="1666"/>
    </row>
    <row r="103" spans="1:9" s="1660" customFormat="1" ht="12.75" customHeight="1">
      <c r="A103" s="1677"/>
      <c r="B103" s="753" t="s">
        <v>2587</v>
      </c>
      <c r="C103" s="1661"/>
      <c r="D103" s="1501"/>
      <c r="E103" s="1662"/>
      <c r="F103" s="1665"/>
      <c r="G103" s="1665"/>
      <c r="H103" s="1666"/>
      <c r="I103" s="1666"/>
    </row>
    <row r="104" spans="1:9" s="1660" customFormat="1" ht="12.75" customHeight="1">
      <c r="A104" s="1677"/>
      <c r="B104" s="753" t="s">
        <v>2588</v>
      </c>
      <c r="C104" s="1661"/>
      <c r="D104" s="1501"/>
      <c r="E104" s="1662"/>
      <c r="F104" s="1665"/>
      <c r="G104" s="1665"/>
      <c r="H104" s="1666"/>
      <c r="I104" s="1666"/>
    </row>
    <row r="105" spans="1:9" s="1660" customFormat="1" ht="12.75" customHeight="1">
      <c r="A105" s="1677"/>
      <c r="B105" s="754" t="s">
        <v>1667</v>
      </c>
      <c r="C105" s="1661">
        <v>82.4</v>
      </c>
      <c r="D105" s="1346"/>
      <c r="E105" s="1662">
        <f>C105*D105</f>
        <v>0</v>
      </c>
      <c r="F105" s="1665">
        <v>0</v>
      </c>
      <c r="G105" s="1665">
        <v>0</v>
      </c>
      <c r="H105" s="1666">
        <f>C105</f>
        <v>82.4</v>
      </c>
      <c r="I105" s="1666">
        <f>E105</f>
        <v>0</v>
      </c>
    </row>
    <row r="106" spans="1:9" s="1660" customFormat="1" ht="12.75" customHeight="1">
      <c r="A106" s="1677"/>
      <c r="B106" s="754"/>
      <c r="C106" s="1661"/>
      <c r="D106" s="1501"/>
      <c r="E106" s="1662"/>
      <c r="F106" s="1665"/>
      <c r="G106" s="1665"/>
      <c r="H106" s="1666"/>
      <c r="I106" s="1666"/>
    </row>
    <row r="107" spans="1:9" s="1660" customFormat="1" ht="12.75" customHeight="1">
      <c r="A107" s="1677" t="s">
        <v>88</v>
      </c>
      <c r="B107" s="753" t="s">
        <v>2589</v>
      </c>
      <c r="C107" s="1661"/>
      <c r="D107" s="1501"/>
      <c r="E107" s="1662"/>
      <c r="F107" s="1665"/>
      <c r="G107" s="1665"/>
      <c r="H107" s="1666"/>
      <c r="I107" s="1666"/>
    </row>
    <row r="108" spans="1:9" s="1660" customFormat="1" ht="12.75" customHeight="1">
      <c r="A108" s="1677"/>
      <c r="B108" s="753" t="s">
        <v>2590</v>
      </c>
      <c r="C108" s="1661"/>
      <c r="D108" s="1501"/>
      <c r="E108" s="1662"/>
      <c r="F108" s="1665"/>
      <c r="G108" s="1665"/>
      <c r="H108" s="1666"/>
      <c r="I108" s="1666"/>
    </row>
    <row r="109" spans="1:9" s="1660" customFormat="1" ht="12.75" customHeight="1">
      <c r="A109" s="1677"/>
      <c r="B109" s="754" t="s">
        <v>1667</v>
      </c>
      <c r="C109" s="1661">
        <v>82.4</v>
      </c>
      <c r="D109" s="1346"/>
      <c r="E109" s="1662">
        <f>C109*D109</f>
        <v>0</v>
      </c>
      <c r="F109" s="1665">
        <v>0</v>
      </c>
      <c r="G109" s="1665">
        <v>0</v>
      </c>
      <c r="H109" s="1666">
        <f>C109</f>
        <v>82.4</v>
      </c>
      <c r="I109" s="1666">
        <f>E109</f>
        <v>0</v>
      </c>
    </row>
    <row r="110" spans="1:9" s="1660" customFormat="1" ht="12.75" customHeight="1">
      <c r="A110" s="1677"/>
      <c r="B110" s="753"/>
      <c r="C110" s="1661"/>
      <c r="D110" s="1501"/>
      <c r="E110" s="1662"/>
      <c r="F110" s="1665"/>
      <c r="G110" s="1665"/>
      <c r="H110" s="1666"/>
      <c r="I110" s="1666"/>
    </row>
    <row r="111" spans="1:9" s="1660" customFormat="1" ht="12.75" customHeight="1">
      <c r="A111" s="1677" t="s">
        <v>89</v>
      </c>
      <c r="B111" s="753" t="s">
        <v>2591</v>
      </c>
      <c r="C111" s="1661"/>
      <c r="D111" s="1501"/>
      <c r="E111" s="1662"/>
      <c r="F111" s="1665"/>
      <c r="G111" s="1665"/>
      <c r="H111" s="1666"/>
      <c r="I111" s="1666"/>
    </row>
    <row r="112" spans="1:9" s="1660" customFormat="1" ht="12.75" customHeight="1">
      <c r="A112" s="1677"/>
      <c r="B112" s="753" t="s">
        <v>2592</v>
      </c>
      <c r="C112" s="1661"/>
      <c r="D112" s="1501"/>
      <c r="E112" s="1662"/>
      <c r="F112" s="1665"/>
      <c r="G112" s="1665"/>
      <c r="H112" s="1666"/>
      <c r="I112" s="1666"/>
    </row>
    <row r="113" spans="1:9" s="1660" customFormat="1" ht="12.75" customHeight="1">
      <c r="A113" s="1677"/>
      <c r="B113" s="754" t="s">
        <v>1667</v>
      </c>
      <c r="C113" s="1661">
        <v>90.6</v>
      </c>
      <c r="D113" s="1346"/>
      <c r="E113" s="1662">
        <f>C113*D113</f>
        <v>0</v>
      </c>
      <c r="F113" s="1665">
        <v>0</v>
      </c>
      <c r="G113" s="1665">
        <v>0</v>
      </c>
      <c r="H113" s="1666">
        <f>C113</f>
        <v>90.6</v>
      </c>
      <c r="I113" s="1666">
        <f>E113</f>
        <v>0</v>
      </c>
    </row>
    <row r="114" spans="1:9" s="1660" customFormat="1" ht="12.75" customHeight="1">
      <c r="A114" s="1677"/>
      <c r="B114" s="753"/>
      <c r="C114" s="1661"/>
      <c r="D114" s="1501"/>
      <c r="E114" s="1662"/>
      <c r="F114" s="1665"/>
      <c r="G114" s="1665"/>
      <c r="H114" s="1666"/>
      <c r="I114" s="1666"/>
    </row>
    <row r="115" spans="1:9" s="1660" customFormat="1" ht="12.75" customHeight="1">
      <c r="A115" s="1677" t="s">
        <v>45</v>
      </c>
      <c r="B115" s="753" t="s">
        <v>2593</v>
      </c>
      <c r="C115" s="1661"/>
      <c r="D115" s="1501"/>
      <c r="E115" s="1662"/>
      <c r="F115" s="1665"/>
      <c r="G115" s="1665"/>
      <c r="H115" s="1666"/>
      <c r="I115" s="1666"/>
    </row>
    <row r="116" spans="1:9" s="1660" customFormat="1" ht="12.75" customHeight="1">
      <c r="A116" s="1677"/>
      <c r="B116" s="753" t="s">
        <v>2594</v>
      </c>
      <c r="C116" s="1661"/>
      <c r="D116" s="1501"/>
      <c r="E116" s="1662"/>
      <c r="F116" s="1665"/>
      <c r="G116" s="1665"/>
      <c r="H116" s="1666"/>
      <c r="I116" s="1666"/>
    </row>
    <row r="117" spans="1:9" s="1660" customFormat="1" ht="12.75" customHeight="1">
      <c r="A117" s="1677"/>
      <c r="B117" s="753" t="s">
        <v>2595</v>
      </c>
      <c r="C117" s="1661"/>
      <c r="D117" s="1501"/>
      <c r="E117" s="1662"/>
      <c r="F117" s="1665"/>
      <c r="G117" s="1665"/>
      <c r="H117" s="1666"/>
      <c r="I117" s="1666"/>
    </row>
    <row r="118" spans="1:9" s="1660" customFormat="1" ht="12.75" customHeight="1">
      <c r="A118" s="1677"/>
      <c r="B118" s="754" t="s">
        <v>2552</v>
      </c>
      <c r="C118" s="1661">
        <v>40.9</v>
      </c>
      <c r="D118" s="1346"/>
      <c r="E118" s="1662">
        <f>C118*D118</f>
        <v>0</v>
      </c>
      <c r="F118" s="1665">
        <v>0</v>
      </c>
      <c r="G118" s="1665">
        <v>0</v>
      </c>
      <c r="H118" s="1666">
        <f>C118</f>
        <v>40.9</v>
      </c>
      <c r="I118" s="1666">
        <f>E118</f>
        <v>0</v>
      </c>
    </row>
    <row r="119" spans="1:9" s="1660" customFormat="1" ht="12.75" customHeight="1">
      <c r="A119" s="1677"/>
      <c r="B119" s="753"/>
      <c r="C119" s="1661"/>
      <c r="D119" s="1501"/>
      <c r="E119" s="1662"/>
      <c r="F119" s="1665"/>
      <c r="G119" s="1665"/>
      <c r="H119" s="1666"/>
      <c r="I119" s="1666"/>
    </row>
    <row r="120" spans="1:9" s="1660" customFormat="1" ht="12.75" customHeight="1">
      <c r="A120" s="1677" t="s">
        <v>46</v>
      </c>
      <c r="B120" s="753" t="s">
        <v>2553</v>
      </c>
      <c r="C120" s="1661"/>
      <c r="D120" s="1501"/>
      <c r="E120" s="1662"/>
      <c r="F120" s="1665"/>
      <c r="G120" s="1665"/>
      <c r="H120" s="1666"/>
      <c r="I120" s="1666"/>
    </row>
    <row r="121" spans="1:9" s="1660" customFormat="1" ht="12.75" customHeight="1">
      <c r="A121" s="1677"/>
      <c r="B121" s="753" t="s">
        <v>2554</v>
      </c>
      <c r="C121" s="1661"/>
      <c r="D121" s="1501"/>
      <c r="E121" s="1662"/>
      <c r="F121" s="1665"/>
      <c r="G121" s="1665"/>
      <c r="H121" s="1666"/>
      <c r="I121" s="1666"/>
    </row>
    <row r="122" spans="1:9" s="1660" customFormat="1" ht="12.75" customHeight="1">
      <c r="A122" s="1677"/>
      <c r="B122" s="754" t="s">
        <v>2552</v>
      </c>
      <c r="C122" s="1661">
        <v>36</v>
      </c>
      <c r="D122" s="1346"/>
      <c r="E122" s="1662">
        <f>C122*D122</f>
        <v>0</v>
      </c>
      <c r="F122" s="1665">
        <v>0</v>
      </c>
      <c r="G122" s="1665">
        <v>0</v>
      </c>
      <c r="H122" s="1666">
        <f>C122</f>
        <v>36</v>
      </c>
      <c r="I122" s="1666">
        <f>E122</f>
        <v>0</v>
      </c>
    </row>
    <row r="123" spans="1:9" s="1660" customFormat="1" ht="12.75" customHeight="1">
      <c r="A123" s="1677"/>
      <c r="B123" s="753"/>
      <c r="C123" s="1661"/>
      <c r="D123" s="1501"/>
      <c r="E123" s="1662"/>
      <c r="F123" s="1665"/>
      <c r="G123" s="1665"/>
      <c r="H123" s="1666"/>
      <c r="I123" s="1666"/>
    </row>
    <row r="124" spans="1:9" s="1660" customFormat="1" ht="12.75" customHeight="1">
      <c r="A124" s="1677" t="s">
        <v>47</v>
      </c>
      <c r="B124" s="753" t="s">
        <v>2555</v>
      </c>
      <c r="C124" s="1661"/>
      <c r="D124" s="1501"/>
      <c r="E124" s="1662"/>
      <c r="F124" s="1665"/>
      <c r="G124" s="1665"/>
      <c r="H124" s="1666"/>
      <c r="I124" s="1666"/>
    </row>
    <row r="125" spans="1:9" s="1660" customFormat="1" ht="12.75" customHeight="1">
      <c r="A125" s="1677"/>
      <c r="B125" s="753" t="s">
        <v>2556</v>
      </c>
      <c r="C125" s="1661"/>
      <c r="D125" s="1501"/>
      <c r="E125" s="1662"/>
      <c r="F125" s="1665"/>
      <c r="G125" s="1665"/>
      <c r="H125" s="1666"/>
      <c r="I125" s="1666"/>
    </row>
    <row r="126" spans="1:9" s="1660" customFormat="1" ht="12.75" customHeight="1">
      <c r="A126" s="1677"/>
      <c r="B126" s="754" t="s">
        <v>2552</v>
      </c>
      <c r="C126" s="1661">
        <v>4.9000000000000004</v>
      </c>
      <c r="D126" s="1346"/>
      <c r="E126" s="1662">
        <f>C126*D126</f>
        <v>0</v>
      </c>
      <c r="F126" s="1665">
        <v>0</v>
      </c>
      <c r="G126" s="1665">
        <v>0</v>
      </c>
      <c r="H126" s="1666">
        <f>C126</f>
        <v>4.9000000000000004</v>
      </c>
      <c r="I126" s="1666">
        <f>E126</f>
        <v>0</v>
      </c>
    </row>
    <row r="127" spans="1:9" s="1660" customFormat="1" ht="12.75" customHeight="1">
      <c r="A127" s="1677"/>
      <c r="B127" s="753"/>
      <c r="C127" s="1661"/>
      <c r="D127" s="1501"/>
      <c r="E127" s="1662"/>
      <c r="F127" s="1665"/>
      <c r="G127" s="1665"/>
      <c r="H127" s="1666"/>
      <c r="I127" s="1666"/>
    </row>
    <row r="128" spans="1:9" s="1660" customFormat="1" ht="12.75" customHeight="1">
      <c r="A128" s="1677" t="s">
        <v>69</v>
      </c>
      <c r="B128" s="753" t="s">
        <v>2557</v>
      </c>
      <c r="C128" s="1661"/>
      <c r="D128" s="1501"/>
      <c r="E128" s="1662"/>
      <c r="F128" s="1665"/>
      <c r="G128" s="1665"/>
      <c r="H128" s="1666"/>
      <c r="I128" s="1666"/>
    </row>
    <row r="129" spans="1:9" s="1660" customFormat="1" ht="12.75" customHeight="1">
      <c r="A129" s="1677"/>
      <c r="B129" s="753" t="s">
        <v>2558</v>
      </c>
      <c r="C129" s="1661"/>
      <c r="D129" s="1501"/>
      <c r="E129" s="1662"/>
      <c r="F129" s="1665"/>
      <c r="G129" s="1665"/>
      <c r="H129" s="1666"/>
      <c r="I129" s="1666"/>
    </row>
    <row r="130" spans="1:9" s="1660" customFormat="1" ht="12.75" customHeight="1">
      <c r="A130" s="1677"/>
      <c r="B130" s="753" t="s">
        <v>2559</v>
      </c>
      <c r="C130" s="1661"/>
      <c r="D130" s="1501"/>
      <c r="E130" s="1662"/>
      <c r="F130" s="1665"/>
      <c r="G130" s="1665"/>
      <c r="H130" s="1666"/>
      <c r="I130" s="1666"/>
    </row>
    <row r="131" spans="1:9" s="1660" customFormat="1" ht="12.75" customHeight="1">
      <c r="A131" s="1677"/>
      <c r="B131" s="753" t="s">
        <v>2560</v>
      </c>
      <c r="C131" s="1661"/>
      <c r="D131" s="1501"/>
      <c r="E131" s="1662"/>
      <c r="F131" s="1665"/>
      <c r="G131" s="1665"/>
      <c r="H131" s="1666"/>
      <c r="I131" s="1666"/>
    </row>
    <row r="132" spans="1:9" s="1660" customFormat="1" ht="12.75" customHeight="1">
      <c r="A132" s="1677"/>
      <c r="B132" s="754" t="s">
        <v>2561</v>
      </c>
      <c r="C132" s="1661">
        <v>131.69999999999999</v>
      </c>
      <c r="D132" s="1346"/>
      <c r="E132" s="1662">
        <f>C132*D132</f>
        <v>0</v>
      </c>
      <c r="F132" s="1665">
        <v>0</v>
      </c>
      <c r="G132" s="1665">
        <v>0</v>
      </c>
      <c r="H132" s="1666">
        <f>C132</f>
        <v>131.69999999999999</v>
      </c>
      <c r="I132" s="1666">
        <f>E132</f>
        <v>0</v>
      </c>
    </row>
    <row r="133" spans="1:9" s="1660" customFormat="1" ht="12.75" customHeight="1">
      <c r="A133" s="1677"/>
      <c r="B133" s="753"/>
      <c r="C133" s="1661"/>
      <c r="D133" s="1501"/>
      <c r="E133" s="1662"/>
      <c r="F133" s="1665"/>
      <c r="G133" s="1665"/>
      <c r="H133" s="1666"/>
      <c r="I133" s="1666"/>
    </row>
    <row r="134" spans="1:9" s="1660" customFormat="1" ht="12.75" customHeight="1">
      <c r="A134" s="1677" t="s">
        <v>70</v>
      </c>
      <c r="B134" s="753" t="s">
        <v>2557</v>
      </c>
      <c r="C134" s="1661"/>
      <c r="D134" s="1501"/>
      <c r="E134" s="1662"/>
      <c r="F134" s="1665"/>
      <c r="G134" s="1665"/>
      <c r="H134" s="1666"/>
      <c r="I134" s="1666"/>
    </row>
    <row r="135" spans="1:9" s="1660" customFormat="1" ht="12.75" customHeight="1">
      <c r="A135" s="1677"/>
      <c r="B135" s="753" t="s">
        <v>2558</v>
      </c>
      <c r="C135" s="1661"/>
      <c r="D135" s="1501"/>
      <c r="E135" s="1662"/>
      <c r="F135" s="1665"/>
      <c r="G135" s="1665"/>
      <c r="H135" s="1666"/>
      <c r="I135" s="1666"/>
    </row>
    <row r="136" spans="1:9" s="1660" customFormat="1" ht="12.75" customHeight="1">
      <c r="A136" s="1677"/>
      <c r="B136" s="753" t="s">
        <v>2559</v>
      </c>
      <c r="C136" s="1661"/>
      <c r="D136" s="1501"/>
      <c r="E136" s="1662"/>
      <c r="F136" s="1665"/>
      <c r="G136" s="1665"/>
      <c r="H136" s="1666"/>
      <c r="I136" s="1666"/>
    </row>
    <row r="137" spans="1:9" s="1660" customFormat="1" ht="12.75" customHeight="1">
      <c r="A137" s="1677"/>
      <c r="B137" s="753" t="s">
        <v>2560</v>
      </c>
      <c r="C137" s="1661"/>
      <c r="D137" s="1501"/>
      <c r="E137" s="1662"/>
      <c r="F137" s="1665"/>
      <c r="G137" s="1665"/>
      <c r="H137" s="1666"/>
      <c r="I137" s="1666"/>
    </row>
    <row r="138" spans="1:9" s="1660" customFormat="1" ht="12.75" customHeight="1">
      <c r="A138" s="1677"/>
      <c r="B138" s="754" t="s">
        <v>2596</v>
      </c>
      <c r="C138" s="1661">
        <v>5.6</v>
      </c>
      <c r="D138" s="1346"/>
      <c r="E138" s="1662">
        <f>C138*D138</f>
        <v>0</v>
      </c>
      <c r="F138" s="1665">
        <v>0</v>
      </c>
      <c r="G138" s="1665">
        <v>0</v>
      </c>
      <c r="H138" s="1666">
        <f>C138</f>
        <v>5.6</v>
      </c>
      <c r="I138" s="1666">
        <f>E138</f>
        <v>0</v>
      </c>
    </row>
    <row r="139" spans="1:9" s="1660" customFormat="1" ht="12.75" customHeight="1">
      <c r="A139" s="1677"/>
      <c r="B139" s="753"/>
      <c r="C139" s="1661"/>
      <c r="D139" s="1501"/>
      <c r="E139" s="1662"/>
      <c r="F139" s="1665"/>
      <c r="G139" s="1665"/>
      <c r="H139" s="1666"/>
      <c r="I139" s="1666"/>
    </row>
    <row r="140" spans="1:9" s="1660" customFormat="1" ht="12.75" customHeight="1">
      <c r="A140" s="1677" t="s">
        <v>71</v>
      </c>
      <c r="B140" s="1660" t="s">
        <v>2597</v>
      </c>
      <c r="C140" s="1661"/>
      <c r="D140" s="1501"/>
      <c r="E140" s="1662"/>
      <c r="F140" s="1665"/>
      <c r="G140" s="1665"/>
      <c r="H140" s="1666"/>
      <c r="I140" s="1666"/>
    </row>
    <row r="141" spans="1:9" s="1660" customFormat="1" ht="12.75" customHeight="1">
      <c r="A141" s="1677"/>
      <c r="B141" s="1660" t="s">
        <v>2598</v>
      </c>
      <c r="C141" s="1661"/>
      <c r="D141" s="1501"/>
      <c r="E141" s="1662"/>
      <c r="F141" s="1665"/>
      <c r="G141" s="1665"/>
      <c r="H141" s="1666"/>
      <c r="I141" s="1666"/>
    </row>
    <row r="142" spans="1:9" s="1660" customFormat="1" ht="12.75" customHeight="1">
      <c r="A142" s="1677"/>
      <c r="B142" s="1660" t="s">
        <v>2599</v>
      </c>
      <c r="C142" s="1661"/>
      <c r="D142" s="1501"/>
      <c r="E142" s="1662"/>
      <c r="F142" s="1665"/>
      <c r="G142" s="1665"/>
      <c r="H142" s="1666"/>
      <c r="I142" s="1666"/>
    </row>
    <row r="143" spans="1:9" s="1660" customFormat="1" ht="12.75" customHeight="1">
      <c r="A143" s="1677"/>
      <c r="B143" s="754" t="s">
        <v>49</v>
      </c>
      <c r="C143" s="1661">
        <v>9</v>
      </c>
      <c r="D143" s="1346"/>
      <c r="E143" s="1662">
        <f>C143*D143</f>
        <v>0</v>
      </c>
      <c r="F143" s="1665">
        <v>0</v>
      </c>
      <c r="G143" s="1665">
        <v>0</v>
      </c>
      <c r="H143" s="1666">
        <f>C143</f>
        <v>9</v>
      </c>
      <c r="I143" s="1666">
        <f>E143</f>
        <v>0</v>
      </c>
    </row>
    <row r="144" spans="1:9" s="1660" customFormat="1" ht="12.75" customHeight="1">
      <c r="A144" s="1677"/>
      <c r="B144" s="753"/>
      <c r="C144" s="1661"/>
      <c r="D144" s="1501"/>
      <c r="E144" s="1662"/>
      <c r="F144" s="1665"/>
      <c r="G144" s="1665"/>
      <c r="H144" s="1666"/>
      <c r="I144" s="1666"/>
    </row>
    <row r="145" spans="1:9" s="1660" customFormat="1" ht="12.75" customHeight="1">
      <c r="A145" s="1677" t="s">
        <v>38</v>
      </c>
      <c r="B145" s="753" t="s">
        <v>2574</v>
      </c>
      <c r="C145" s="1661"/>
      <c r="D145" s="1501"/>
      <c r="E145" s="1662"/>
      <c r="F145" s="1665"/>
      <c r="G145" s="1665"/>
      <c r="H145" s="1666"/>
      <c r="I145" s="1666"/>
    </row>
    <row r="146" spans="1:9" s="1660" customFormat="1" ht="12.75" customHeight="1">
      <c r="A146" s="1677"/>
      <c r="B146" s="753" t="s">
        <v>2575</v>
      </c>
      <c r="C146" s="1661"/>
      <c r="D146" s="1501"/>
      <c r="E146" s="1662"/>
      <c r="F146" s="1665"/>
      <c r="G146" s="1665"/>
      <c r="H146" s="1666"/>
      <c r="I146" s="1666"/>
    </row>
    <row r="147" spans="1:9" s="1660" customFormat="1" ht="12.75" customHeight="1">
      <c r="A147" s="1677"/>
      <c r="B147" s="754" t="s">
        <v>826</v>
      </c>
      <c r="C147" s="1661">
        <v>137.30000000000001</v>
      </c>
      <c r="D147" s="1346"/>
      <c r="E147" s="1662">
        <f>C147*D147</f>
        <v>0</v>
      </c>
      <c r="F147" s="1665">
        <v>0</v>
      </c>
      <c r="G147" s="1665">
        <v>0</v>
      </c>
      <c r="H147" s="1666">
        <f>C147</f>
        <v>137.30000000000001</v>
      </c>
      <c r="I147" s="1666">
        <f>E147</f>
        <v>0</v>
      </c>
    </row>
    <row r="148" spans="1:9" s="1660" customFormat="1" ht="12.75" customHeight="1">
      <c r="A148" s="1677"/>
      <c r="B148" s="753"/>
      <c r="C148" s="1661"/>
      <c r="D148" s="1501"/>
      <c r="E148" s="1662"/>
      <c r="F148" s="1665"/>
      <c r="G148" s="1665"/>
      <c r="H148" s="1666"/>
      <c r="I148" s="1666"/>
    </row>
    <row r="149" spans="1:9" s="1660" customFormat="1" ht="12.75" customHeight="1">
      <c r="A149" s="1677" t="s">
        <v>72</v>
      </c>
      <c r="B149" s="753" t="s">
        <v>2576</v>
      </c>
      <c r="C149" s="1661"/>
      <c r="D149" s="1501"/>
      <c r="E149" s="1662"/>
      <c r="F149" s="1665"/>
      <c r="G149" s="1665"/>
      <c r="H149" s="1666"/>
      <c r="I149" s="1666"/>
    </row>
    <row r="150" spans="1:9" s="1660" customFormat="1" ht="12.75" customHeight="1">
      <c r="A150" s="1677"/>
      <c r="B150" s="754" t="s">
        <v>1667</v>
      </c>
      <c r="C150" s="1661">
        <v>400</v>
      </c>
      <c r="D150" s="1346"/>
      <c r="E150" s="1662">
        <f>C150*D150</f>
        <v>0</v>
      </c>
      <c r="F150" s="1665">
        <v>0</v>
      </c>
      <c r="G150" s="1665">
        <v>0</v>
      </c>
      <c r="H150" s="1666">
        <f>C150</f>
        <v>400</v>
      </c>
      <c r="I150" s="1666">
        <f>E150</f>
        <v>0</v>
      </c>
    </row>
    <row r="151" spans="1:9" s="1660" customFormat="1" ht="12.75" customHeight="1">
      <c r="A151" s="1677"/>
      <c r="B151" s="753"/>
      <c r="C151" s="1661"/>
      <c r="D151" s="1501"/>
      <c r="E151" s="1662"/>
      <c r="F151" s="1665"/>
      <c r="G151" s="1665"/>
      <c r="H151" s="1666"/>
      <c r="I151" s="1666"/>
    </row>
    <row r="152" spans="1:9" s="1660" customFormat="1" ht="12.75" customHeight="1">
      <c r="A152" s="1677"/>
      <c r="B152" s="753"/>
      <c r="C152" s="1661"/>
      <c r="D152" s="1518" t="s">
        <v>2577</v>
      </c>
      <c r="E152" s="1678">
        <f>SUM(E94:E151)</f>
        <v>0</v>
      </c>
      <c r="F152" s="1665"/>
      <c r="G152" s="1679">
        <f>SUM(G94:G151)</f>
        <v>0</v>
      </c>
      <c r="H152" s="1666"/>
      <c r="I152" s="1680">
        <f>SUM(I94:I151)</f>
        <v>0</v>
      </c>
    </row>
    <row r="153" spans="1:9" s="1660" customFormat="1" ht="12.75" customHeight="1">
      <c r="A153" s="1677"/>
      <c r="B153" s="753"/>
      <c r="C153" s="1661"/>
      <c r="D153" s="1501"/>
      <c r="E153" s="1662"/>
      <c r="F153" s="1665"/>
      <c r="G153" s="1665"/>
      <c r="H153" s="1666"/>
      <c r="I153" s="1666"/>
    </row>
    <row r="154" spans="1:9" s="1660" customFormat="1" ht="12.75" customHeight="1">
      <c r="A154" s="1677" t="s">
        <v>73</v>
      </c>
      <c r="B154" s="753" t="s">
        <v>2578</v>
      </c>
      <c r="C154" s="1661"/>
      <c r="D154" s="1501"/>
      <c r="E154" s="1662">
        <f>+E152*0.1</f>
        <v>0</v>
      </c>
      <c r="F154" s="1665"/>
      <c r="G154" s="1681">
        <f>+G152*0.1</f>
        <v>0</v>
      </c>
      <c r="H154" s="1666"/>
      <c r="I154" s="1682">
        <f>+I152*0.1</f>
        <v>0</v>
      </c>
    </row>
    <row r="155" spans="1:9" s="1660" customFormat="1" ht="12.75" customHeight="1">
      <c r="A155" s="1677"/>
      <c r="B155" s="753" t="s">
        <v>2579</v>
      </c>
      <c r="C155" s="1661"/>
      <c r="D155" s="1501"/>
      <c r="E155" s="1662"/>
      <c r="F155" s="1665"/>
      <c r="G155" s="1665"/>
      <c r="H155" s="1666"/>
      <c r="I155" s="1666"/>
    </row>
    <row r="156" spans="1:9" s="1660" customFormat="1" ht="12.75" customHeight="1">
      <c r="A156" s="1677"/>
      <c r="B156" s="753"/>
      <c r="C156" s="1661"/>
      <c r="D156" s="1501"/>
      <c r="E156" s="1662"/>
      <c r="F156" s="1665"/>
      <c r="G156" s="1665"/>
      <c r="H156" s="1666"/>
      <c r="I156" s="1666"/>
    </row>
    <row r="157" spans="1:9" s="1641" customFormat="1" ht="12.75" customHeight="1">
      <c r="A157" s="1683"/>
      <c r="B157" s="1644" t="s">
        <v>2539</v>
      </c>
      <c r="C157" s="1684" t="s">
        <v>2600</v>
      </c>
      <c r="D157" s="1516" t="s">
        <v>2601</v>
      </c>
      <c r="E157" s="1685">
        <f>SUM(E152:E156)</f>
        <v>0</v>
      </c>
      <c r="F157" s="1686"/>
      <c r="G157" s="1686">
        <f t="shared" ref="G157:I157" si="2">SUM(G152:G156)</f>
        <v>0</v>
      </c>
      <c r="H157" s="1687"/>
      <c r="I157" s="1687">
        <f t="shared" si="2"/>
        <v>0</v>
      </c>
    </row>
    <row r="158" spans="1:9" s="1641" customFormat="1" ht="12.75" customHeight="1">
      <c r="A158" s="1683"/>
      <c r="B158" s="755"/>
      <c r="C158" s="1688"/>
      <c r="D158" s="1517"/>
      <c r="E158" s="1689"/>
      <c r="H158" s="1690"/>
      <c r="I158" s="1690"/>
    </row>
    <row r="159" spans="1:9">
      <c r="A159" s="1691"/>
      <c r="B159" s="1692"/>
      <c r="C159" s="1693"/>
    </row>
    <row r="160" spans="1:9">
      <c r="A160" s="1630"/>
      <c r="B160" s="1694"/>
      <c r="C160" s="1626"/>
    </row>
    <row r="161" spans="1:12">
      <c r="A161" s="1630"/>
      <c r="B161" s="1694"/>
      <c r="C161" s="1626"/>
    </row>
    <row r="162" spans="1:12">
      <c r="A162" s="1630"/>
      <c r="B162" s="1694"/>
      <c r="C162" s="1626"/>
    </row>
    <row r="163" spans="1:12">
      <c r="A163" s="1630"/>
      <c r="B163" s="1694"/>
      <c r="C163" s="1626"/>
    </row>
    <row r="164" spans="1:12">
      <c r="A164" s="1630"/>
      <c r="B164" s="1694"/>
      <c r="C164" s="1626"/>
    </row>
    <row r="165" spans="1:12">
      <c r="A165" s="1630"/>
      <c r="B165" s="1694"/>
      <c r="C165" s="1626"/>
    </row>
    <row r="166" spans="1:12">
      <c r="A166" s="1630"/>
      <c r="B166" s="1694"/>
      <c r="C166" s="1626"/>
    </row>
    <row r="167" spans="1:12">
      <c r="A167" s="1630"/>
      <c r="B167" s="1694"/>
      <c r="C167" s="1626"/>
    </row>
    <row r="168" spans="1:12">
      <c r="A168" s="1630"/>
      <c r="B168" s="1694"/>
      <c r="C168" s="1626"/>
    </row>
    <row r="169" spans="1:12">
      <c r="A169" s="1630"/>
      <c r="B169" s="1694"/>
      <c r="C169" s="1626"/>
    </row>
    <row r="170" spans="1:12">
      <c r="A170" s="1630"/>
      <c r="B170" s="1694"/>
      <c r="C170" s="1626"/>
    </row>
    <row r="171" spans="1:12">
      <c r="A171" s="1630"/>
      <c r="B171" s="1694"/>
      <c r="C171" s="1626"/>
    </row>
    <row r="172" spans="1:12">
      <c r="A172" s="1630"/>
      <c r="B172" s="1694"/>
      <c r="C172" s="1626"/>
    </row>
    <row r="173" spans="1:12">
      <c r="A173" s="1630"/>
      <c r="B173" s="1694"/>
      <c r="C173" s="1626"/>
    </row>
    <row r="174" spans="1:12">
      <c r="A174" s="1630"/>
      <c r="B174" s="1694"/>
      <c r="C174" s="1626"/>
    </row>
    <row r="175" spans="1:12" s="1615" customFormat="1">
      <c r="A175" s="1630"/>
      <c r="B175" s="1694"/>
      <c r="C175" s="1626"/>
      <c r="D175" s="1331"/>
      <c r="E175" s="1632"/>
      <c r="F175" s="1691"/>
      <c r="G175" s="1691"/>
      <c r="H175" s="1691"/>
      <c r="I175" s="1691"/>
      <c r="J175" s="1691"/>
      <c r="K175" s="1691"/>
      <c r="L175" s="1691"/>
    </row>
    <row r="176" spans="1:12" s="1615" customFormat="1">
      <c r="A176" s="1630"/>
      <c r="B176" s="1694"/>
      <c r="C176" s="1626"/>
      <c r="D176" s="1331"/>
      <c r="E176" s="1632"/>
      <c r="F176" s="1691"/>
      <c r="G176" s="1691"/>
      <c r="H176" s="1691"/>
      <c r="I176" s="1691"/>
      <c r="J176" s="1691"/>
      <c r="K176" s="1691"/>
      <c r="L176" s="1691"/>
    </row>
    <row r="177" spans="1:12" s="1615" customFormat="1">
      <c r="A177" s="1630"/>
      <c r="B177" s="1694"/>
      <c r="C177" s="1626"/>
      <c r="D177" s="1331"/>
      <c r="E177" s="1632"/>
      <c r="F177" s="1691"/>
      <c r="G177" s="1691"/>
      <c r="H177" s="1691"/>
      <c r="I177" s="1691"/>
      <c r="J177" s="1691"/>
      <c r="K177" s="1691"/>
      <c r="L177" s="1691"/>
    </row>
    <row r="178" spans="1:12" s="1615" customFormat="1">
      <c r="A178" s="1630"/>
      <c r="B178" s="1694"/>
      <c r="C178" s="1626"/>
      <c r="D178" s="1331"/>
      <c r="E178" s="1632"/>
      <c r="F178" s="1691"/>
      <c r="G178" s="1691"/>
      <c r="H178" s="1691"/>
      <c r="I178" s="1691"/>
      <c r="J178" s="1691"/>
      <c r="K178" s="1691"/>
      <c r="L178" s="1691"/>
    </row>
    <row r="179" spans="1:12" s="1615" customFormat="1">
      <c r="A179" s="1630"/>
      <c r="B179" s="1694"/>
      <c r="C179" s="1626"/>
      <c r="D179" s="1331"/>
      <c r="E179" s="1632"/>
      <c r="F179" s="1691"/>
      <c r="G179" s="1691"/>
      <c r="H179" s="1691"/>
      <c r="I179" s="1691"/>
      <c r="J179" s="1691"/>
      <c r="K179" s="1691"/>
      <c r="L179" s="1691"/>
    </row>
    <row r="180" spans="1:12" s="1615" customFormat="1">
      <c r="A180" s="1630"/>
      <c r="B180" s="1694"/>
      <c r="C180" s="1626"/>
      <c r="D180" s="1331"/>
      <c r="E180" s="1632"/>
      <c r="F180" s="1691"/>
      <c r="G180" s="1691"/>
      <c r="H180" s="1691"/>
      <c r="I180" s="1691"/>
      <c r="J180" s="1691"/>
      <c r="K180" s="1691"/>
      <c r="L180" s="1691"/>
    </row>
    <row r="181" spans="1:12" s="1615" customFormat="1">
      <c r="A181" s="1630"/>
      <c r="B181" s="1694"/>
      <c r="C181" s="1626"/>
      <c r="D181" s="1331"/>
      <c r="E181" s="1632"/>
      <c r="F181" s="1691"/>
      <c r="G181" s="1691"/>
      <c r="H181" s="1691"/>
      <c r="I181" s="1691"/>
      <c r="J181" s="1691"/>
      <c r="K181" s="1691"/>
      <c r="L181" s="1691"/>
    </row>
    <row r="182" spans="1:12" s="1615" customFormat="1">
      <c r="A182" s="1630"/>
      <c r="B182" s="1694"/>
      <c r="C182" s="1626"/>
      <c r="D182" s="1331"/>
      <c r="E182" s="1632"/>
      <c r="F182" s="1691"/>
      <c r="G182" s="1691"/>
      <c r="H182" s="1691"/>
      <c r="I182" s="1691"/>
      <c r="J182" s="1691"/>
      <c r="K182" s="1691"/>
      <c r="L182" s="1691"/>
    </row>
    <row r="183" spans="1:12" s="1615" customFormat="1">
      <c r="A183" s="1630"/>
      <c r="B183" s="1694"/>
      <c r="C183" s="1626"/>
      <c r="D183" s="1331"/>
      <c r="E183" s="1632"/>
      <c r="F183" s="1691"/>
      <c r="G183" s="1691"/>
      <c r="H183" s="1691"/>
      <c r="I183" s="1691"/>
      <c r="J183" s="1691"/>
      <c r="K183" s="1691"/>
      <c r="L183" s="1691"/>
    </row>
    <row r="184" spans="1:12" s="1615" customFormat="1">
      <c r="A184" s="1630"/>
      <c r="B184" s="1694"/>
      <c r="C184" s="1626"/>
      <c r="D184" s="1331"/>
      <c r="E184" s="1632"/>
      <c r="F184" s="1691"/>
      <c r="G184" s="1691"/>
      <c r="H184" s="1691"/>
      <c r="I184" s="1691"/>
      <c r="J184" s="1691"/>
      <c r="K184" s="1691"/>
      <c r="L184" s="1691"/>
    </row>
    <row r="185" spans="1:12" s="1615" customFormat="1">
      <c r="A185" s="1630"/>
      <c r="B185" s="1694"/>
      <c r="C185" s="1626"/>
      <c r="D185" s="1331"/>
      <c r="E185" s="1632"/>
      <c r="F185" s="1691"/>
      <c r="G185" s="1691"/>
      <c r="H185" s="1691"/>
      <c r="I185" s="1691"/>
      <c r="J185" s="1691"/>
      <c r="K185" s="1691"/>
      <c r="L185" s="1691"/>
    </row>
    <row r="186" spans="1:12" s="1615" customFormat="1">
      <c r="A186" s="1630"/>
      <c r="B186" s="1694"/>
      <c r="C186" s="1626"/>
      <c r="D186" s="1331"/>
      <c r="E186" s="1632"/>
      <c r="F186" s="1691"/>
      <c r="G186" s="1691"/>
      <c r="H186" s="1691"/>
      <c r="I186" s="1691"/>
      <c r="J186" s="1691"/>
      <c r="K186" s="1691"/>
      <c r="L186" s="1691"/>
    </row>
    <row r="187" spans="1:12" s="1615" customFormat="1">
      <c r="A187" s="1630"/>
      <c r="B187" s="1694"/>
      <c r="C187" s="1626"/>
      <c r="D187" s="1331"/>
      <c r="E187" s="1632"/>
      <c r="F187" s="1691"/>
      <c r="G187" s="1691"/>
      <c r="H187" s="1691"/>
      <c r="I187" s="1691"/>
      <c r="J187" s="1691"/>
      <c r="K187" s="1691"/>
      <c r="L187" s="1691"/>
    </row>
    <row r="188" spans="1:12" s="1615" customFormat="1">
      <c r="A188" s="1630"/>
      <c r="B188" s="1694"/>
      <c r="C188" s="1626"/>
      <c r="D188" s="1331"/>
      <c r="E188" s="1632"/>
      <c r="F188" s="1691"/>
      <c r="G188" s="1691"/>
      <c r="H188" s="1691"/>
      <c r="I188" s="1691"/>
      <c r="J188" s="1691"/>
      <c r="K188" s="1691"/>
      <c r="L188" s="1691"/>
    </row>
    <row r="189" spans="1:12" s="1615" customFormat="1">
      <c r="A189" s="1630"/>
      <c r="B189" s="1694"/>
      <c r="C189" s="1626"/>
      <c r="D189" s="1331"/>
      <c r="E189" s="1632"/>
      <c r="F189" s="1691"/>
      <c r="G189" s="1691"/>
      <c r="H189" s="1691"/>
      <c r="I189" s="1691"/>
      <c r="J189" s="1691"/>
      <c r="K189" s="1691"/>
      <c r="L189" s="1691"/>
    </row>
    <row r="190" spans="1:12" s="1615" customFormat="1">
      <c r="A190" s="1630"/>
      <c r="B190" s="1694"/>
      <c r="C190" s="1626"/>
      <c r="D190" s="1331"/>
      <c r="E190" s="1632"/>
      <c r="F190" s="1691"/>
      <c r="G190" s="1691"/>
      <c r="H190" s="1691"/>
      <c r="I190" s="1691"/>
      <c r="J190" s="1691"/>
      <c r="K190" s="1691"/>
      <c r="L190" s="1691"/>
    </row>
    <row r="191" spans="1:12" s="1615" customFormat="1">
      <c r="A191" s="1630"/>
      <c r="B191" s="1694"/>
      <c r="C191" s="1626"/>
      <c r="D191" s="1331"/>
      <c r="E191" s="1632"/>
      <c r="F191" s="1691"/>
      <c r="G191" s="1691"/>
      <c r="H191" s="1691"/>
      <c r="I191" s="1691"/>
      <c r="J191" s="1691"/>
      <c r="K191" s="1691"/>
      <c r="L191" s="1691"/>
    </row>
    <row r="192" spans="1:12" s="1615" customFormat="1">
      <c r="A192" s="1630"/>
      <c r="B192" s="1694"/>
      <c r="C192" s="1626"/>
      <c r="D192" s="1331"/>
      <c r="E192" s="1632"/>
      <c r="F192" s="1691"/>
      <c r="G192" s="1691"/>
      <c r="H192" s="1691"/>
      <c r="I192" s="1691"/>
      <c r="J192" s="1691"/>
      <c r="K192" s="1691"/>
      <c r="L192" s="1691"/>
    </row>
    <row r="193" spans="1:12" s="1615" customFormat="1">
      <c r="A193" s="1630"/>
      <c r="B193" s="1694"/>
      <c r="C193" s="1626"/>
      <c r="D193" s="1331"/>
      <c r="E193" s="1632"/>
      <c r="F193" s="1691"/>
      <c r="G193" s="1691"/>
      <c r="H193" s="1691"/>
      <c r="I193" s="1691"/>
      <c r="J193" s="1691"/>
      <c r="K193" s="1691"/>
      <c r="L193" s="1691"/>
    </row>
    <row r="194" spans="1:12" s="1615" customFormat="1">
      <c r="A194" s="1630"/>
      <c r="B194" s="1694"/>
      <c r="C194" s="1626"/>
      <c r="D194" s="1331"/>
      <c r="E194" s="1632"/>
      <c r="F194" s="1691"/>
      <c r="G194" s="1691"/>
      <c r="H194" s="1691"/>
      <c r="I194" s="1691"/>
      <c r="J194" s="1691"/>
      <c r="K194" s="1691"/>
      <c r="L194" s="1691"/>
    </row>
    <row r="195" spans="1:12" s="1615" customFormat="1">
      <c r="A195" s="1630"/>
      <c r="B195" s="1694"/>
      <c r="C195" s="1626"/>
      <c r="D195" s="1331"/>
      <c r="E195" s="1632"/>
      <c r="F195" s="1691"/>
      <c r="G195" s="1691"/>
      <c r="H195" s="1691"/>
      <c r="I195" s="1691"/>
      <c r="J195" s="1691"/>
      <c r="K195" s="1691"/>
      <c r="L195" s="1691"/>
    </row>
    <row r="196" spans="1:12" s="1615" customFormat="1">
      <c r="A196" s="1630"/>
      <c r="B196" s="1694"/>
      <c r="C196" s="1626"/>
      <c r="D196" s="1331"/>
      <c r="E196" s="1632"/>
      <c r="F196" s="1691"/>
      <c r="G196" s="1691"/>
      <c r="H196" s="1691"/>
      <c r="I196" s="1691"/>
      <c r="J196" s="1691"/>
      <c r="K196" s="1691"/>
      <c r="L196" s="1691"/>
    </row>
    <row r="197" spans="1:12" s="1615" customFormat="1">
      <c r="A197" s="1630"/>
      <c r="B197" s="1694"/>
      <c r="C197" s="1626"/>
      <c r="D197" s="1331"/>
      <c r="E197" s="1632"/>
      <c r="F197" s="1691"/>
      <c r="G197" s="1691"/>
      <c r="H197" s="1691"/>
      <c r="I197" s="1691"/>
      <c r="J197" s="1691"/>
      <c r="K197" s="1691"/>
      <c r="L197" s="1691"/>
    </row>
    <row r="198" spans="1:12" s="1615" customFormat="1">
      <c r="A198" s="1630"/>
      <c r="B198" s="1694"/>
      <c r="C198" s="1626"/>
      <c r="D198" s="1331"/>
      <c r="E198" s="1632"/>
      <c r="F198" s="1691"/>
      <c r="G198" s="1691"/>
      <c r="H198" s="1691"/>
      <c r="I198" s="1691"/>
      <c r="J198" s="1691"/>
      <c r="K198" s="1691"/>
      <c r="L198" s="1691"/>
    </row>
    <row r="199" spans="1:12" s="1615" customFormat="1">
      <c r="A199" s="1630"/>
      <c r="B199" s="1694"/>
      <c r="C199" s="1626"/>
      <c r="D199" s="1331"/>
      <c r="E199" s="1632"/>
      <c r="F199" s="1691"/>
      <c r="G199" s="1691"/>
      <c r="H199" s="1691"/>
      <c r="I199" s="1691"/>
      <c r="J199" s="1691"/>
      <c r="K199" s="1691"/>
      <c r="L199" s="1691"/>
    </row>
    <row r="200" spans="1:12" s="1615" customFormat="1">
      <c r="A200" s="1630"/>
      <c r="B200" s="1694"/>
      <c r="C200" s="1626"/>
      <c r="D200" s="1331"/>
      <c r="E200" s="1632"/>
      <c r="F200" s="1691"/>
      <c r="G200" s="1691"/>
      <c r="H200" s="1691"/>
      <c r="I200" s="1691"/>
      <c r="J200" s="1691"/>
      <c r="K200" s="1691"/>
      <c r="L200" s="1691"/>
    </row>
    <row r="201" spans="1:12" s="1615" customFormat="1">
      <c r="A201" s="1630"/>
      <c r="B201" s="1694"/>
      <c r="C201" s="1626"/>
      <c r="D201" s="1331"/>
      <c r="E201" s="1632"/>
      <c r="F201" s="1691"/>
      <c r="G201" s="1691"/>
      <c r="H201" s="1691"/>
      <c r="I201" s="1691"/>
      <c r="J201" s="1691"/>
      <c r="K201" s="1691"/>
      <c r="L201" s="1691"/>
    </row>
    <row r="202" spans="1:12" s="1615" customFormat="1">
      <c r="A202" s="1630"/>
      <c r="B202" s="1694"/>
      <c r="C202" s="1626"/>
      <c r="D202" s="1331"/>
      <c r="E202" s="1632"/>
      <c r="F202" s="1691"/>
      <c r="G202" s="1691"/>
      <c r="H202" s="1691"/>
      <c r="I202" s="1691"/>
      <c r="J202" s="1691"/>
      <c r="K202" s="1691"/>
      <c r="L202" s="1691"/>
    </row>
    <row r="203" spans="1:12" s="1615" customFormat="1">
      <c r="A203" s="1630"/>
      <c r="B203" s="1694"/>
      <c r="C203" s="1626"/>
      <c r="D203" s="1331"/>
      <c r="E203" s="1632"/>
      <c r="F203" s="1691"/>
      <c r="G203" s="1691"/>
      <c r="H203" s="1691"/>
      <c r="I203" s="1691"/>
      <c r="J203" s="1691"/>
      <c r="K203" s="1691"/>
      <c r="L203" s="1691"/>
    </row>
    <row r="204" spans="1:12" s="1615" customFormat="1">
      <c r="A204" s="1630"/>
      <c r="B204" s="1694"/>
      <c r="C204" s="1626"/>
      <c r="D204" s="1331"/>
      <c r="E204" s="1632"/>
      <c r="F204" s="1691"/>
      <c r="G204" s="1691"/>
      <c r="H204" s="1691"/>
      <c r="I204" s="1691"/>
      <c r="J204" s="1691"/>
      <c r="K204" s="1691"/>
      <c r="L204" s="1691"/>
    </row>
    <row r="205" spans="1:12" s="1615" customFormat="1">
      <c r="A205" s="1630"/>
      <c r="B205" s="1694"/>
      <c r="C205" s="1626"/>
      <c r="D205" s="1331"/>
      <c r="E205" s="1632"/>
      <c r="F205" s="1691"/>
      <c r="G205" s="1691"/>
      <c r="H205" s="1691"/>
      <c r="I205" s="1691"/>
      <c r="J205" s="1691"/>
      <c r="K205" s="1691"/>
      <c r="L205" s="1691"/>
    </row>
    <row r="206" spans="1:12" s="1615" customFormat="1">
      <c r="A206" s="1630"/>
      <c r="B206" s="1694"/>
      <c r="C206" s="1626"/>
      <c r="D206" s="1331"/>
      <c r="E206" s="1632"/>
      <c r="F206" s="1691"/>
      <c r="G206" s="1691"/>
      <c r="H206" s="1691"/>
      <c r="I206" s="1691"/>
      <c r="J206" s="1691"/>
      <c r="K206" s="1691"/>
      <c r="L206" s="1691"/>
    </row>
    <row r="207" spans="1:12" s="1615" customFormat="1">
      <c r="A207" s="1630"/>
      <c r="B207" s="1694"/>
      <c r="C207" s="1626"/>
      <c r="D207" s="1331"/>
      <c r="E207" s="1632"/>
      <c r="F207" s="1691"/>
      <c r="G207" s="1691"/>
      <c r="H207" s="1691"/>
      <c r="I207" s="1691"/>
      <c r="J207" s="1691"/>
      <c r="K207" s="1691"/>
      <c r="L207" s="1691"/>
    </row>
    <row r="208" spans="1:12" s="1615" customFormat="1">
      <c r="A208" s="1630"/>
      <c r="B208" s="1694"/>
      <c r="C208" s="1626"/>
      <c r="D208" s="1331"/>
      <c r="E208" s="1632"/>
      <c r="F208" s="1691"/>
      <c r="G208" s="1691"/>
      <c r="H208" s="1691"/>
      <c r="I208" s="1691"/>
      <c r="J208" s="1691"/>
      <c r="K208" s="1691"/>
      <c r="L208" s="1691"/>
    </row>
    <row r="209" spans="1:12" s="1615" customFormat="1">
      <c r="A209" s="1630"/>
      <c r="B209" s="1694"/>
      <c r="C209" s="1626"/>
      <c r="D209" s="1331"/>
      <c r="E209" s="1632"/>
      <c r="F209" s="1691"/>
      <c r="G209" s="1691"/>
      <c r="H209" s="1691"/>
      <c r="I209" s="1691"/>
      <c r="J209" s="1691"/>
      <c r="K209" s="1691"/>
      <c r="L209" s="1691"/>
    </row>
    <row r="210" spans="1:12" s="1615" customFormat="1">
      <c r="A210" s="1630"/>
      <c r="B210" s="1694"/>
      <c r="C210" s="1626"/>
      <c r="D210" s="1331"/>
      <c r="E210" s="1632"/>
      <c r="F210" s="1691"/>
      <c r="G210" s="1691"/>
      <c r="H210" s="1691"/>
      <c r="I210" s="1691"/>
      <c r="J210" s="1691"/>
      <c r="K210" s="1691"/>
      <c r="L210" s="1691"/>
    </row>
    <row r="211" spans="1:12" s="1615" customFormat="1">
      <c r="A211" s="1630"/>
      <c r="B211" s="1694"/>
      <c r="C211" s="1626"/>
      <c r="D211" s="1331"/>
      <c r="E211" s="1632"/>
      <c r="F211" s="1691"/>
      <c r="G211" s="1691"/>
      <c r="H211" s="1691"/>
      <c r="I211" s="1691"/>
      <c r="J211" s="1691"/>
      <c r="K211" s="1691"/>
      <c r="L211" s="1691"/>
    </row>
    <row r="212" spans="1:12" s="1615" customFormat="1">
      <c r="A212" s="1630"/>
      <c r="B212" s="1694"/>
      <c r="C212" s="1626"/>
      <c r="D212" s="1331"/>
      <c r="E212" s="1632"/>
      <c r="F212" s="1691"/>
      <c r="G212" s="1691"/>
      <c r="H212" s="1691"/>
      <c r="I212" s="1691"/>
      <c r="J212" s="1691"/>
      <c r="K212" s="1691"/>
      <c r="L212" s="1691"/>
    </row>
    <row r="213" spans="1:12" s="1615" customFormat="1">
      <c r="A213" s="1630"/>
      <c r="B213" s="1694"/>
      <c r="C213" s="1626"/>
      <c r="D213" s="1331"/>
      <c r="E213" s="1632"/>
      <c r="F213" s="1691"/>
      <c r="G213" s="1691"/>
      <c r="H213" s="1691"/>
      <c r="I213" s="1691"/>
      <c r="J213" s="1691"/>
      <c r="K213" s="1691"/>
      <c r="L213" s="1691"/>
    </row>
    <row r="214" spans="1:12" s="1615" customFormat="1">
      <c r="A214" s="1630"/>
      <c r="B214" s="1694"/>
      <c r="C214" s="1626"/>
      <c r="D214" s="1331"/>
      <c r="E214" s="1632"/>
      <c r="F214" s="1691"/>
      <c r="G214" s="1691"/>
      <c r="H214" s="1691"/>
      <c r="I214" s="1691"/>
      <c r="J214" s="1691"/>
      <c r="K214" s="1691"/>
      <c r="L214" s="1691"/>
    </row>
    <row r="215" spans="1:12" s="1615" customFormat="1">
      <c r="A215" s="1630"/>
      <c r="B215" s="1694"/>
      <c r="C215" s="1626"/>
      <c r="D215" s="1331"/>
      <c r="E215" s="1632"/>
      <c r="F215" s="1691"/>
      <c r="G215" s="1691"/>
      <c r="H215" s="1691"/>
      <c r="I215" s="1691"/>
      <c r="J215" s="1691"/>
      <c r="K215" s="1691"/>
      <c r="L215" s="1691"/>
    </row>
    <row r="216" spans="1:12" s="1615" customFormat="1">
      <c r="A216" s="1630"/>
      <c r="B216" s="1694"/>
      <c r="C216" s="1626"/>
      <c r="D216" s="1331"/>
      <c r="E216" s="1632"/>
      <c r="F216" s="1691"/>
      <c r="G216" s="1691"/>
      <c r="H216" s="1691"/>
      <c r="I216" s="1691"/>
      <c r="J216" s="1691"/>
      <c r="K216" s="1691"/>
      <c r="L216" s="1691"/>
    </row>
    <row r="217" spans="1:12" s="1615" customFormat="1">
      <c r="A217" s="1630"/>
      <c r="B217" s="1694"/>
      <c r="C217" s="1626"/>
      <c r="D217" s="1331"/>
      <c r="E217" s="1632"/>
      <c r="F217" s="1691"/>
      <c r="G217" s="1691"/>
      <c r="H217" s="1691"/>
      <c r="I217" s="1691"/>
      <c r="J217" s="1691"/>
      <c r="K217" s="1691"/>
      <c r="L217" s="1691"/>
    </row>
    <row r="218" spans="1:12" s="1615" customFormat="1">
      <c r="A218" s="1630"/>
      <c r="B218" s="1694"/>
      <c r="C218" s="1626"/>
      <c r="D218" s="1331"/>
      <c r="E218" s="1632"/>
      <c r="F218" s="1691"/>
      <c r="G218" s="1691"/>
      <c r="H218" s="1691"/>
      <c r="I218" s="1691"/>
      <c r="J218" s="1691"/>
      <c r="K218" s="1691"/>
      <c r="L218" s="1691"/>
    </row>
    <row r="219" spans="1:12" s="1615" customFormat="1">
      <c r="A219" s="1630"/>
      <c r="B219" s="1694"/>
      <c r="C219" s="1626"/>
      <c r="D219" s="1331"/>
      <c r="E219" s="1632"/>
      <c r="F219" s="1691"/>
      <c r="G219" s="1691"/>
      <c r="H219" s="1691"/>
      <c r="I219" s="1691"/>
      <c r="J219" s="1691"/>
      <c r="K219" s="1691"/>
      <c r="L219" s="1691"/>
    </row>
    <row r="220" spans="1:12" s="1615" customFormat="1">
      <c r="A220" s="1630"/>
      <c r="B220" s="1694"/>
      <c r="C220" s="1626"/>
      <c r="D220" s="1331"/>
      <c r="E220" s="1632"/>
      <c r="F220" s="1691"/>
      <c r="G220" s="1691"/>
      <c r="H220" s="1691"/>
      <c r="I220" s="1691"/>
      <c r="J220" s="1691"/>
      <c r="K220" s="1691"/>
      <c r="L220" s="1691"/>
    </row>
    <row r="221" spans="1:12" s="1615" customFormat="1">
      <c r="A221" s="1630"/>
      <c r="B221" s="1694"/>
      <c r="C221" s="1626"/>
      <c r="D221" s="1331"/>
      <c r="E221" s="1632"/>
      <c r="F221" s="1691"/>
      <c r="G221" s="1691"/>
      <c r="H221" s="1691"/>
      <c r="I221" s="1691"/>
      <c r="J221" s="1691"/>
      <c r="K221" s="1691"/>
      <c r="L221" s="1691"/>
    </row>
    <row r="222" spans="1:12" s="1615" customFormat="1">
      <c r="A222" s="1630"/>
      <c r="B222" s="1694"/>
      <c r="C222" s="1626"/>
      <c r="D222" s="1331"/>
      <c r="E222" s="1632"/>
      <c r="F222" s="1691"/>
      <c r="G222" s="1691"/>
      <c r="H222" s="1691"/>
      <c r="I222" s="1691"/>
      <c r="J222" s="1691"/>
      <c r="K222" s="1691"/>
      <c r="L222" s="1691"/>
    </row>
    <row r="223" spans="1:12" s="1615" customFormat="1">
      <c r="A223" s="1630"/>
      <c r="B223" s="1694"/>
      <c r="C223" s="1626"/>
      <c r="D223" s="1331"/>
      <c r="E223" s="1632"/>
      <c r="F223" s="1691"/>
      <c r="G223" s="1691"/>
      <c r="H223" s="1691"/>
      <c r="I223" s="1691"/>
      <c r="J223" s="1691"/>
      <c r="K223" s="1691"/>
      <c r="L223" s="1691"/>
    </row>
    <row r="224" spans="1:12" s="1615" customFormat="1">
      <c r="A224" s="1630"/>
      <c r="B224" s="1694"/>
      <c r="C224" s="1626"/>
      <c r="D224" s="1331"/>
      <c r="E224" s="1632"/>
      <c r="F224" s="1691"/>
      <c r="G224" s="1691"/>
      <c r="H224" s="1691"/>
      <c r="I224" s="1691"/>
      <c r="J224" s="1691"/>
      <c r="K224" s="1691"/>
      <c r="L224" s="1691"/>
    </row>
    <row r="225" spans="1:12" s="1615" customFormat="1">
      <c r="A225" s="1630"/>
      <c r="B225" s="1694"/>
      <c r="C225" s="1626"/>
      <c r="D225" s="1331"/>
      <c r="E225" s="1632"/>
      <c r="F225" s="1691"/>
      <c r="G225" s="1691"/>
      <c r="H225" s="1691"/>
      <c r="I225" s="1691"/>
      <c r="J225" s="1691"/>
      <c r="K225" s="1691"/>
      <c r="L225" s="1691"/>
    </row>
    <row r="226" spans="1:12" s="1615" customFormat="1">
      <c r="A226" s="1630"/>
      <c r="B226" s="1694"/>
      <c r="C226" s="1626"/>
      <c r="D226" s="1331"/>
      <c r="E226" s="1632"/>
      <c r="F226" s="1691"/>
      <c r="G226" s="1691"/>
      <c r="H226" s="1691"/>
      <c r="I226" s="1691"/>
      <c r="J226" s="1691"/>
      <c r="K226" s="1691"/>
      <c r="L226" s="1691"/>
    </row>
    <row r="227" spans="1:12" s="1615" customFormat="1">
      <c r="A227" s="1630"/>
      <c r="B227" s="1694"/>
      <c r="C227" s="1626"/>
      <c r="D227" s="1331"/>
      <c r="E227" s="1632"/>
      <c r="F227" s="1691"/>
      <c r="G227" s="1691"/>
      <c r="H227" s="1691"/>
      <c r="I227" s="1691"/>
      <c r="J227" s="1691"/>
      <c r="K227" s="1691"/>
      <c r="L227" s="1691"/>
    </row>
    <row r="228" spans="1:12" s="1615" customFormat="1">
      <c r="A228" s="1630"/>
      <c r="B228" s="1694"/>
      <c r="C228" s="1626"/>
      <c r="D228" s="1331"/>
      <c r="E228" s="1632"/>
      <c r="F228" s="1691"/>
      <c r="G228" s="1691"/>
      <c r="H228" s="1691"/>
      <c r="I228" s="1691"/>
      <c r="J228" s="1691"/>
      <c r="K228" s="1691"/>
      <c r="L228" s="1691"/>
    </row>
    <row r="229" spans="1:12" s="1615" customFormat="1">
      <c r="A229" s="1630"/>
      <c r="B229" s="1694"/>
      <c r="C229" s="1626"/>
      <c r="D229" s="1331"/>
      <c r="E229" s="1632"/>
      <c r="F229" s="1691"/>
      <c r="G229" s="1691"/>
      <c r="H229" s="1691"/>
      <c r="I229" s="1691"/>
      <c r="J229" s="1691"/>
      <c r="K229" s="1691"/>
      <c r="L229" s="1691"/>
    </row>
    <row r="230" spans="1:12" s="1615" customFormat="1">
      <c r="A230" s="1630"/>
      <c r="B230" s="1694"/>
      <c r="C230" s="1626"/>
      <c r="D230" s="1331"/>
      <c r="E230" s="1632"/>
      <c r="F230" s="1691"/>
      <c r="G230" s="1691"/>
      <c r="H230" s="1691"/>
      <c r="I230" s="1691"/>
      <c r="J230" s="1691"/>
      <c r="K230" s="1691"/>
      <c r="L230" s="1691"/>
    </row>
    <row r="231" spans="1:12" s="1615" customFormat="1">
      <c r="A231" s="1630"/>
      <c r="B231" s="1694"/>
      <c r="C231" s="1626"/>
      <c r="D231" s="1331"/>
      <c r="E231" s="1632"/>
      <c r="F231" s="1691"/>
      <c r="G231" s="1691"/>
      <c r="H231" s="1691"/>
      <c r="I231" s="1691"/>
      <c r="J231" s="1691"/>
      <c r="K231" s="1691"/>
      <c r="L231" s="1691"/>
    </row>
    <row r="232" spans="1:12" s="1615" customFormat="1">
      <c r="A232" s="1630"/>
      <c r="B232" s="1694"/>
      <c r="C232" s="1626"/>
      <c r="D232" s="1331"/>
      <c r="E232" s="1632"/>
      <c r="F232" s="1691"/>
      <c r="G232" s="1691"/>
      <c r="H232" s="1691"/>
      <c r="I232" s="1691"/>
      <c r="J232" s="1691"/>
      <c r="K232" s="1691"/>
      <c r="L232" s="1691"/>
    </row>
    <row r="233" spans="1:12" s="1615" customFormat="1">
      <c r="A233" s="1630"/>
      <c r="B233" s="1694"/>
      <c r="C233" s="1626"/>
      <c r="D233" s="1331"/>
      <c r="E233" s="1632"/>
      <c r="F233" s="1691"/>
      <c r="G233" s="1691"/>
      <c r="H233" s="1691"/>
      <c r="I233" s="1691"/>
      <c r="J233" s="1691"/>
      <c r="K233" s="1691"/>
      <c r="L233" s="1691"/>
    </row>
    <row r="234" spans="1:12" s="1615" customFormat="1">
      <c r="A234" s="1630"/>
      <c r="B234" s="1694"/>
      <c r="C234" s="1626"/>
      <c r="D234" s="1331"/>
      <c r="E234" s="1632"/>
      <c r="F234" s="1691"/>
      <c r="G234" s="1691"/>
      <c r="H234" s="1691"/>
      <c r="I234" s="1691"/>
      <c r="J234" s="1691"/>
      <c r="K234" s="1691"/>
      <c r="L234" s="1691"/>
    </row>
    <row r="235" spans="1:12" s="1615" customFormat="1">
      <c r="A235" s="1630"/>
      <c r="B235" s="1694"/>
      <c r="C235" s="1626"/>
      <c r="D235" s="1331"/>
      <c r="E235" s="1632"/>
      <c r="F235" s="1691"/>
      <c r="G235" s="1691"/>
      <c r="H235" s="1691"/>
      <c r="I235" s="1691"/>
      <c r="J235" s="1691"/>
      <c r="K235" s="1691"/>
      <c r="L235" s="1691"/>
    </row>
    <row r="236" spans="1:12" s="1615" customFormat="1">
      <c r="A236" s="1630"/>
      <c r="B236" s="1694"/>
      <c r="C236" s="1626"/>
      <c r="D236" s="1331"/>
      <c r="E236" s="1632"/>
      <c r="F236" s="1691"/>
      <c r="G236" s="1691"/>
      <c r="H236" s="1691"/>
      <c r="I236" s="1691"/>
      <c r="J236" s="1691"/>
      <c r="K236" s="1691"/>
      <c r="L236" s="1691"/>
    </row>
    <row r="237" spans="1:12" s="1615" customFormat="1">
      <c r="A237" s="1630"/>
      <c r="B237" s="1694"/>
      <c r="C237" s="1626"/>
      <c r="D237" s="1331"/>
      <c r="E237" s="1632"/>
      <c r="F237" s="1691"/>
      <c r="G237" s="1691"/>
      <c r="H237" s="1691"/>
      <c r="I237" s="1691"/>
      <c r="J237" s="1691"/>
      <c r="K237" s="1691"/>
      <c r="L237" s="1691"/>
    </row>
    <row r="238" spans="1:12" s="1615" customFormat="1">
      <c r="A238" s="1630"/>
      <c r="B238" s="1694"/>
      <c r="C238" s="1626"/>
      <c r="D238" s="1331"/>
      <c r="E238" s="1632"/>
      <c r="F238" s="1691"/>
      <c r="G238" s="1691"/>
      <c r="H238" s="1691"/>
      <c r="I238" s="1691"/>
      <c r="J238" s="1691"/>
      <c r="K238" s="1691"/>
      <c r="L238" s="1691"/>
    </row>
    <row r="239" spans="1:12" s="1615" customFormat="1">
      <c r="A239" s="1630"/>
      <c r="B239" s="1694"/>
      <c r="C239" s="1626"/>
      <c r="D239" s="1331"/>
      <c r="E239" s="1632"/>
      <c r="F239" s="1691"/>
      <c r="G239" s="1691"/>
      <c r="H239" s="1691"/>
      <c r="I239" s="1691"/>
      <c r="J239" s="1691"/>
      <c r="K239" s="1691"/>
      <c r="L239" s="1691"/>
    </row>
    <row r="240" spans="1:12" s="1615" customFormat="1">
      <c r="A240" s="1630"/>
      <c r="B240" s="1694"/>
      <c r="C240" s="1626"/>
      <c r="D240" s="1331"/>
      <c r="E240" s="1632"/>
      <c r="F240" s="1691"/>
      <c r="G240" s="1691"/>
      <c r="H240" s="1691"/>
      <c r="I240" s="1691"/>
      <c r="J240" s="1691"/>
      <c r="K240" s="1691"/>
      <c r="L240" s="1691"/>
    </row>
    <row r="241" spans="1:12" s="1615" customFormat="1">
      <c r="A241" s="1630"/>
      <c r="B241" s="1694"/>
      <c r="C241" s="1626"/>
      <c r="D241" s="1331"/>
      <c r="E241" s="1632"/>
      <c r="F241" s="1691"/>
      <c r="G241" s="1691"/>
      <c r="H241" s="1691"/>
      <c r="I241" s="1691"/>
      <c r="J241" s="1691"/>
      <c r="K241" s="1691"/>
      <c r="L241" s="1691"/>
    </row>
    <row r="242" spans="1:12" s="1615" customFormat="1">
      <c r="A242" s="1630"/>
      <c r="B242" s="1694"/>
      <c r="C242" s="1626"/>
      <c r="D242" s="1331"/>
      <c r="E242" s="1632"/>
      <c r="F242" s="1691"/>
      <c r="G242" s="1691"/>
      <c r="H242" s="1691"/>
      <c r="I242" s="1691"/>
      <c r="J242" s="1691"/>
      <c r="K242" s="1691"/>
      <c r="L242" s="1691"/>
    </row>
    <row r="243" spans="1:12" s="1615" customFormat="1">
      <c r="A243" s="1630"/>
      <c r="B243" s="1694"/>
      <c r="C243" s="1626"/>
      <c r="D243" s="1331"/>
      <c r="E243" s="1632"/>
      <c r="F243" s="1691"/>
      <c r="G243" s="1691"/>
      <c r="H243" s="1691"/>
      <c r="I243" s="1691"/>
      <c r="J243" s="1691"/>
      <c r="K243" s="1691"/>
      <c r="L243" s="1691"/>
    </row>
    <row r="244" spans="1:12" s="1615" customFormat="1">
      <c r="A244" s="1630"/>
      <c r="B244" s="1694"/>
      <c r="C244" s="1626"/>
      <c r="D244" s="1331"/>
      <c r="E244" s="1632"/>
      <c r="F244" s="1691"/>
      <c r="G244" s="1691"/>
      <c r="H244" s="1691"/>
      <c r="I244" s="1691"/>
      <c r="J244" s="1691"/>
      <c r="K244" s="1691"/>
      <c r="L244" s="1691"/>
    </row>
    <row r="245" spans="1:12" s="1615" customFormat="1">
      <c r="A245" s="1630"/>
      <c r="B245" s="1694"/>
      <c r="C245" s="1626"/>
      <c r="D245" s="1331"/>
      <c r="E245" s="1632"/>
      <c r="F245" s="1691"/>
      <c r="G245" s="1691"/>
      <c r="H245" s="1691"/>
      <c r="I245" s="1691"/>
      <c r="J245" s="1691"/>
      <c r="K245" s="1691"/>
      <c r="L245" s="1691"/>
    </row>
    <row r="246" spans="1:12" s="1615" customFormat="1">
      <c r="A246" s="1630"/>
      <c r="B246" s="1694"/>
      <c r="C246" s="1626"/>
      <c r="D246" s="1331"/>
      <c r="E246" s="1632"/>
      <c r="F246" s="1691"/>
      <c r="G246" s="1691"/>
      <c r="H246" s="1691"/>
      <c r="I246" s="1691"/>
      <c r="J246" s="1691"/>
      <c r="K246" s="1691"/>
      <c r="L246" s="1691"/>
    </row>
    <row r="247" spans="1:12" s="1615" customFormat="1">
      <c r="A247" s="1630"/>
      <c r="B247" s="1694"/>
      <c r="C247" s="1626"/>
      <c r="D247" s="1331"/>
      <c r="E247" s="1632"/>
      <c r="F247" s="1691"/>
      <c r="G247" s="1691"/>
      <c r="H247" s="1691"/>
      <c r="I247" s="1691"/>
      <c r="J247" s="1691"/>
      <c r="K247" s="1691"/>
      <c r="L247" s="1691"/>
    </row>
    <row r="248" spans="1:12" s="1615" customFormat="1">
      <c r="A248" s="1630"/>
      <c r="B248" s="1694"/>
      <c r="C248" s="1626"/>
      <c r="D248" s="1331"/>
      <c r="E248" s="1632"/>
      <c r="F248" s="1691"/>
      <c r="G248" s="1691"/>
      <c r="H248" s="1691"/>
      <c r="I248" s="1691"/>
      <c r="J248" s="1691"/>
      <c r="K248" s="1691"/>
      <c r="L248" s="1691"/>
    </row>
    <row r="249" spans="1:12" s="1615" customFormat="1">
      <c r="A249" s="1630"/>
      <c r="B249" s="1694"/>
      <c r="C249" s="1626"/>
      <c r="D249" s="1331"/>
      <c r="E249" s="1632"/>
      <c r="F249" s="1691"/>
      <c r="G249" s="1691"/>
      <c r="H249" s="1691"/>
      <c r="I249" s="1691"/>
      <c r="J249" s="1691"/>
      <c r="K249" s="1691"/>
      <c r="L249" s="1691"/>
    </row>
    <row r="250" spans="1:12" s="1615" customFormat="1">
      <c r="A250" s="1630"/>
      <c r="B250" s="1694"/>
      <c r="C250" s="1626"/>
      <c r="D250" s="1331"/>
      <c r="E250" s="1632"/>
      <c r="F250" s="1691"/>
      <c r="G250" s="1691"/>
      <c r="H250" s="1691"/>
      <c r="I250" s="1691"/>
      <c r="J250" s="1691"/>
      <c r="K250" s="1691"/>
      <c r="L250" s="1691"/>
    </row>
    <row r="251" spans="1:12" s="1615" customFormat="1">
      <c r="A251" s="1630"/>
      <c r="B251" s="1694"/>
      <c r="C251" s="1626"/>
      <c r="D251" s="1331"/>
      <c r="E251" s="1632"/>
      <c r="F251" s="1691"/>
      <c r="G251" s="1691"/>
      <c r="H251" s="1691"/>
      <c r="I251" s="1691"/>
      <c r="J251" s="1691"/>
      <c r="K251" s="1691"/>
      <c r="L251" s="1691"/>
    </row>
    <row r="252" spans="1:12" s="1615" customFormat="1">
      <c r="A252" s="1630"/>
      <c r="B252" s="1694"/>
      <c r="C252" s="1626"/>
      <c r="D252" s="1331"/>
      <c r="E252" s="1632"/>
      <c r="F252" s="1691"/>
      <c r="G252" s="1691"/>
      <c r="H252" s="1691"/>
      <c r="I252" s="1691"/>
      <c r="J252" s="1691"/>
      <c r="K252" s="1691"/>
      <c r="L252" s="1691"/>
    </row>
    <row r="253" spans="1:12" s="1615" customFormat="1">
      <c r="A253" s="1630"/>
      <c r="B253" s="1694"/>
      <c r="C253" s="1626"/>
      <c r="D253" s="1331"/>
      <c r="E253" s="1632"/>
      <c r="F253" s="1691"/>
      <c r="G253" s="1691"/>
      <c r="H253" s="1691"/>
      <c r="I253" s="1691"/>
      <c r="J253" s="1691"/>
      <c r="K253" s="1691"/>
      <c r="L253" s="1691"/>
    </row>
    <row r="254" spans="1:12" s="1615" customFormat="1">
      <c r="A254" s="1630"/>
      <c r="B254" s="1694"/>
      <c r="C254" s="1626"/>
      <c r="D254" s="1331"/>
      <c r="E254" s="1632"/>
      <c r="F254" s="1691"/>
      <c r="G254" s="1691"/>
      <c r="H254" s="1691"/>
      <c r="I254" s="1691"/>
      <c r="J254" s="1691"/>
      <c r="K254" s="1691"/>
      <c r="L254" s="1691"/>
    </row>
    <row r="255" spans="1:12" s="1615" customFormat="1">
      <c r="A255" s="1630"/>
      <c r="B255" s="1694"/>
      <c r="C255" s="1626"/>
      <c r="D255" s="1331"/>
      <c r="E255" s="1632"/>
      <c r="F255" s="1691"/>
      <c r="G255" s="1691"/>
      <c r="H255" s="1691"/>
      <c r="I255" s="1691"/>
      <c r="J255" s="1691"/>
      <c r="K255" s="1691"/>
      <c r="L255" s="1691"/>
    </row>
    <row r="256" spans="1:12" s="1615" customFormat="1">
      <c r="A256" s="1630"/>
      <c r="B256" s="1694"/>
      <c r="C256" s="1626"/>
      <c r="D256" s="1331"/>
      <c r="E256" s="1632"/>
      <c r="F256" s="1691"/>
      <c r="G256" s="1691"/>
      <c r="H256" s="1691"/>
      <c r="I256" s="1691"/>
      <c r="J256" s="1691"/>
      <c r="K256" s="1691"/>
      <c r="L256" s="1691"/>
    </row>
    <row r="257" spans="1:12" s="1615" customFormat="1">
      <c r="A257" s="1630"/>
      <c r="B257" s="1694"/>
      <c r="C257" s="1626"/>
      <c r="D257" s="1331"/>
      <c r="E257" s="1632"/>
      <c r="F257" s="1691"/>
      <c r="G257" s="1691"/>
      <c r="H257" s="1691"/>
      <c r="I257" s="1691"/>
      <c r="J257" s="1691"/>
      <c r="K257" s="1691"/>
      <c r="L257" s="1691"/>
    </row>
    <row r="258" spans="1:12" s="1615" customFormat="1">
      <c r="A258" s="1630"/>
      <c r="B258" s="1694"/>
      <c r="C258" s="1626"/>
      <c r="D258" s="1331"/>
      <c r="E258" s="1632"/>
      <c r="F258" s="1691"/>
      <c r="G258" s="1691"/>
      <c r="H258" s="1691"/>
      <c r="I258" s="1691"/>
      <c r="J258" s="1691"/>
      <c r="K258" s="1691"/>
      <c r="L258" s="1691"/>
    </row>
    <row r="259" spans="1:12" s="1615" customFormat="1">
      <c r="A259" s="1630"/>
      <c r="B259" s="1694"/>
      <c r="C259" s="1626"/>
      <c r="D259" s="1331"/>
      <c r="E259" s="1632"/>
      <c r="F259" s="1691"/>
      <c r="G259" s="1691"/>
      <c r="H259" s="1691"/>
      <c r="I259" s="1691"/>
      <c r="J259" s="1691"/>
      <c r="K259" s="1691"/>
      <c r="L259" s="1691"/>
    </row>
    <row r="260" spans="1:12" s="1615" customFormat="1">
      <c r="A260" s="1630"/>
      <c r="B260" s="1694"/>
      <c r="C260" s="1626"/>
      <c r="D260" s="1331"/>
      <c r="E260" s="1632"/>
      <c r="F260" s="1691"/>
      <c r="G260" s="1691"/>
      <c r="H260" s="1691"/>
      <c r="I260" s="1691"/>
      <c r="J260" s="1691"/>
      <c r="K260" s="1691"/>
      <c r="L260" s="1691"/>
    </row>
    <row r="261" spans="1:12" s="1615" customFormat="1">
      <c r="A261" s="1630"/>
      <c r="B261" s="1694"/>
      <c r="C261" s="1626"/>
      <c r="D261" s="1331"/>
      <c r="E261" s="1632"/>
      <c r="F261" s="1691"/>
      <c r="G261" s="1691"/>
      <c r="H261" s="1691"/>
      <c r="I261" s="1691"/>
      <c r="J261" s="1691"/>
      <c r="K261" s="1691"/>
      <c r="L261" s="1691"/>
    </row>
    <row r="262" spans="1:12" s="1615" customFormat="1">
      <c r="A262" s="1630"/>
      <c r="B262" s="1694"/>
      <c r="C262" s="1626"/>
      <c r="D262" s="1331"/>
      <c r="E262" s="1632"/>
      <c r="F262" s="1691"/>
      <c r="G262" s="1691"/>
      <c r="H262" s="1691"/>
      <c r="I262" s="1691"/>
      <c r="J262" s="1691"/>
      <c r="K262" s="1691"/>
      <c r="L262" s="1691"/>
    </row>
    <row r="263" spans="1:12" s="1615" customFormat="1">
      <c r="A263" s="1630"/>
      <c r="B263" s="1694"/>
      <c r="C263" s="1626"/>
      <c r="D263" s="1331"/>
      <c r="E263" s="1632"/>
      <c r="F263" s="1691"/>
      <c r="G263" s="1691"/>
      <c r="H263" s="1691"/>
      <c r="I263" s="1691"/>
      <c r="J263" s="1691"/>
      <c r="K263" s="1691"/>
      <c r="L263" s="1691"/>
    </row>
    <row r="264" spans="1:12" s="1615" customFormat="1">
      <c r="A264" s="1630"/>
      <c r="B264" s="1694"/>
      <c r="C264" s="1626"/>
      <c r="D264" s="1331"/>
      <c r="E264" s="1632"/>
      <c r="F264" s="1691"/>
      <c r="G264" s="1691"/>
      <c r="H264" s="1691"/>
      <c r="I264" s="1691"/>
      <c r="J264" s="1691"/>
      <c r="K264" s="1691"/>
      <c r="L264" s="1691"/>
    </row>
    <row r="265" spans="1:12" s="1615" customFormat="1">
      <c r="A265" s="1630"/>
      <c r="B265" s="1694"/>
      <c r="C265" s="1626"/>
      <c r="D265" s="1331"/>
      <c r="E265" s="1632"/>
      <c r="F265" s="1691"/>
      <c r="G265" s="1691"/>
      <c r="H265" s="1691"/>
      <c r="I265" s="1691"/>
      <c r="J265" s="1691"/>
      <c r="K265" s="1691"/>
      <c r="L265" s="1691"/>
    </row>
    <row r="266" spans="1:12" s="1615" customFormat="1">
      <c r="A266" s="1630"/>
      <c r="B266" s="1694"/>
      <c r="C266" s="1626"/>
      <c r="D266" s="1331"/>
      <c r="E266" s="1632"/>
      <c r="F266" s="1691"/>
      <c r="G266" s="1691"/>
      <c r="H266" s="1691"/>
      <c r="I266" s="1691"/>
      <c r="J266" s="1691"/>
      <c r="K266" s="1691"/>
      <c r="L266" s="1691"/>
    </row>
    <row r="267" spans="1:12" s="1615" customFormat="1">
      <c r="A267" s="1630"/>
      <c r="B267" s="1694"/>
      <c r="C267" s="1626"/>
      <c r="D267" s="1331"/>
      <c r="E267" s="1632"/>
      <c r="F267" s="1691"/>
      <c r="G267" s="1691"/>
      <c r="H267" s="1691"/>
      <c r="I267" s="1691"/>
      <c r="J267" s="1691"/>
      <c r="K267" s="1691"/>
      <c r="L267" s="1691"/>
    </row>
    <row r="268" spans="1:12" s="1615" customFormat="1">
      <c r="A268" s="1630"/>
      <c r="B268" s="1694"/>
      <c r="C268" s="1626"/>
      <c r="D268" s="1331"/>
      <c r="E268" s="1632"/>
      <c r="F268" s="1691"/>
      <c r="G268" s="1691"/>
      <c r="H268" s="1691"/>
      <c r="I268" s="1691"/>
      <c r="J268" s="1691"/>
      <c r="K268" s="1691"/>
      <c r="L268" s="1691"/>
    </row>
    <row r="269" spans="1:12" s="1615" customFormat="1">
      <c r="A269" s="1630"/>
      <c r="B269" s="1694"/>
      <c r="C269" s="1626"/>
      <c r="D269" s="1331"/>
      <c r="E269" s="1632"/>
      <c r="F269" s="1691"/>
      <c r="G269" s="1691"/>
      <c r="H269" s="1691"/>
      <c r="I269" s="1691"/>
      <c r="J269" s="1691"/>
      <c r="K269" s="1691"/>
      <c r="L269" s="1691"/>
    </row>
    <row r="270" spans="1:12" s="1615" customFormat="1">
      <c r="A270" s="1630"/>
      <c r="B270" s="1694"/>
      <c r="C270" s="1626"/>
      <c r="D270" s="1331"/>
      <c r="E270" s="1632"/>
      <c r="F270" s="1691"/>
      <c r="G270" s="1691"/>
      <c r="H270" s="1691"/>
      <c r="I270" s="1691"/>
      <c r="J270" s="1691"/>
      <c r="K270" s="1691"/>
      <c r="L270" s="1691"/>
    </row>
    <row r="271" spans="1:12" s="1615" customFormat="1">
      <c r="A271" s="1630"/>
      <c r="B271" s="1694"/>
      <c r="C271" s="1626"/>
      <c r="D271" s="1331"/>
      <c r="E271" s="1632"/>
      <c r="F271" s="1691"/>
      <c r="G271" s="1691"/>
      <c r="H271" s="1691"/>
      <c r="I271" s="1691"/>
      <c r="J271" s="1691"/>
      <c r="K271" s="1691"/>
      <c r="L271" s="1691"/>
    </row>
    <row r="272" spans="1:12" s="1615" customFormat="1">
      <c r="A272" s="1630"/>
      <c r="B272" s="1694"/>
      <c r="C272" s="1626"/>
      <c r="D272" s="1331"/>
      <c r="E272" s="1632"/>
      <c r="F272" s="1691"/>
      <c r="G272" s="1691"/>
      <c r="H272" s="1691"/>
      <c r="I272" s="1691"/>
      <c r="J272" s="1691"/>
      <c r="K272" s="1691"/>
      <c r="L272" s="1691"/>
    </row>
    <row r="273" spans="1:12" s="1615" customFormat="1">
      <c r="A273" s="1630"/>
      <c r="B273" s="1694"/>
      <c r="C273" s="1626"/>
      <c r="D273" s="1331"/>
      <c r="E273" s="1632"/>
      <c r="F273" s="1691"/>
      <c r="G273" s="1691"/>
      <c r="H273" s="1691"/>
      <c r="I273" s="1691"/>
      <c r="J273" s="1691"/>
      <c r="K273" s="1691"/>
      <c r="L273" s="1691"/>
    </row>
    <row r="274" spans="1:12" s="1615" customFormat="1">
      <c r="A274" s="1630"/>
      <c r="B274" s="1694"/>
      <c r="C274" s="1626"/>
      <c r="D274" s="1331"/>
      <c r="E274" s="1632"/>
      <c r="F274" s="1691"/>
      <c r="G274" s="1691"/>
      <c r="H274" s="1691"/>
      <c r="I274" s="1691"/>
      <c r="J274" s="1691"/>
      <c r="K274" s="1691"/>
      <c r="L274" s="1691"/>
    </row>
    <row r="275" spans="1:12" s="1615" customFormat="1">
      <c r="A275" s="1630"/>
      <c r="B275" s="1694"/>
      <c r="C275" s="1626"/>
      <c r="D275" s="1331"/>
      <c r="E275" s="1632"/>
      <c r="F275" s="1691"/>
      <c r="G275" s="1691"/>
      <c r="H275" s="1691"/>
      <c r="I275" s="1691"/>
      <c r="J275" s="1691"/>
      <c r="K275" s="1691"/>
      <c r="L275" s="1691"/>
    </row>
    <row r="276" spans="1:12" s="1615" customFormat="1">
      <c r="A276" s="1630"/>
      <c r="B276" s="1694"/>
      <c r="C276" s="1626"/>
      <c r="D276" s="1331"/>
      <c r="E276" s="1632"/>
      <c r="F276" s="1691"/>
      <c r="G276" s="1691"/>
      <c r="H276" s="1691"/>
      <c r="I276" s="1691"/>
      <c r="J276" s="1691"/>
      <c r="K276" s="1691"/>
      <c r="L276" s="1691"/>
    </row>
    <row r="277" spans="1:12" s="1615" customFormat="1">
      <c r="A277" s="1630"/>
      <c r="B277" s="1694"/>
      <c r="C277" s="1626"/>
      <c r="D277" s="1331"/>
      <c r="E277" s="1632"/>
      <c r="F277" s="1691"/>
      <c r="G277" s="1691"/>
      <c r="H277" s="1691"/>
      <c r="I277" s="1691"/>
      <c r="J277" s="1691"/>
      <c r="K277" s="1691"/>
      <c r="L277" s="1691"/>
    </row>
    <row r="278" spans="1:12" s="1615" customFormat="1">
      <c r="A278" s="1630"/>
      <c r="B278" s="1694"/>
      <c r="C278" s="1626"/>
      <c r="D278" s="1331"/>
      <c r="E278" s="1632"/>
      <c r="F278" s="1691"/>
      <c r="G278" s="1691"/>
      <c r="H278" s="1691"/>
      <c r="I278" s="1691"/>
      <c r="J278" s="1691"/>
      <c r="K278" s="1691"/>
      <c r="L278" s="1691"/>
    </row>
    <row r="279" spans="1:12" s="1615" customFormat="1">
      <c r="A279" s="1630"/>
      <c r="B279" s="1694"/>
      <c r="C279" s="1626"/>
      <c r="D279" s="1331"/>
      <c r="E279" s="1632"/>
      <c r="F279" s="1691"/>
      <c r="G279" s="1691"/>
      <c r="H279" s="1691"/>
      <c r="I279" s="1691"/>
      <c r="J279" s="1691"/>
      <c r="K279" s="1691"/>
      <c r="L279" s="1691"/>
    </row>
    <row r="280" spans="1:12" s="1615" customFormat="1">
      <c r="A280" s="1630"/>
      <c r="B280" s="1694"/>
      <c r="C280" s="1626"/>
      <c r="D280" s="1331"/>
      <c r="E280" s="1632"/>
      <c r="F280" s="1691"/>
      <c r="G280" s="1691"/>
      <c r="H280" s="1691"/>
      <c r="I280" s="1691"/>
      <c r="J280" s="1691"/>
      <c r="K280" s="1691"/>
      <c r="L280" s="1691"/>
    </row>
    <row r="281" spans="1:12" s="1615" customFormat="1">
      <c r="A281" s="1630"/>
      <c r="B281" s="1694"/>
      <c r="C281" s="1626"/>
      <c r="D281" s="1331"/>
      <c r="E281" s="1632"/>
      <c r="F281" s="1691"/>
      <c r="G281" s="1691"/>
      <c r="H281" s="1691"/>
      <c r="I281" s="1691"/>
      <c r="J281" s="1691"/>
      <c r="K281" s="1691"/>
      <c r="L281" s="1691"/>
    </row>
    <row r="282" spans="1:12" s="1615" customFormat="1">
      <c r="A282" s="1630"/>
      <c r="B282" s="1694"/>
      <c r="C282" s="1626"/>
      <c r="D282" s="1331"/>
      <c r="E282" s="1632"/>
      <c r="F282" s="1691"/>
      <c r="G282" s="1691"/>
      <c r="H282" s="1691"/>
      <c r="I282" s="1691"/>
      <c r="J282" s="1691"/>
      <c r="K282" s="1691"/>
      <c r="L282" s="1691"/>
    </row>
    <row r="283" spans="1:12" s="1615" customFormat="1">
      <c r="A283" s="1630"/>
      <c r="B283" s="1694"/>
      <c r="C283" s="1626"/>
      <c r="D283" s="1331"/>
      <c r="E283" s="1632"/>
      <c r="F283" s="1691"/>
      <c r="G283" s="1691"/>
      <c r="H283" s="1691"/>
      <c r="I283" s="1691"/>
      <c r="J283" s="1691"/>
      <c r="K283" s="1691"/>
      <c r="L283" s="1691"/>
    </row>
    <row r="284" spans="1:12" s="1615" customFormat="1">
      <c r="A284" s="1630"/>
      <c r="B284" s="1694"/>
      <c r="C284" s="1626"/>
      <c r="D284" s="1331"/>
      <c r="E284" s="1632"/>
      <c r="F284" s="1691"/>
      <c r="G284" s="1691"/>
      <c r="H284" s="1691"/>
      <c r="I284" s="1691"/>
      <c r="J284" s="1691"/>
      <c r="K284" s="1691"/>
      <c r="L284" s="1691"/>
    </row>
    <row r="285" spans="1:12" s="1615" customFormat="1">
      <c r="A285" s="1630"/>
      <c r="B285" s="1694"/>
      <c r="C285" s="1626"/>
      <c r="D285" s="1331"/>
      <c r="E285" s="1632"/>
      <c r="F285" s="1691"/>
      <c r="G285" s="1691"/>
      <c r="H285" s="1691"/>
      <c r="I285" s="1691"/>
      <c r="J285" s="1691"/>
      <c r="K285" s="1691"/>
      <c r="L285" s="1691"/>
    </row>
    <row r="286" spans="1:12" s="1615" customFormat="1">
      <c r="A286" s="1630"/>
      <c r="B286" s="1694"/>
      <c r="C286" s="1626"/>
      <c r="D286" s="1331"/>
      <c r="E286" s="1632"/>
      <c r="F286" s="1691"/>
      <c r="G286" s="1691"/>
      <c r="H286" s="1691"/>
      <c r="I286" s="1691"/>
      <c r="J286" s="1691"/>
      <c r="K286" s="1691"/>
      <c r="L286" s="1691"/>
    </row>
    <row r="287" spans="1:12" s="1615" customFormat="1">
      <c r="A287" s="1630"/>
      <c r="B287" s="1694"/>
      <c r="C287" s="1626"/>
      <c r="D287" s="1331"/>
      <c r="E287" s="1632"/>
      <c r="F287" s="1691"/>
      <c r="G287" s="1691"/>
      <c r="H287" s="1691"/>
      <c r="I287" s="1691"/>
      <c r="J287" s="1691"/>
      <c r="K287" s="1691"/>
      <c r="L287" s="1691"/>
    </row>
    <row r="288" spans="1:12" s="1615" customFormat="1">
      <c r="A288" s="1630"/>
      <c r="B288" s="1694"/>
      <c r="C288" s="1626"/>
      <c r="D288" s="1331"/>
      <c r="E288" s="1632"/>
      <c r="F288" s="1691"/>
      <c r="G288" s="1691"/>
      <c r="H288" s="1691"/>
      <c r="I288" s="1691"/>
      <c r="J288" s="1691"/>
      <c r="K288" s="1691"/>
      <c r="L288" s="1691"/>
    </row>
    <row r="289" spans="1:12" s="1615" customFormat="1">
      <c r="A289" s="1630"/>
      <c r="B289" s="1694"/>
      <c r="C289" s="1626"/>
      <c r="D289" s="1331"/>
      <c r="E289" s="1632"/>
      <c r="F289" s="1691"/>
      <c r="G289" s="1691"/>
      <c r="H289" s="1691"/>
      <c r="I289" s="1691"/>
      <c r="J289" s="1691"/>
      <c r="K289" s="1691"/>
      <c r="L289" s="1691"/>
    </row>
    <row r="290" spans="1:12" s="1615" customFormat="1">
      <c r="A290" s="1630"/>
      <c r="B290" s="1694"/>
      <c r="C290" s="1626"/>
      <c r="D290" s="1331"/>
      <c r="E290" s="1632"/>
      <c r="F290" s="1691"/>
      <c r="G290" s="1691"/>
      <c r="H290" s="1691"/>
      <c r="I290" s="1691"/>
      <c r="J290" s="1691"/>
      <c r="K290" s="1691"/>
      <c r="L290" s="1691"/>
    </row>
    <row r="291" spans="1:12" s="1615" customFormat="1">
      <c r="A291" s="1630"/>
      <c r="B291" s="1694"/>
      <c r="C291" s="1626"/>
      <c r="D291" s="1331"/>
      <c r="E291" s="1632"/>
      <c r="F291" s="1691"/>
      <c r="G291" s="1691"/>
      <c r="H291" s="1691"/>
      <c r="I291" s="1691"/>
      <c r="J291" s="1691"/>
      <c r="K291" s="1691"/>
      <c r="L291" s="1691"/>
    </row>
    <row r="292" spans="1:12" s="1615" customFormat="1">
      <c r="A292" s="1630"/>
      <c r="B292" s="1694"/>
      <c r="C292" s="1626"/>
      <c r="D292" s="1331"/>
      <c r="E292" s="1632"/>
      <c r="F292" s="1691"/>
      <c r="G292" s="1691"/>
      <c r="H292" s="1691"/>
      <c r="I292" s="1691"/>
      <c r="J292" s="1691"/>
      <c r="K292" s="1691"/>
      <c r="L292" s="1691"/>
    </row>
    <row r="293" spans="1:12" s="1615" customFormat="1">
      <c r="A293" s="1630"/>
      <c r="B293" s="1694"/>
      <c r="C293" s="1626"/>
      <c r="D293" s="1331"/>
      <c r="E293" s="1632"/>
      <c r="F293" s="1691"/>
      <c r="G293" s="1691"/>
      <c r="H293" s="1691"/>
      <c r="I293" s="1691"/>
      <c r="J293" s="1691"/>
      <c r="K293" s="1691"/>
      <c r="L293" s="1691"/>
    </row>
    <row r="294" spans="1:12" s="1615" customFormat="1">
      <c r="A294" s="1630"/>
      <c r="B294" s="1694"/>
      <c r="C294" s="1626"/>
      <c r="D294" s="1331"/>
      <c r="E294" s="1632"/>
      <c r="F294" s="1691"/>
      <c r="G294" s="1691"/>
      <c r="H294" s="1691"/>
      <c r="I294" s="1691"/>
      <c r="J294" s="1691"/>
      <c r="K294" s="1691"/>
      <c r="L294" s="1691"/>
    </row>
    <row r="295" spans="1:12" s="1615" customFormat="1">
      <c r="A295" s="1630"/>
      <c r="B295" s="1694"/>
      <c r="C295" s="1626"/>
      <c r="D295" s="1331"/>
      <c r="E295" s="1632"/>
      <c r="F295" s="1691"/>
      <c r="G295" s="1691"/>
      <c r="H295" s="1691"/>
      <c r="I295" s="1691"/>
      <c r="J295" s="1691"/>
      <c r="K295" s="1691"/>
      <c r="L295" s="1691"/>
    </row>
    <row r="296" spans="1:12" s="1615" customFormat="1">
      <c r="A296" s="1630"/>
      <c r="B296" s="1694"/>
      <c r="C296" s="1626"/>
      <c r="D296" s="1331"/>
      <c r="E296" s="1632"/>
      <c r="F296" s="1691"/>
      <c r="G296" s="1691"/>
      <c r="H296" s="1691"/>
      <c r="I296" s="1691"/>
      <c r="J296" s="1691"/>
      <c r="K296" s="1691"/>
      <c r="L296" s="1691"/>
    </row>
    <row r="297" spans="1:12" s="1615" customFormat="1">
      <c r="A297" s="1630"/>
      <c r="B297" s="1694"/>
      <c r="C297" s="1626"/>
      <c r="D297" s="1331"/>
      <c r="E297" s="1632"/>
      <c r="F297" s="1691"/>
      <c r="G297" s="1691"/>
      <c r="H297" s="1691"/>
      <c r="I297" s="1691"/>
      <c r="J297" s="1691"/>
      <c r="K297" s="1691"/>
      <c r="L297" s="1691"/>
    </row>
    <row r="298" spans="1:12" s="1615" customFormat="1">
      <c r="A298" s="1630"/>
      <c r="B298" s="1694"/>
      <c r="C298" s="1626"/>
      <c r="D298" s="1331"/>
      <c r="E298" s="1632"/>
      <c r="F298" s="1691"/>
      <c r="G298" s="1691"/>
      <c r="H298" s="1691"/>
      <c r="I298" s="1691"/>
      <c r="J298" s="1691"/>
      <c r="K298" s="1691"/>
      <c r="L298" s="1691"/>
    </row>
    <row r="299" spans="1:12" s="1615" customFormat="1">
      <c r="A299" s="1630"/>
      <c r="B299" s="1694"/>
      <c r="C299" s="1626"/>
      <c r="D299" s="1331"/>
      <c r="E299" s="1632"/>
      <c r="F299" s="1691"/>
      <c r="G299" s="1691"/>
      <c r="H299" s="1691"/>
      <c r="I299" s="1691"/>
      <c r="J299" s="1691"/>
      <c r="K299" s="1691"/>
      <c r="L299" s="1691"/>
    </row>
    <row r="300" spans="1:12" s="1615" customFormat="1">
      <c r="A300" s="1630"/>
      <c r="B300" s="1694"/>
      <c r="C300" s="1626"/>
      <c r="D300" s="1331"/>
      <c r="E300" s="1632"/>
      <c r="F300" s="1691"/>
      <c r="G300" s="1691"/>
      <c r="H300" s="1691"/>
      <c r="I300" s="1691"/>
      <c r="J300" s="1691"/>
      <c r="K300" s="1691"/>
      <c r="L300" s="1691"/>
    </row>
    <row r="301" spans="1:12" s="1615" customFormat="1">
      <c r="A301" s="1630"/>
      <c r="B301" s="1694"/>
      <c r="C301" s="1626"/>
      <c r="D301" s="1331"/>
      <c r="E301" s="1632"/>
      <c r="F301" s="1691"/>
      <c r="G301" s="1691"/>
      <c r="H301" s="1691"/>
      <c r="I301" s="1691"/>
      <c r="J301" s="1691"/>
      <c r="K301" s="1691"/>
      <c r="L301" s="1691"/>
    </row>
    <row r="302" spans="1:12" s="1615" customFormat="1">
      <c r="A302" s="1630"/>
      <c r="B302" s="1694"/>
      <c r="C302" s="1626"/>
      <c r="D302" s="1331"/>
      <c r="E302" s="1632"/>
      <c r="F302" s="1691"/>
      <c r="G302" s="1691"/>
      <c r="H302" s="1691"/>
      <c r="I302" s="1691"/>
      <c r="J302" s="1691"/>
      <c r="K302" s="1691"/>
      <c r="L302" s="1691"/>
    </row>
    <row r="303" spans="1:12" s="1615" customFormat="1">
      <c r="A303" s="1630"/>
      <c r="B303" s="1694"/>
      <c r="C303" s="1626"/>
      <c r="D303" s="1331"/>
      <c r="E303" s="1632"/>
      <c r="F303" s="1691"/>
      <c r="G303" s="1691"/>
      <c r="H303" s="1691"/>
      <c r="I303" s="1691"/>
      <c r="J303" s="1691"/>
      <c r="K303" s="1691"/>
      <c r="L303" s="1691"/>
    </row>
    <row r="304" spans="1:12" s="1615" customFormat="1">
      <c r="A304" s="1630"/>
      <c r="B304" s="1694"/>
      <c r="C304" s="1626"/>
      <c r="D304" s="1331"/>
      <c r="E304" s="1632"/>
      <c r="F304" s="1691"/>
      <c r="G304" s="1691"/>
      <c r="H304" s="1691"/>
      <c r="I304" s="1691"/>
      <c r="J304" s="1691"/>
      <c r="K304" s="1691"/>
      <c r="L304" s="1691"/>
    </row>
    <row r="305" spans="1:12" s="1615" customFormat="1">
      <c r="A305" s="1630"/>
      <c r="B305" s="1694"/>
      <c r="C305" s="1626"/>
      <c r="D305" s="1331"/>
      <c r="E305" s="1632"/>
      <c r="F305" s="1691"/>
      <c r="G305" s="1691"/>
      <c r="H305" s="1691"/>
      <c r="I305" s="1691"/>
      <c r="J305" s="1691"/>
      <c r="K305" s="1691"/>
      <c r="L305" s="1691"/>
    </row>
    <row r="306" spans="1:12" s="1615" customFormat="1">
      <c r="A306" s="1630"/>
      <c r="B306" s="1694"/>
      <c r="C306" s="1626"/>
      <c r="D306" s="1331"/>
      <c r="E306" s="1632"/>
      <c r="F306" s="1691"/>
      <c r="G306" s="1691"/>
      <c r="H306" s="1691"/>
      <c r="I306" s="1691"/>
      <c r="J306" s="1691"/>
      <c r="K306" s="1691"/>
      <c r="L306" s="1691"/>
    </row>
    <row r="307" spans="1:12" s="1615" customFormat="1">
      <c r="A307" s="1630"/>
      <c r="B307" s="1694"/>
      <c r="C307" s="1626"/>
      <c r="D307" s="1331"/>
      <c r="E307" s="1632"/>
      <c r="F307" s="1691"/>
      <c r="G307" s="1691"/>
      <c r="H307" s="1691"/>
      <c r="I307" s="1691"/>
      <c r="J307" s="1691"/>
      <c r="K307" s="1691"/>
      <c r="L307" s="1691"/>
    </row>
    <row r="308" spans="1:12" s="1615" customFormat="1">
      <c r="A308" s="1630"/>
      <c r="B308" s="1694"/>
      <c r="C308" s="1626"/>
      <c r="D308" s="1331"/>
      <c r="E308" s="1632"/>
      <c r="F308" s="1691"/>
      <c r="G308" s="1691"/>
      <c r="H308" s="1691"/>
      <c r="I308" s="1691"/>
      <c r="J308" s="1691"/>
      <c r="K308" s="1691"/>
      <c r="L308" s="1691"/>
    </row>
    <row r="309" spans="1:12" s="1615" customFormat="1">
      <c r="A309" s="1630"/>
      <c r="B309" s="1694"/>
      <c r="C309" s="1626"/>
      <c r="D309" s="1331"/>
      <c r="E309" s="1632"/>
      <c r="F309" s="1691"/>
      <c r="G309" s="1691"/>
      <c r="H309" s="1691"/>
      <c r="I309" s="1691"/>
      <c r="J309" s="1691"/>
      <c r="K309" s="1691"/>
      <c r="L309" s="1691"/>
    </row>
    <row r="310" spans="1:12" s="1615" customFormat="1">
      <c r="A310" s="1630"/>
      <c r="B310" s="1694"/>
      <c r="C310" s="1626"/>
      <c r="D310" s="1331"/>
      <c r="E310" s="1632"/>
      <c r="F310" s="1691"/>
      <c r="G310" s="1691"/>
      <c r="H310" s="1691"/>
      <c r="I310" s="1691"/>
      <c r="J310" s="1691"/>
      <c r="K310" s="1691"/>
      <c r="L310" s="1691"/>
    </row>
    <row r="311" spans="1:12" s="1615" customFormat="1">
      <c r="A311" s="1630"/>
      <c r="B311" s="1694"/>
      <c r="C311" s="1626"/>
      <c r="D311" s="1331"/>
      <c r="E311" s="1632"/>
      <c r="F311" s="1691"/>
      <c r="G311" s="1691"/>
      <c r="H311" s="1691"/>
      <c r="I311" s="1691"/>
      <c r="J311" s="1691"/>
      <c r="K311" s="1691"/>
      <c r="L311" s="1691"/>
    </row>
    <row r="312" spans="1:12" s="1615" customFormat="1">
      <c r="A312" s="1630"/>
      <c r="B312" s="1694"/>
      <c r="C312" s="1626"/>
      <c r="D312" s="1331"/>
      <c r="E312" s="1632"/>
      <c r="F312" s="1691"/>
      <c r="G312" s="1691"/>
      <c r="H312" s="1691"/>
      <c r="I312" s="1691"/>
      <c r="J312" s="1691"/>
      <c r="K312" s="1691"/>
      <c r="L312" s="1691"/>
    </row>
    <row r="313" spans="1:12" s="1615" customFormat="1">
      <c r="A313" s="1630"/>
      <c r="B313" s="1694"/>
      <c r="C313" s="1626"/>
      <c r="D313" s="1331"/>
      <c r="E313" s="1632"/>
      <c r="F313" s="1691"/>
      <c r="G313" s="1691"/>
      <c r="H313" s="1691"/>
      <c r="I313" s="1691"/>
      <c r="J313" s="1691"/>
      <c r="K313" s="1691"/>
      <c r="L313" s="1691"/>
    </row>
    <row r="314" spans="1:12" s="1615" customFormat="1">
      <c r="A314" s="1630"/>
      <c r="B314" s="1694"/>
      <c r="C314" s="1626"/>
      <c r="D314" s="1331"/>
      <c r="E314" s="1632"/>
      <c r="F314" s="1691"/>
      <c r="G314" s="1691"/>
      <c r="H314" s="1691"/>
      <c r="I314" s="1691"/>
      <c r="J314" s="1691"/>
      <c r="K314" s="1691"/>
      <c r="L314" s="1691"/>
    </row>
    <row r="315" spans="1:12" s="1615" customFormat="1">
      <c r="A315" s="1630"/>
      <c r="B315" s="1694"/>
      <c r="C315" s="1626"/>
      <c r="D315" s="1331"/>
      <c r="E315" s="1632"/>
      <c r="F315" s="1691"/>
      <c r="G315" s="1691"/>
      <c r="H315" s="1691"/>
      <c r="I315" s="1691"/>
      <c r="J315" s="1691"/>
      <c r="K315" s="1691"/>
      <c r="L315" s="1691"/>
    </row>
    <row r="316" spans="1:12" s="1615" customFormat="1">
      <c r="A316" s="1630"/>
      <c r="B316" s="1694"/>
      <c r="C316" s="1626"/>
      <c r="D316" s="1331"/>
      <c r="E316" s="1632"/>
      <c r="F316" s="1691"/>
      <c r="G316" s="1691"/>
      <c r="H316" s="1691"/>
      <c r="I316" s="1691"/>
      <c r="J316" s="1691"/>
      <c r="K316" s="1691"/>
      <c r="L316" s="1691"/>
    </row>
    <row r="317" spans="1:12" s="1615" customFormat="1">
      <c r="A317" s="1630"/>
      <c r="B317" s="1694"/>
      <c r="C317" s="1626"/>
      <c r="D317" s="1331"/>
      <c r="E317" s="1632"/>
      <c r="F317" s="1691"/>
      <c r="G317" s="1691"/>
      <c r="H317" s="1691"/>
      <c r="I317" s="1691"/>
      <c r="J317" s="1691"/>
      <c r="K317" s="1691"/>
      <c r="L317" s="1691"/>
    </row>
    <row r="318" spans="1:12" s="1615" customFormat="1">
      <c r="A318" s="1630"/>
      <c r="B318" s="1694"/>
      <c r="C318" s="1626"/>
      <c r="D318" s="1331"/>
      <c r="E318" s="1632"/>
      <c r="F318" s="1691"/>
      <c r="G318" s="1691"/>
      <c r="H318" s="1691"/>
      <c r="I318" s="1691"/>
      <c r="J318" s="1691"/>
      <c r="K318" s="1691"/>
      <c r="L318" s="1691"/>
    </row>
    <row r="319" spans="1:12" s="1615" customFormat="1">
      <c r="A319" s="1630"/>
      <c r="B319" s="1694"/>
      <c r="C319" s="1626"/>
      <c r="D319" s="1331"/>
      <c r="E319" s="1632"/>
      <c r="F319" s="1691"/>
      <c r="G319" s="1691"/>
      <c r="H319" s="1691"/>
      <c r="I319" s="1691"/>
      <c r="J319" s="1691"/>
      <c r="K319" s="1691"/>
      <c r="L319" s="1691"/>
    </row>
    <row r="320" spans="1:12" s="1615" customFormat="1">
      <c r="A320" s="1630"/>
      <c r="B320" s="1694"/>
      <c r="C320" s="1626"/>
      <c r="D320" s="1331"/>
      <c r="E320" s="1632"/>
      <c r="F320" s="1691"/>
      <c r="G320" s="1691"/>
      <c r="H320" s="1691"/>
      <c r="I320" s="1691"/>
      <c r="J320" s="1691"/>
      <c r="K320" s="1691"/>
      <c r="L320" s="1691"/>
    </row>
    <row r="321" spans="1:12" s="1615" customFormat="1">
      <c r="A321" s="1630"/>
      <c r="B321" s="1694"/>
      <c r="C321" s="1626"/>
      <c r="D321" s="1331"/>
      <c r="E321" s="1632"/>
      <c r="F321" s="1691"/>
      <c r="G321" s="1691"/>
      <c r="H321" s="1691"/>
      <c r="I321" s="1691"/>
      <c r="J321" s="1691"/>
      <c r="K321" s="1691"/>
      <c r="L321" s="1691"/>
    </row>
    <row r="322" spans="1:12" s="1615" customFormat="1">
      <c r="A322" s="1630"/>
      <c r="B322" s="1694"/>
      <c r="C322" s="1626"/>
      <c r="D322" s="1331"/>
      <c r="E322" s="1632"/>
      <c r="F322" s="1691"/>
      <c r="G322" s="1691"/>
      <c r="H322" s="1691"/>
      <c r="I322" s="1691"/>
      <c r="J322" s="1691"/>
      <c r="K322" s="1691"/>
      <c r="L322" s="1691"/>
    </row>
    <row r="323" spans="1:12" s="1615" customFormat="1">
      <c r="A323" s="1630"/>
      <c r="B323" s="1694"/>
      <c r="C323" s="1626"/>
      <c r="D323" s="1331"/>
      <c r="E323" s="1632"/>
      <c r="F323" s="1691"/>
      <c r="G323" s="1691"/>
      <c r="H323" s="1691"/>
      <c r="I323" s="1691"/>
      <c r="J323" s="1691"/>
      <c r="K323" s="1691"/>
      <c r="L323" s="1691"/>
    </row>
    <row r="324" spans="1:12" s="1615" customFormat="1">
      <c r="A324" s="1630"/>
      <c r="B324" s="1694"/>
      <c r="C324" s="1626"/>
      <c r="D324" s="1331"/>
      <c r="E324" s="1632"/>
      <c r="F324" s="1691"/>
      <c r="G324" s="1691"/>
      <c r="H324" s="1691"/>
      <c r="I324" s="1691"/>
      <c r="J324" s="1691"/>
      <c r="K324" s="1691"/>
      <c r="L324" s="1691"/>
    </row>
    <row r="325" spans="1:12" s="1615" customFormat="1">
      <c r="A325" s="1630"/>
      <c r="B325" s="1694"/>
      <c r="C325" s="1626"/>
      <c r="D325" s="1331"/>
      <c r="E325" s="1632"/>
      <c r="F325" s="1691"/>
      <c r="G325" s="1691"/>
      <c r="H325" s="1691"/>
      <c r="I325" s="1691"/>
      <c r="J325" s="1691"/>
      <c r="K325" s="1691"/>
      <c r="L325" s="1691"/>
    </row>
    <row r="326" spans="1:12" s="1615" customFormat="1">
      <c r="A326" s="1630"/>
      <c r="B326" s="1694"/>
      <c r="C326" s="1626"/>
      <c r="D326" s="1331"/>
      <c r="E326" s="1632"/>
      <c r="F326" s="1691"/>
      <c r="G326" s="1691"/>
      <c r="H326" s="1691"/>
      <c r="I326" s="1691"/>
      <c r="J326" s="1691"/>
      <c r="K326" s="1691"/>
      <c r="L326" s="1691"/>
    </row>
    <row r="327" spans="1:12" s="1615" customFormat="1">
      <c r="A327" s="1630"/>
      <c r="B327" s="1694"/>
      <c r="C327" s="1626"/>
      <c r="D327" s="1331"/>
      <c r="E327" s="1632"/>
      <c r="F327" s="1691"/>
      <c r="G327" s="1691"/>
      <c r="H327" s="1691"/>
      <c r="I327" s="1691"/>
      <c r="J327" s="1691"/>
      <c r="K327" s="1691"/>
      <c r="L327" s="1691"/>
    </row>
    <row r="328" spans="1:12" s="1615" customFormat="1">
      <c r="A328" s="1630"/>
      <c r="B328" s="1694"/>
      <c r="C328" s="1626"/>
      <c r="D328" s="1331"/>
      <c r="E328" s="1632"/>
      <c r="F328" s="1691"/>
      <c r="G328" s="1691"/>
      <c r="H328" s="1691"/>
      <c r="I328" s="1691"/>
      <c r="J328" s="1691"/>
      <c r="K328" s="1691"/>
      <c r="L328" s="1691"/>
    </row>
    <row r="329" spans="1:12" s="1615" customFormat="1">
      <c r="A329" s="1630"/>
      <c r="B329" s="1694"/>
      <c r="C329" s="1626"/>
      <c r="D329" s="1331"/>
      <c r="E329" s="1632"/>
      <c r="F329" s="1691"/>
      <c r="G329" s="1691"/>
      <c r="H329" s="1691"/>
      <c r="I329" s="1691"/>
      <c r="J329" s="1691"/>
      <c r="K329" s="1691"/>
      <c r="L329" s="1691"/>
    </row>
    <row r="330" spans="1:12" s="1615" customFormat="1">
      <c r="A330" s="1630"/>
      <c r="B330" s="1694"/>
      <c r="C330" s="1626"/>
      <c r="D330" s="1331"/>
      <c r="E330" s="1632"/>
      <c r="F330" s="1691"/>
      <c r="G330" s="1691"/>
      <c r="H330" s="1691"/>
      <c r="I330" s="1691"/>
      <c r="J330" s="1691"/>
      <c r="K330" s="1691"/>
      <c r="L330" s="1691"/>
    </row>
    <row r="331" spans="1:12" s="1615" customFormat="1">
      <c r="A331" s="1630"/>
      <c r="B331" s="1694"/>
      <c r="C331" s="1626"/>
      <c r="D331" s="1331"/>
      <c r="E331" s="1632"/>
      <c r="F331" s="1691"/>
      <c r="G331" s="1691"/>
      <c r="H331" s="1691"/>
      <c r="I331" s="1691"/>
      <c r="J331" s="1691"/>
      <c r="K331" s="1691"/>
      <c r="L331" s="1691"/>
    </row>
    <row r="332" spans="1:12" s="1615" customFormat="1">
      <c r="A332" s="1630"/>
      <c r="B332" s="1694"/>
      <c r="C332" s="1626"/>
      <c r="D332" s="1331"/>
      <c r="E332" s="1632"/>
      <c r="F332" s="1691"/>
      <c r="G332" s="1691"/>
      <c r="H332" s="1691"/>
      <c r="I332" s="1691"/>
      <c r="J332" s="1691"/>
      <c r="K332" s="1691"/>
      <c r="L332" s="1691"/>
    </row>
    <row r="333" spans="1:12" s="1615" customFormat="1">
      <c r="A333" s="1630"/>
      <c r="B333" s="1694"/>
      <c r="C333" s="1626"/>
      <c r="D333" s="1331"/>
      <c r="E333" s="1632"/>
      <c r="F333" s="1691"/>
      <c r="G333" s="1691"/>
      <c r="H333" s="1691"/>
      <c r="I333" s="1691"/>
      <c r="J333" s="1691"/>
      <c r="K333" s="1691"/>
      <c r="L333" s="1691"/>
    </row>
    <row r="334" spans="1:12" s="1615" customFormat="1">
      <c r="A334" s="1630"/>
      <c r="B334" s="1694"/>
      <c r="C334" s="1626"/>
      <c r="D334" s="1331"/>
      <c r="E334" s="1632"/>
      <c r="F334" s="1691"/>
      <c r="G334" s="1691"/>
      <c r="H334" s="1691"/>
      <c r="I334" s="1691"/>
      <c r="J334" s="1691"/>
      <c r="K334" s="1691"/>
      <c r="L334" s="1691"/>
    </row>
    <row r="335" spans="1:12" s="1615" customFormat="1">
      <c r="A335" s="1630"/>
      <c r="B335" s="1694"/>
      <c r="C335" s="1626"/>
      <c r="D335" s="1331"/>
      <c r="E335" s="1632"/>
      <c r="F335" s="1691"/>
      <c r="G335" s="1691"/>
      <c r="H335" s="1691"/>
      <c r="I335" s="1691"/>
      <c r="J335" s="1691"/>
      <c r="K335" s="1691"/>
      <c r="L335" s="1691"/>
    </row>
    <row r="336" spans="1:12" s="1615" customFormat="1">
      <c r="A336" s="1630"/>
      <c r="B336" s="1694"/>
      <c r="C336" s="1626"/>
      <c r="D336" s="1331"/>
      <c r="E336" s="1632"/>
      <c r="F336" s="1691"/>
      <c r="G336" s="1691"/>
      <c r="H336" s="1691"/>
      <c r="I336" s="1691"/>
      <c r="J336" s="1691"/>
      <c r="K336" s="1691"/>
      <c r="L336" s="1691"/>
    </row>
    <row r="337" spans="1:12" s="1615" customFormat="1">
      <c r="A337" s="1630"/>
      <c r="B337" s="1694"/>
      <c r="C337" s="1626"/>
      <c r="D337" s="1331"/>
      <c r="E337" s="1632"/>
      <c r="F337" s="1691"/>
      <c r="G337" s="1691"/>
      <c r="H337" s="1691"/>
      <c r="I337" s="1691"/>
      <c r="J337" s="1691"/>
      <c r="K337" s="1691"/>
      <c r="L337" s="1691"/>
    </row>
    <row r="338" spans="1:12" s="1615" customFormat="1">
      <c r="A338" s="1630"/>
      <c r="B338" s="1694"/>
      <c r="C338" s="1626"/>
      <c r="D338" s="1331"/>
      <c r="E338" s="1632"/>
      <c r="F338" s="1691"/>
      <c r="G338" s="1691"/>
      <c r="H338" s="1691"/>
      <c r="I338" s="1691"/>
      <c r="J338" s="1691"/>
      <c r="K338" s="1691"/>
      <c r="L338" s="1691"/>
    </row>
    <row r="339" spans="1:12" s="1615" customFormat="1">
      <c r="A339" s="1630"/>
      <c r="B339" s="1694"/>
      <c r="C339" s="1626"/>
      <c r="D339" s="1331"/>
      <c r="E339" s="1632"/>
      <c r="F339" s="1691"/>
      <c r="G339" s="1691"/>
      <c r="H339" s="1691"/>
      <c r="I339" s="1691"/>
      <c r="J339" s="1691"/>
      <c r="K339" s="1691"/>
      <c r="L339" s="1691"/>
    </row>
    <row r="340" spans="1:12" s="1615" customFormat="1">
      <c r="A340" s="1630"/>
      <c r="B340" s="1694"/>
      <c r="C340" s="1626"/>
      <c r="D340" s="1331"/>
      <c r="E340" s="1632"/>
      <c r="F340" s="1691"/>
      <c r="G340" s="1691"/>
      <c r="H340" s="1691"/>
      <c r="I340" s="1691"/>
      <c r="J340" s="1691"/>
      <c r="K340" s="1691"/>
      <c r="L340" s="1691"/>
    </row>
    <row r="341" spans="1:12" s="1615" customFormat="1">
      <c r="A341" s="1630"/>
      <c r="B341" s="1694"/>
      <c r="C341" s="1626"/>
      <c r="D341" s="1331"/>
      <c r="E341" s="1632"/>
      <c r="F341" s="1691"/>
      <c r="G341" s="1691"/>
      <c r="H341" s="1691"/>
      <c r="I341" s="1691"/>
      <c r="J341" s="1691"/>
      <c r="K341" s="1691"/>
      <c r="L341" s="1691"/>
    </row>
    <row r="342" spans="1:12" s="1615" customFormat="1">
      <c r="A342" s="1630"/>
      <c r="B342" s="1694"/>
      <c r="C342" s="1626"/>
      <c r="D342" s="1331"/>
      <c r="E342" s="1632"/>
      <c r="F342" s="1691"/>
      <c r="G342" s="1691"/>
      <c r="H342" s="1691"/>
      <c r="I342" s="1691"/>
      <c r="J342" s="1691"/>
      <c r="K342" s="1691"/>
      <c r="L342" s="1691"/>
    </row>
    <row r="343" spans="1:12" s="1615" customFormat="1">
      <c r="A343" s="1630"/>
      <c r="B343" s="1694"/>
      <c r="C343" s="1626"/>
      <c r="D343" s="1331"/>
      <c r="E343" s="1632"/>
      <c r="F343" s="1691"/>
      <c r="G343" s="1691"/>
      <c r="H343" s="1691"/>
      <c r="I343" s="1691"/>
      <c r="J343" s="1691"/>
      <c r="K343" s="1691"/>
      <c r="L343" s="1691"/>
    </row>
    <row r="344" spans="1:12" s="1615" customFormat="1">
      <c r="A344" s="1630"/>
      <c r="B344" s="1694"/>
      <c r="C344" s="1626"/>
      <c r="D344" s="1331"/>
      <c r="E344" s="1632"/>
      <c r="F344" s="1691"/>
      <c r="G344" s="1691"/>
      <c r="H344" s="1691"/>
      <c r="I344" s="1691"/>
      <c r="J344" s="1691"/>
      <c r="K344" s="1691"/>
      <c r="L344" s="1691"/>
    </row>
    <row r="345" spans="1:12" s="1615" customFormat="1">
      <c r="A345" s="1630"/>
      <c r="B345" s="1694"/>
      <c r="C345" s="1626"/>
      <c r="D345" s="1331"/>
      <c r="E345" s="1632"/>
      <c r="F345" s="1691"/>
      <c r="G345" s="1691"/>
      <c r="H345" s="1691"/>
      <c r="I345" s="1691"/>
      <c r="J345" s="1691"/>
      <c r="K345" s="1691"/>
      <c r="L345" s="1691"/>
    </row>
    <row r="346" spans="1:12" s="1615" customFormat="1">
      <c r="A346" s="1630"/>
      <c r="B346" s="1694"/>
      <c r="C346" s="1626"/>
      <c r="D346" s="1331"/>
      <c r="E346" s="1632"/>
      <c r="F346" s="1691"/>
      <c r="G346" s="1691"/>
      <c r="H346" s="1691"/>
      <c r="I346" s="1691"/>
      <c r="J346" s="1691"/>
      <c r="K346" s="1691"/>
      <c r="L346" s="1691"/>
    </row>
    <row r="347" spans="1:12" s="1615" customFormat="1">
      <c r="A347" s="1630"/>
      <c r="B347" s="1694"/>
      <c r="C347" s="1626"/>
      <c r="D347" s="1331"/>
      <c r="E347" s="1632"/>
      <c r="F347" s="1691"/>
      <c r="G347" s="1691"/>
      <c r="H347" s="1691"/>
      <c r="I347" s="1691"/>
      <c r="J347" s="1691"/>
      <c r="K347" s="1691"/>
      <c r="L347" s="1691"/>
    </row>
    <row r="348" spans="1:12" s="1615" customFormat="1">
      <c r="A348" s="1630"/>
      <c r="B348" s="1694"/>
      <c r="C348" s="1626"/>
      <c r="D348" s="1331"/>
      <c r="E348" s="1632"/>
      <c r="F348" s="1691"/>
      <c r="G348" s="1691"/>
      <c r="H348" s="1691"/>
      <c r="I348" s="1691"/>
      <c r="J348" s="1691"/>
      <c r="K348" s="1691"/>
      <c r="L348" s="1691"/>
    </row>
    <row r="349" spans="1:12" s="1615" customFormat="1">
      <c r="A349" s="1630"/>
      <c r="B349" s="1694"/>
      <c r="C349" s="1626"/>
      <c r="D349" s="1331"/>
      <c r="E349" s="1632"/>
      <c r="F349" s="1691"/>
      <c r="G349" s="1691"/>
      <c r="H349" s="1691"/>
      <c r="I349" s="1691"/>
      <c r="J349" s="1691"/>
      <c r="K349" s="1691"/>
      <c r="L349" s="1691"/>
    </row>
    <row r="350" spans="1:12" s="1615" customFormat="1">
      <c r="A350" s="1630"/>
      <c r="B350" s="1694"/>
      <c r="C350" s="1626"/>
      <c r="D350" s="1331"/>
      <c r="E350" s="1632"/>
      <c r="F350" s="1691"/>
      <c r="G350" s="1691"/>
      <c r="H350" s="1691"/>
      <c r="I350" s="1691"/>
      <c r="J350" s="1691"/>
      <c r="K350" s="1691"/>
      <c r="L350" s="1691"/>
    </row>
    <row r="351" spans="1:12" s="1615" customFormat="1">
      <c r="A351" s="1630"/>
      <c r="B351" s="1694"/>
      <c r="C351" s="1626"/>
      <c r="D351" s="1331"/>
      <c r="E351" s="1632"/>
      <c r="F351" s="1691"/>
      <c r="G351" s="1691"/>
      <c r="H351" s="1691"/>
      <c r="I351" s="1691"/>
      <c r="J351" s="1691"/>
      <c r="K351" s="1691"/>
      <c r="L351" s="1691"/>
    </row>
    <row r="352" spans="1:12" s="1615" customFormat="1">
      <c r="A352" s="1630"/>
      <c r="B352" s="1694"/>
      <c r="C352" s="1626"/>
      <c r="D352" s="1331"/>
      <c r="E352" s="1632"/>
      <c r="F352" s="1691"/>
      <c r="G352" s="1691"/>
      <c r="H352" s="1691"/>
      <c r="I352" s="1691"/>
      <c r="J352" s="1691"/>
      <c r="K352" s="1691"/>
      <c r="L352" s="1691"/>
    </row>
    <row r="353" spans="1:12" s="1615" customFormat="1">
      <c r="A353" s="1630"/>
      <c r="B353" s="1694"/>
      <c r="C353" s="1626"/>
      <c r="D353" s="1331"/>
      <c r="E353" s="1632"/>
      <c r="F353" s="1691"/>
      <c r="G353" s="1691"/>
      <c r="H353" s="1691"/>
      <c r="I353" s="1691"/>
      <c r="J353" s="1691"/>
      <c r="K353" s="1691"/>
      <c r="L353" s="1691"/>
    </row>
    <row r="354" spans="1:12" s="1615" customFormat="1">
      <c r="A354" s="1630"/>
      <c r="B354" s="1694"/>
      <c r="C354" s="1626"/>
      <c r="D354" s="1331"/>
      <c r="E354" s="1632"/>
      <c r="F354" s="1691"/>
      <c r="G354" s="1691"/>
      <c r="H354" s="1691"/>
      <c r="I354" s="1691"/>
      <c r="J354" s="1691"/>
      <c r="K354" s="1691"/>
      <c r="L354" s="1691"/>
    </row>
    <row r="355" spans="1:12" s="1615" customFormat="1">
      <c r="A355" s="1630"/>
      <c r="B355" s="1694"/>
      <c r="C355" s="1626"/>
      <c r="D355" s="1331"/>
      <c r="E355" s="1632"/>
      <c r="F355" s="1691"/>
      <c r="G355" s="1691"/>
      <c r="H355" s="1691"/>
      <c r="I355" s="1691"/>
      <c r="J355" s="1691"/>
      <c r="K355" s="1691"/>
      <c r="L355" s="1691"/>
    </row>
    <row r="356" spans="1:12" s="1615" customFormat="1">
      <c r="A356" s="1630"/>
      <c r="B356" s="1694"/>
      <c r="C356" s="1626"/>
      <c r="D356" s="1331"/>
      <c r="E356" s="1632"/>
      <c r="F356" s="1691"/>
      <c r="G356" s="1691"/>
      <c r="H356" s="1691"/>
      <c r="I356" s="1691"/>
      <c r="J356" s="1691"/>
      <c r="K356" s="1691"/>
      <c r="L356" s="1691"/>
    </row>
    <row r="357" spans="1:12" s="1615" customFormat="1">
      <c r="A357" s="1630"/>
      <c r="B357" s="1694"/>
      <c r="C357" s="1626"/>
      <c r="D357" s="1331"/>
      <c r="E357" s="1632"/>
      <c r="F357" s="1691"/>
      <c r="G357" s="1691"/>
      <c r="H357" s="1691"/>
      <c r="I357" s="1691"/>
      <c r="J357" s="1691"/>
      <c r="K357" s="1691"/>
      <c r="L357" s="1691"/>
    </row>
    <row r="358" spans="1:12" s="1615" customFormat="1">
      <c r="A358" s="1630"/>
      <c r="B358" s="1694"/>
      <c r="C358" s="1626"/>
      <c r="D358" s="1331"/>
      <c r="E358" s="1632"/>
      <c r="F358" s="1691"/>
      <c r="G358" s="1691"/>
      <c r="H358" s="1691"/>
      <c r="I358" s="1691"/>
      <c r="J358" s="1691"/>
      <c r="K358" s="1691"/>
      <c r="L358" s="1691"/>
    </row>
    <row r="359" spans="1:12" s="1615" customFormat="1">
      <c r="A359" s="1630"/>
      <c r="B359" s="1694"/>
      <c r="C359" s="1626"/>
      <c r="D359" s="1331"/>
      <c r="E359" s="1632"/>
      <c r="F359" s="1691"/>
      <c r="G359" s="1691"/>
      <c r="H359" s="1691"/>
      <c r="I359" s="1691"/>
      <c r="J359" s="1691"/>
      <c r="K359" s="1691"/>
      <c r="L359" s="1691"/>
    </row>
    <row r="360" spans="1:12" s="1615" customFormat="1">
      <c r="A360" s="1630"/>
      <c r="B360" s="1694"/>
      <c r="C360" s="1626"/>
      <c r="D360" s="1331"/>
      <c r="E360" s="1632"/>
      <c r="F360" s="1691"/>
      <c r="G360" s="1691"/>
      <c r="H360" s="1691"/>
      <c r="I360" s="1691"/>
      <c r="J360" s="1691"/>
      <c r="K360" s="1691"/>
      <c r="L360" s="1691"/>
    </row>
    <row r="361" spans="1:12" s="1615" customFormat="1">
      <c r="A361" s="1630"/>
      <c r="B361" s="1694"/>
      <c r="C361" s="1626"/>
      <c r="D361" s="1331"/>
      <c r="E361" s="1632"/>
      <c r="F361" s="1691"/>
      <c r="G361" s="1691"/>
      <c r="H361" s="1691"/>
      <c r="I361" s="1691"/>
      <c r="J361" s="1691"/>
      <c r="K361" s="1691"/>
      <c r="L361" s="1691"/>
    </row>
    <row r="362" spans="1:12" s="1615" customFormat="1">
      <c r="A362" s="1630"/>
      <c r="B362" s="1694"/>
      <c r="C362" s="1626"/>
      <c r="D362" s="1331"/>
      <c r="E362" s="1632"/>
      <c r="F362" s="1691"/>
      <c r="G362" s="1691"/>
      <c r="H362" s="1691"/>
      <c r="I362" s="1691"/>
      <c r="J362" s="1691"/>
      <c r="K362" s="1691"/>
      <c r="L362" s="1691"/>
    </row>
    <row r="363" spans="1:12" s="1615" customFormat="1">
      <c r="A363" s="1630"/>
      <c r="B363" s="1694"/>
      <c r="C363" s="1626"/>
      <c r="D363" s="1331"/>
      <c r="E363" s="1632"/>
      <c r="F363" s="1691"/>
      <c r="G363" s="1691"/>
      <c r="H363" s="1691"/>
      <c r="I363" s="1691"/>
      <c r="J363" s="1691"/>
      <c r="K363" s="1691"/>
      <c r="L363" s="1691"/>
    </row>
    <row r="364" spans="1:12" s="1615" customFormat="1">
      <c r="A364" s="1630"/>
      <c r="B364" s="1694"/>
      <c r="C364" s="1626"/>
      <c r="D364" s="1331"/>
      <c r="E364" s="1632"/>
      <c r="F364" s="1691"/>
      <c r="G364" s="1691"/>
      <c r="H364" s="1691"/>
      <c r="I364" s="1691"/>
      <c r="J364" s="1691"/>
      <c r="K364" s="1691"/>
      <c r="L364" s="1691"/>
    </row>
    <row r="365" spans="1:12" s="1615" customFormat="1">
      <c r="A365" s="1630"/>
      <c r="B365" s="1694"/>
      <c r="C365" s="1626"/>
      <c r="D365" s="1331"/>
      <c r="E365" s="1632"/>
      <c r="F365" s="1691"/>
      <c r="G365" s="1691"/>
      <c r="H365" s="1691"/>
      <c r="I365" s="1691"/>
      <c r="J365" s="1691"/>
      <c r="K365" s="1691"/>
      <c r="L365" s="1691"/>
    </row>
    <row r="366" spans="1:12" s="1615" customFormat="1">
      <c r="A366" s="1630"/>
      <c r="B366" s="1694"/>
      <c r="C366" s="1626"/>
      <c r="D366" s="1331"/>
      <c r="E366" s="1632"/>
      <c r="F366" s="1691"/>
      <c r="G366" s="1691"/>
      <c r="H366" s="1691"/>
      <c r="I366" s="1691"/>
      <c r="J366" s="1691"/>
      <c r="K366" s="1691"/>
      <c r="L366" s="1691"/>
    </row>
    <row r="367" spans="1:12" s="1615" customFormat="1">
      <c r="A367" s="1630"/>
      <c r="B367" s="1694"/>
      <c r="C367" s="1626"/>
      <c r="D367" s="1331"/>
      <c r="E367" s="1632"/>
      <c r="F367" s="1691"/>
      <c r="G367" s="1691"/>
      <c r="H367" s="1691"/>
      <c r="I367" s="1691"/>
      <c r="J367" s="1691"/>
      <c r="K367" s="1691"/>
      <c r="L367" s="1691"/>
    </row>
    <row r="368" spans="1:12" s="1615" customFormat="1">
      <c r="A368" s="1630"/>
      <c r="B368" s="1694"/>
      <c r="C368" s="1626"/>
      <c r="D368" s="1331"/>
      <c r="E368" s="1632"/>
      <c r="F368" s="1691"/>
      <c r="G368" s="1691"/>
      <c r="H368" s="1691"/>
      <c r="I368" s="1691"/>
      <c r="J368" s="1691"/>
      <c r="K368" s="1691"/>
      <c r="L368" s="1691"/>
    </row>
    <row r="369" spans="1:12" s="1615" customFormat="1">
      <c r="A369" s="1630"/>
      <c r="B369" s="1694"/>
      <c r="C369" s="1626"/>
      <c r="D369" s="1331"/>
      <c r="E369" s="1632"/>
      <c r="F369" s="1691"/>
      <c r="G369" s="1691"/>
      <c r="H369" s="1691"/>
      <c r="I369" s="1691"/>
      <c r="J369" s="1691"/>
      <c r="K369" s="1691"/>
      <c r="L369" s="1691"/>
    </row>
    <row r="370" spans="1:12" s="1615" customFormat="1">
      <c r="A370" s="1630"/>
      <c r="B370" s="1694"/>
      <c r="C370" s="1626"/>
      <c r="D370" s="1331"/>
      <c r="E370" s="1632"/>
      <c r="F370" s="1691"/>
      <c r="G370" s="1691"/>
      <c r="H370" s="1691"/>
      <c r="I370" s="1691"/>
      <c r="J370" s="1691"/>
      <c r="K370" s="1691"/>
      <c r="L370" s="1691"/>
    </row>
    <row r="371" spans="1:12" s="1615" customFormat="1">
      <c r="A371" s="1630"/>
      <c r="B371" s="1694"/>
      <c r="C371" s="1626"/>
      <c r="D371" s="1331"/>
      <c r="E371" s="1632"/>
      <c r="F371" s="1691"/>
      <c r="G371" s="1691"/>
      <c r="H371" s="1691"/>
      <c r="I371" s="1691"/>
      <c r="J371" s="1691"/>
      <c r="K371" s="1691"/>
      <c r="L371" s="1691"/>
    </row>
    <row r="372" spans="1:12" s="1615" customFormat="1">
      <c r="A372" s="1630"/>
      <c r="B372" s="1694"/>
      <c r="C372" s="1626"/>
      <c r="D372" s="1331"/>
      <c r="E372" s="1632"/>
      <c r="F372" s="1691"/>
      <c r="G372" s="1691"/>
      <c r="H372" s="1691"/>
      <c r="I372" s="1691"/>
      <c r="J372" s="1691"/>
      <c r="K372" s="1691"/>
      <c r="L372" s="1691"/>
    </row>
    <row r="373" spans="1:12" s="1615" customFormat="1">
      <c r="A373" s="1630"/>
      <c r="B373" s="1694"/>
      <c r="C373" s="1626"/>
      <c r="D373" s="1331"/>
      <c r="E373" s="1632"/>
      <c r="F373" s="1691"/>
      <c r="G373" s="1691"/>
      <c r="H373" s="1691"/>
      <c r="I373" s="1691"/>
      <c r="J373" s="1691"/>
      <c r="K373" s="1691"/>
      <c r="L373" s="1691"/>
    </row>
    <row r="374" spans="1:12" s="1615" customFormat="1">
      <c r="A374" s="1630"/>
      <c r="B374" s="1694"/>
      <c r="C374" s="1626"/>
      <c r="D374" s="1331"/>
      <c r="E374" s="1632"/>
      <c r="F374" s="1691"/>
      <c r="G374" s="1691"/>
      <c r="H374" s="1691"/>
      <c r="I374" s="1691"/>
      <c r="J374" s="1691"/>
      <c r="K374" s="1691"/>
      <c r="L374" s="1691"/>
    </row>
    <row r="375" spans="1:12" s="1615" customFormat="1">
      <c r="A375" s="1630"/>
      <c r="B375" s="1694"/>
      <c r="C375" s="1626"/>
      <c r="D375" s="1331"/>
      <c r="E375" s="1632"/>
      <c r="F375" s="1691"/>
      <c r="G375" s="1691"/>
      <c r="H375" s="1691"/>
      <c r="I375" s="1691"/>
      <c r="J375" s="1691"/>
      <c r="K375" s="1691"/>
      <c r="L375" s="1691"/>
    </row>
    <row r="376" spans="1:12" s="1615" customFormat="1">
      <c r="A376" s="1630"/>
      <c r="B376" s="1694"/>
      <c r="C376" s="1626"/>
      <c r="D376" s="1331"/>
      <c r="E376" s="1632"/>
      <c r="F376" s="1691"/>
      <c r="G376" s="1691"/>
      <c r="H376" s="1691"/>
      <c r="I376" s="1691"/>
      <c r="J376" s="1691"/>
      <c r="K376" s="1691"/>
      <c r="L376" s="1691"/>
    </row>
    <row r="377" spans="1:12" s="1615" customFormat="1">
      <c r="A377" s="1630"/>
      <c r="B377" s="1694"/>
      <c r="C377" s="1626"/>
      <c r="D377" s="1331"/>
      <c r="E377" s="1632"/>
      <c r="F377" s="1691"/>
      <c r="G377" s="1691"/>
      <c r="H377" s="1691"/>
      <c r="I377" s="1691"/>
      <c r="J377" s="1691"/>
      <c r="K377" s="1691"/>
      <c r="L377" s="1691"/>
    </row>
    <row r="378" spans="1:12" s="1615" customFormat="1">
      <c r="A378" s="1630"/>
      <c r="B378" s="1694"/>
      <c r="C378" s="1626"/>
      <c r="D378" s="1331"/>
      <c r="E378" s="1632"/>
      <c r="F378" s="1691"/>
      <c r="G378" s="1691"/>
      <c r="H378" s="1691"/>
      <c r="I378" s="1691"/>
      <c r="J378" s="1691"/>
      <c r="K378" s="1691"/>
      <c r="L378" s="1691"/>
    </row>
    <row r="379" spans="1:12" s="1615" customFormat="1">
      <c r="A379" s="1630"/>
      <c r="B379" s="1694"/>
      <c r="C379" s="1626"/>
      <c r="D379" s="1331"/>
      <c r="E379" s="1632"/>
      <c r="F379" s="1691"/>
      <c r="G379" s="1691"/>
      <c r="H379" s="1691"/>
      <c r="I379" s="1691"/>
      <c r="J379" s="1691"/>
      <c r="K379" s="1691"/>
      <c r="L379" s="1691"/>
    </row>
    <row r="380" spans="1:12" s="1615" customFormat="1">
      <c r="A380" s="1630"/>
      <c r="B380" s="1694"/>
      <c r="C380" s="1626"/>
      <c r="D380" s="1331"/>
      <c r="E380" s="1632"/>
      <c r="F380" s="1691"/>
      <c r="G380" s="1691"/>
      <c r="H380" s="1691"/>
      <c r="I380" s="1691"/>
      <c r="J380" s="1691"/>
      <c r="K380" s="1691"/>
      <c r="L380" s="1691"/>
    </row>
    <row r="381" spans="1:12" s="1615" customFormat="1">
      <c r="A381" s="1630"/>
      <c r="B381" s="1694"/>
      <c r="C381" s="1626"/>
      <c r="D381" s="1331"/>
      <c r="E381" s="1632"/>
      <c r="F381" s="1691"/>
      <c r="G381" s="1691"/>
      <c r="H381" s="1691"/>
      <c r="I381" s="1691"/>
      <c r="J381" s="1691"/>
      <c r="K381" s="1691"/>
      <c r="L381" s="1691"/>
    </row>
    <row r="382" spans="1:12" s="1615" customFormat="1">
      <c r="A382" s="1630"/>
      <c r="B382" s="1694"/>
      <c r="C382" s="1626"/>
      <c r="D382" s="1331"/>
      <c r="E382" s="1632"/>
      <c r="F382" s="1691"/>
      <c r="G382" s="1691"/>
      <c r="H382" s="1691"/>
      <c r="I382" s="1691"/>
      <c r="J382" s="1691"/>
      <c r="K382" s="1691"/>
      <c r="L382" s="1691"/>
    </row>
    <row r="383" spans="1:12" s="1615" customFormat="1">
      <c r="A383" s="1630"/>
      <c r="B383" s="1694"/>
      <c r="C383" s="1626"/>
      <c r="D383" s="1331"/>
      <c r="E383" s="1632"/>
      <c r="F383" s="1691"/>
      <c r="G383" s="1691"/>
      <c r="H383" s="1691"/>
      <c r="I383" s="1691"/>
      <c r="J383" s="1691"/>
      <c r="K383" s="1691"/>
      <c r="L383" s="1691"/>
    </row>
    <row r="384" spans="1:12" s="1615" customFormat="1">
      <c r="A384" s="1630"/>
      <c r="B384" s="1694"/>
      <c r="C384" s="1626"/>
      <c r="D384" s="1331"/>
      <c r="E384" s="1632"/>
      <c r="F384" s="1691"/>
      <c r="G384" s="1691"/>
      <c r="H384" s="1691"/>
      <c r="I384" s="1691"/>
      <c r="J384" s="1691"/>
      <c r="K384" s="1691"/>
      <c r="L384" s="1691"/>
    </row>
    <row r="385" spans="1:12" s="1615" customFormat="1">
      <c r="A385" s="1630"/>
      <c r="B385" s="1694"/>
      <c r="C385" s="1626"/>
      <c r="D385" s="1331"/>
      <c r="E385" s="1632"/>
      <c r="F385" s="1691"/>
      <c r="G385" s="1691"/>
      <c r="H385" s="1691"/>
      <c r="I385" s="1691"/>
      <c r="J385" s="1691"/>
      <c r="K385" s="1691"/>
      <c r="L385" s="1691"/>
    </row>
    <row r="386" spans="1:12" s="1615" customFormat="1">
      <c r="A386" s="1630"/>
      <c r="B386" s="1694"/>
      <c r="C386" s="1626"/>
      <c r="D386" s="1331"/>
      <c r="E386" s="1632"/>
      <c r="F386" s="1691"/>
      <c r="G386" s="1691"/>
      <c r="H386" s="1691"/>
      <c r="I386" s="1691"/>
      <c r="J386" s="1691"/>
      <c r="K386" s="1691"/>
      <c r="L386" s="1691"/>
    </row>
    <row r="387" spans="1:12" s="1615" customFormat="1">
      <c r="A387" s="1630"/>
      <c r="B387" s="1694"/>
      <c r="C387" s="1626"/>
      <c r="D387" s="1331"/>
      <c r="E387" s="1632"/>
      <c r="F387" s="1691"/>
      <c r="G387" s="1691"/>
      <c r="H387" s="1691"/>
      <c r="I387" s="1691"/>
      <c r="J387" s="1691"/>
      <c r="K387" s="1691"/>
      <c r="L387" s="1691"/>
    </row>
    <row r="388" spans="1:12" s="1615" customFormat="1">
      <c r="A388" s="1630"/>
      <c r="B388" s="1694"/>
      <c r="C388" s="1626"/>
      <c r="D388" s="1331"/>
      <c r="E388" s="1632"/>
      <c r="F388" s="1691"/>
      <c r="G388" s="1691"/>
      <c r="H388" s="1691"/>
      <c r="I388" s="1691"/>
      <c r="J388" s="1691"/>
      <c r="K388" s="1691"/>
      <c r="L388" s="1691"/>
    </row>
    <row r="389" spans="1:12" s="1615" customFormat="1">
      <c r="A389" s="1630"/>
      <c r="B389" s="1694"/>
      <c r="C389" s="1626"/>
      <c r="D389" s="1331"/>
      <c r="E389" s="1632"/>
      <c r="F389" s="1691"/>
      <c r="G389" s="1691"/>
      <c r="H389" s="1691"/>
      <c r="I389" s="1691"/>
      <c r="J389" s="1691"/>
      <c r="K389" s="1691"/>
      <c r="L389" s="1691"/>
    </row>
    <row r="390" spans="1:12" s="1615" customFormat="1">
      <c r="A390" s="1630"/>
      <c r="B390" s="1694"/>
      <c r="C390" s="1626"/>
      <c r="D390" s="1331"/>
      <c r="E390" s="1632"/>
      <c r="F390" s="1691"/>
      <c r="G390" s="1691"/>
      <c r="H390" s="1691"/>
      <c r="I390" s="1691"/>
      <c r="J390" s="1691"/>
      <c r="K390" s="1691"/>
      <c r="L390" s="1691"/>
    </row>
    <row r="391" spans="1:12" s="1615" customFormat="1">
      <c r="A391" s="1630"/>
      <c r="B391" s="1694"/>
      <c r="C391" s="1626"/>
      <c r="D391" s="1331"/>
      <c r="E391" s="1632"/>
      <c r="F391" s="1691"/>
      <c r="G391" s="1691"/>
      <c r="H391" s="1691"/>
      <c r="I391" s="1691"/>
      <c r="J391" s="1691"/>
      <c r="K391" s="1691"/>
      <c r="L391" s="1691"/>
    </row>
    <row r="392" spans="1:12" s="1615" customFormat="1">
      <c r="A392" s="1630"/>
      <c r="B392" s="1694"/>
      <c r="C392" s="1626"/>
      <c r="D392" s="1331"/>
      <c r="E392" s="1632"/>
      <c r="F392" s="1691"/>
      <c r="G392" s="1691"/>
      <c r="H392" s="1691"/>
      <c r="I392" s="1691"/>
      <c r="J392" s="1691"/>
      <c r="K392" s="1691"/>
      <c r="L392" s="1691"/>
    </row>
    <row r="393" spans="1:12" s="1615" customFormat="1">
      <c r="A393" s="1630"/>
      <c r="B393" s="1694"/>
      <c r="C393" s="1626"/>
      <c r="D393" s="1331"/>
      <c r="E393" s="1632"/>
      <c r="F393" s="1691"/>
      <c r="G393" s="1691"/>
      <c r="H393" s="1691"/>
      <c r="I393" s="1691"/>
      <c r="J393" s="1691"/>
      <c r="K393" s="1691"/>
      <c r="L393" s="1691"/>
    </row>
    <row r="394" spans="1:12" s="1615" customFormat="1">
      <c r="A394" s="1630"/>
      <c r="B394" s="1694"/>
      <c r="C394" s="1626"/>
      <c r="D394" s="1331"/>
      <c r="E394" s="1632"/>
      <c r="F394" s="1691"/>
      <c r="G394" s="1691"/>
      <c r="H394" s="1691"/>
      <c r="I394" s="1691"/>
      <c r="J394" s="1691"/>
      <c r="K394" s="1691"/>
      <c r="L394" s="1691"/>
    </row>
    <row r="395" spans="1:12" s="1615" customFormat="1">
      <c r="A395" s="1630"/>
      <c r="B395" s="1694"/>
      <c r="C395" s="1626"/>
      <c r="D395" s="1331"/>
      <c r="E395" s="1632"/>
      <c r="F395" s="1691"/>
      <c r="G395" s="1691"/>
      <c r="H395" s="1691"/>
      <c r="I395" s="1691"/>
      <c r="J395" s="1691"/>
      <c r="K395" s="1691"/>
      <c r="L395" s="1691"/>
    </row>
    <row r="396" spans="1:12" s="1615" customFormat="1">
      <c r="A396" s="1630"/>
      <c r="B396" s="1694"/>
      <c r="C396" s="1626"/>
      <c r="D396" s="1331"/>
      <c r="E396" s="1632"/>
      <c r="F396" s="1691"/>
      <c r="G396" s="1691"/>
      <c r="H396" s="1691"/>
      <c r="I396" s="1691"/>
      <c r="J396" s="1691"/>
      <c r="K396" s="1691"/>
      <c r="L396" s="1691"/>
    </row>
    <row r="397" spans="1:12" s="1615" customFormat="1">
      <c r="A397" s="1630"/>
      <c r="B397" s="1694"/>
      <c r="C397" s="1626"/>
      <c r="D397" s="1331"/>
      <c r="E397" s="1632"/>
      <c r="F397" s="1691"/>
      <c r="G397" s="1691"/>
      <c r="H397" s="1691"/>
      <c r="I397" s="1691"/>
      <c r="J397" s="1691"/>
      <c r="K397" s="1691"/>
      <c r="L397" s="1691"/>
    </row>
    <row r="398" spans="1:12" s="1615" customFormat="1">
      <c r="A398" s="1630"/>
      <c r="B398" s="1694"/>
      <c r="C398" s="1626"/>
      <c r="D398" s="1331"/>
      <c r="E398" s="1632"/>
      <c r="F398" s="1691"/>
      <c r="G398" s="1691"/>
      <c r="H398" s="1691"/>
      <c r="I398" s="1691"/>
      <c r="J398" s="1691"/>
      <c r="K398" s="1691"/>
      <c r="L398" s="1691"/>
    </row>
    <row r="399" spans="1:12" s="1615" customFormat="1">
      <c r="A399" s="1630"/>
      <c r="B399" s="1694"/>
      <c r="C399" s="1626"/>
      <c r="D399" s="1331"/>
      <c r="E399" s="1632"/>
      <c r="F399" s="1691"/>
      <c r="G399" s="1691"/>
      <c r="H399" s="1691"/>
      <c r="I399" s="1691"/>
      <c r="J399" s="1691"/>
      <c r="K399" s="1691"/>
      <c r="L399" s="1691"/>
    </row>
    <row r="400" spans="1:12" s="1615" customFormat="1">
      <c r="A400" s="1630"/>
      <c r="B400" s="1694"/>
      <c r="C400" s="1626"/>
      <c r="D400" s="1331"/>
      <c r="E400" s="1632"/>
      <c r="F400" s="1691"/>
      <c r="G400" s="1691"/>
      <c r="H400" s="1691"/>
      <c r="I400" s="1691"/>
      <c r="J400" s="1691"/>
      <c r="K400" s="1691"/>
      <c r="L400" s="1691"/>
    </row>
    <row r="401" spans="1:12" s="1615" customFormat="1">
      <c r="A401" s="1630"/>
      <c r="B401" s="1694"/>
      <c r="C401" s="1626"/>
      <c r="D401" s="1331"/>
      <c r="E401" s="1632"/>
      <c r="F401" s="1691"/>
      <c r="G401" s="1691"/>
      <c r="H401" s="1691"/>
      <c r="I401" s="1691"/>
      <c r="J401" s="1691"/>
      <c r="K401" s="1691"/>
      <c r="L401" s="1691"/>
    </row>
    <row r="402" spans="1:12" s="1615" customFormat="1">
      <c r="A402" s="1630"/>
      <c r="B402" s="1694"/>
      <c r="C402" s="1626"/>
      <c r="D402" s="1331"/>
      <c r="E402" s="1632"/>
      <c r="F402" s="1691"/>
      <c r="G402" s="1691"/>
      <c r="H402" s="1691"/>
      <c r="I402" s="1691"/>
      <c r="J402" s="1691"/>
      <c r="K402" s="1691"/>
      <c r="L402" s="1691"/>
    </row>
    <row r="403" spans="1:12" s="1615" customFormat="1">
      <c r="A403" s="1630"/>
      <c r="B403" s="1694"/>
      <c r="C403" s="1626"/>
      <c r="D403" s="1331"/>
      <c r="E403" s="1632"/>
      <c r="F403" s="1691"/>
      <c r="G403" s="1691"/>
      <c r="H403" s="1691"/>
      <c r="I403" s="1691"/>
      <c r="J403" s="1691"/>
      <c r="K403" s="1691"/>
      <c r="L403" s="1691"/>
    </row>
    <row r="404" spans="1:12" s="1615" customFormat="1">
      <c r="A404" s="1630"/>
      <c r="B404" s="1694"/>
      <c r="C404" s="1626"/>
      <c r="D404" s="1331"/>
      <c r="E404" s="1632"/>
      <c r="F404" s="1691"/>
      <c r="G404" s="1691"/>
      <c r="H404" s="1691"/>
      <c r="I404" s="1691"/>
      <c r="J404" s="1691"/>
      <c r="K404" s="1691"/>
      <c r="L404" s="1691"/>
    </row>
    <row r="405" spans="1:12" s="1615" customFormat="1">
      <c r="A405" s="1630"/>
      <c r="B405" s="1694"/>
      <c r="C405" s="1626"/>
      <c r="D405" s="1331"/>
      <c r="E405" s="1632"/>
      <c r="F405" s="1691"/>
      <c r="G405" s="1691"/>
      <c r="H405" s="1691"/>
      <c r="I405" s="1691"/>
      <c r="J405" s="1691"/>
      <c r="K405" s="1691"/>
      <c r="L405" s="1691"/>
    </row>
    <row r="406" spans="1:12" s="1615" customFormat="1">
      <c r="A406" s="1630"/>
      <c r="B406" s="1694"/>
      <c r="C406" s="1626"/>
      <c r="D406" s="1331"/>
      <c r="E406" s="1632"/>
      <c r="F406" s="1691"/>
      <c r="G406" s="1691"/>
      <c r="H406" s="1691"/>
      <c r="I406" s="1691"/>
      <c r="J406" s="1691"/>
      <c r="K406" s="1691"/>
      <c r="L406" s="1691"/>
    </row>
    <row r="407" spans="1:12" s="1615" customFormat="1">
      <c r="A407" s="1630"/>
      <c r="B407" s="1694"/>
      <c r="C407" s="1626"/>
      <c r="D407" s="1331"/>
      <c r="E407" s="1632"/>
      <c r="F407" s="1691"/>
      <c r="G407" s="1691"/>
      <c r="H407" s="1691"/>
      <c r="I407" s="1691"/>
      <c r="J407" s="1691"/>
      <c r="K407" s="1691"/>
      <c r="L407" s="1691"/>
    </row>
    <row r="408" spans="1:12" s="1615" customFormat="1">
      <c r="A408" s="1630"/>
      <c r="B408" s="1694"/>
      <c r="C408" s="1626"/>
      <c r="D408" s="1331"/>
      <c r="E408" s="1632"/>
      <c r="F408" s="1691"/>
      <c r="G408" s="1691"/>
      <c r="H408" s="1691"/>
      <c r="I408" s="1691"/>
      <c r="J408" s="1691"/>
      <c r="K408" s="1691"/>
      <c r="L408" s="1691"/>
    </row>
    <row r="409" spans="1:12" s="1615" customFormat="1">
      <c r="A409" s="1630"/>
      <c r="B409" s="1694"/>
      <c r="C409" s="1626"/>
      <c r="D409" s="1331"/>
      <c r="E409" s="1632"/>
      <c r="F409" s="1691"/>
      <c r="G409" s="1691"/>
      <c r="H409" s="1691"/>
      <c r="I409" s="1691"/>
      <c r="J409" s="1691"/>
      <c r="K409" s="1691"/>
      <c r="L409" s="1691"/>
    </row>
    <row r="410" spans="1:12" s="1615" customFormat="1">
      <c r="A410" s="1630"/>
      <c r="B410" s="1694"/>
      <c r="C410" s="1626"/>
      <c r="D410" s="1331"/>
      <c r="E410" s="1632"/>
      <c r="F410" s="1691"/>
      <c r="G410" s="1691"/>
      <c r="H410" s="1691"/>
      <c r="I410" s="1691"/>
      <c r="J410" s="1691"/>
      <c r="K410" s="1691"/>
      <c r="L410" s="1691"/>
    </row>
    <row r="411" spans="1:12" s="1615" customFormat="1">
      <c r="A411" s="1630"/>
      <c r="B411" s="1694"/>
      <c r="C411" s="1626"/>
      <c r="D411" s="1331"/>
      <c r="E411" s="1632"/>
      <c r="F411" s="1691"/>
      <c r="G411" s="1691"/>
      <c r="H411" s="1691"/>
      <c r="I411" s="1691"/>
      <c r="J411" s="1691"/>
      <c r="K411" s="1691"/>
      <c r="L411" s="1691"/>
    </row>
    <row r="412" spans="1:12" s="1615" customFormat="1">
      <c r="A412" s="1630"/>
      <c r="B412" s="1694"/>
      <c r="C412" s="1626"/>
      <c r="D412" s="1331"/>
      <c r="E412" s="1632"/>
      <c r="F412" s="1691"/>
      <c r="G412" s="1691"/>
      <c r="H412" s="1691"/>
      <c r="I412" s="1691"/>
      <c r="J412" s="1691"/>
      <c r="K412" s="1691"/>
      <c r="L412" s="1691"/>
    </row>
    <row r="413" spans="1:12" s="1615" customFormat="1">
      <c r="A413" s="1630"/>
      <c r="B413" s="1694"/>
      <c r="C413" s="1626"/>
      <c r="D413" s="1331"/>
      <c r="E413" s="1632"/>
      <c r="F413" s="1691"/>
      <c r="G413" s="1691"/>
      <c r="H413" s="1691"/>
      <c r="I413" s="1691"/>
      <c r="J413" s="1691"/>
      <c r="K413" s="1691"/>
      <c r="L413" s="1691"/>
    </row>
    <row r="414" spans="1:12" s="1615" customFormat="1">
      <c r="A414" s="1630"/>
      <c r="B414" s="1694"/>
      <c r="C414" s="1626"/>
      <c r="D414" s="1331"/>
      <c r="E414" s="1632"/>
      <c r="F414" s="1691"/>
      <c r="G414" s="1691"/>
      <c r="H414" s="1691"/>
      <c r="I414" s="1691"/>
      <c r="J414" s="1691"/>
      <c r="K414" s="1691"/>
      <c r="L414" s="1691"/>
    </row>
    <row r="415" spans="1:12" s="1615" customFormat="1">
      <c r="A415" s="1630"/>
      <c r="B415" s="1694"/>
      <c r="C415" s="1626"/>
      <c r="D415" s="1331"/>
      <c r="E415" s="1632"/>
      <c r="F415" s="1691"/>
      <c r="G415" s="1691"/>
      <c r="H415" s="1691"/>
      <c r="I415" s="1691"/>
      <c r="J415" s="1691"/>
      <c r="K415" s="1691"/>
      <c r="L415" s="1691"/>
    </row>
    <row r="416" spans="1:12" s="1615" customFormat="1">
      <c r="A416" s="1630"/>
      <c r="B416" s="1694"/>
      <c r="C416" s="1626"/>
      <c r="D416" s="1331"/>
      <c r="E416" s="1632"/>
      <c r="F416" s="1691"/>
      <c r="G416" s="1691"/>
      <c r="H416" s="1691"/>
      <c r="I416" s="1691"/>
      <c r="J416" s="1691"/>
      <c r="K416" s="1691"/>
      <c r="L416" s="1691"/>
    </row>
    <row r="417" spans="1:12" s="1615" customFormat="1">
      <c r="A417" s="1630"/>
      <c r="B417" s="1694"/>
      <c r="C417" s="1626"/>
      <c r="D417" s="1331"/>
      <c r="E417" s="1632"/>
      <c r="F417" s="1691"/>
      <c r="G417" s="1691"/>
      <c r="H417" s="1691"/>
      <c r="I417" s="1691"/>
      <c r="J417" s="1691"/>
      <c r="K417" s="1691"/>
      <c r="L417" s="1691"/>
    </row>
    <row r="418" spans="1:12" s="1615" customFormat="1">
      <c r="A418" s="1630"/>
      <c r="B418" s="1694"/>
      <c r="C418" s="1626"/>
      <c r="D418" s="1331"/>
      <c r="E418" s="1632"/>
      <c r="F418" s="1691"/>
      <c r="G418" s="1691"/>
      <c r="H418" s="1691"/>
      <c r="I418" s="1691"/>
      <c r="J418" s="1691"/>
      <c r="K418" s="1691"/>
      <c r="L418" s="1691"/>
    </row>
    <row r="419" spans="1:12" s="1615" customFormat="1">
      <c r="A419" s="1630"/>
      <c r="B419" s="1694"/>
      <c r="C419" s="1626"/>
      <c r="D419" s="1331"/>
      <c r="E419" s="1632"/>
      <c r="F419" s="1691"/>
      <c r="G419" s="1691"/>
      <c r="H419" s="1691"/>
      <c r="I419" s="1691"/>
      <c r="J419" s="1691"/>
      <c r="K419" s="1691"/>
      <c r="L419" s="1691"/>
    </row>
    <row r="420" spans="1:12" s="1615" customFormat="1">
      <c r="A420" s="1630"/>
      <c r="B420" s="1694"/>
      <c r="C420" s="1626"/>
      <c r="D420" s="1331"/>
      <c r="E420" s="1632"/>
      <c r="F420" s="1691"/>
      <c r="G420" s="1691"/>
      <c r="H420" s="1691"/>
      <c r="I420" s="1691"/>
      <c r="J420" s="1691"/>
      <c r="K420" s="1691"/>
      <c r="L420" s="1691"/>
    </row>
    <row r="421" spans="1:12" s="1615" customFormat="1">
      <c r="A421" s="1630"/>
      <c r="B421" s="1694"/>
      <c r="C421" s="1626"/>
      <c r="D421" s="1331"/>
      <c r="E421" s="1632"/>
      <c r="F421" s="1691"/>
      <c r="G421" s="1691"/>
      <c r="H421" s="1691"/>
      <c r="I421" s="1691"/>
      <c r="J421" s="1691"/>
      <c r="K421" s="1691"/>
      <c r="L421" s="1691"/>
    </row>
    <row r="422" spans="1:12" s="1615" customFormat="1">
      <c r="A422" s="1630"/>
      <c r="B422" s="1694"/>
      <c r="C422" s="1626"/>
      <c r="D422" s="1331"/>
      <c r="E422" s="1632"/>
      <c r="F422" s="1691"/>
      <c r="G422" s="1691"/>
      <c r="H422" s="1691"/>
      <c r="I422" s="1691"/>
      <c r="J422" s="1691"/>
      <c r="K422" s="1691"/>
      <c r="L422" s="1691"/>
    </row>
    <row r="423" spans="1:12" s="1615" customFormat="1">
      <c r="A423" s="1630"/>
      <c r="B423" s="1694"/>
      <c r="C423" s="1626"/>
      <c r="D423" s="1331"/>
      <c r="E423" s="1632"/>
      <c r="F423" s="1691"/>
      <c r="G423" s="1691"/>
      <c r="H423" s="1691"/>
      <c r="I423" s="1691"/>
      <c r="J423" s="1691"/>
      <c r="K423" s="1691"/>
      <c r="L423" s="1691"/>
    </row>
    <row r="424" spans="1:12" s="1615" customFormat="1">
      <c r="A424" s="1630"/>
      <c r="B424" s="1694"/>
      <c r="C424" s="1626"/>
      <c r="D424" s="1331"/>
      <c r="E424" s="1632"/>
      <c r="F424" s="1691"/>
      <c r="G424" s="1691"/>
      <c r="H424" s="1691"/>
      <c r="I424" s="1691"/>
      <c r="J424" s="1691"/>
      <c r="K424" s="1691"/>
      <c r="L424" s="1691"/>
    </row>
    <row r="425" spans="1:12" s="1615" customFormat="1">
      <c r="A425" s="1630"/>
      <c r="B425" s="1694"/>
      <c r="C425" s="1626"/>
      <c r="D425" s="1331"/>
      <c r="E425" s="1632"/>
      <c r="F425" s="1691"/>
      <c r="G425" s="1691"/>
      <c r="H425" s="1691"/>
      <c r="I425" s="1691"/>
      <c r="J425" s="1691"/>
      <c r="K425" s="1691"/>
      <c r="L425" s="1691"/>
    </row>
    <row r="426" spans="1:12" s="1615" customFormat="1">
      <c r="A426" s="1630"/>
      <c r="B426" s="1694"/>
      <c r="C426" s="1626"/>
      <c r="D426" s="1331"/>
      <c r="E426" s="1632"/>
      <c r="F426" s="1691"/>
      <c r="G426" s="1691"/>
      <c r="H426" s="1691"/>
      <c r="I426" s="1691"/>
      <c r="J426" s="1691"/>
      <c r="K426" s="1691"/>
      <c r="L426" s="1691"/>
    </row>
    <row r="427" spans="1:12" s="1615" customFormat="1">
      <c r="A427" s="1630"/>
      <c r="B427" s="1694"/>
      <c r="C427" s="1626"/>
      <c r="D427" s="1331"/>
      <c r="E427" s="1632"/>
      <c r="F427" s="1691"/>
      <c r="G427" s="1691"/>
      <c r="H427" s="1691"/>
      <c r="I427" s="1691"/>
      <c r="J427" s="1691"/>
      <c r="K427" s="1691"/>
      <c r="L427" s="1691"/>
    </row>
    <row r="428" spans="1:12" s="1615" customFormat="1">
      <c r="A428" s="1630"/>
      <c r="B428" s="1694"/>
      <c r="C428" s="1626"/>
      <c r="D428" s="1331"/>
      <c r="E428" s="1632"/>
      <c r="F428" s="1691"/>
      <c r="G428" s="1691"/>
      <c r="H428" s="1691"/>
      <c r="I428" s="1691"/>
      <c r="J428" s="1691"/>
      <c r="K428" s="1691"/>
      <c r="L428" s="1691"/>
    </row>
    <row r="429" spans="1:12" s="1615" customFormat="1">
      <c r="A429" s="1630"/>
      <c r="B429" s="1694"/>
      <c r="C429" s="1626"/>
      <c r="D429" s="1331"/>
      <c r="E429" s="1632"/>
      <c r="F429" s="1691"/>
      <c r="G429" s="1691"/>
      <c r="H429" s="1691"/>
      <c r="I429" s="1691"/>
      <c r="J429" s="1691"/>
      <c r="K429" s="1691"/>
      <c r="L429" s="1691"/>
    </row>
    <row r="430" spans="1:12" s="1615" customFormat="1">
      <c r="A430" s="1630"/>
      <c r="B430" s="1694"/>
      <c r="C430" s="1626"/>
      <c r="D430" s="1331"/>
      <c r="E430" s="1632"/>
      <c r="F430" s="1691"/>
      <c r="G430" s="1691"/>
      <c r="H430" s="1691"/>
      <c r="I430" s="1691"/>
      <c r="J430" s="1691"/>
      <c r="K430" s="1691"/>
      <c r="L430" s="1691"/>
    </row>
    <row r="431" spans="1:12" s="1615" customFormat="1">
      <c r="A431" s="1630"/>
      <c r="B431" s="1694"/>
      <c r="C431" s="1626"/>
      <c r="D431" s="1331"/>
      <c r="E431" s="1632"/>
      <c r="F431" s="1691"/>
      <c r="G431" s="1691"/>
      <c r="H431" s="1691"/>
      <c r="I431" s="1691"/>
      <c r="J431" s="1691"/>
      <c r="K431" s="1691"/>
      <c r="L431" s="1691"/>
    </row>
    <row r="432" spans="1:12" s="1615" customFormat="1">
      <c r="A432" s="1630"/>
      <c r="B432" s="1694"/>
      <c r="C432" s="1626"/>
      <c r="D432" s="1331"/>
      <c r="E432" s="1632"/>
      <c r="F432" s="1691"/>
      <c r="G432" s="1691"/>
      <c r="H432" s="1691"/>
      <c r="I432" s="1691"/>
      <c r="J432" s="1691"/>
      <c r="K432" s="1691"/>
      <c r="L432" s="1691"/>
    </row>
    <row r="433" spans="1:12" s="1615" customFormat="1">
      <c r="A433" s="1630"/>
      <c r="B433" s="1694"/>
      <c r="C433" s="1626"/>
      <c r="D433" s="1331"/>
      <c r="E433" s="1632"/>
      <c r="F433" s="1691"/>
      <c r="G433" s="1691"/>
      <c r="H433" s="1691"/>
      <c r="I433" s="1691"/>
      <c r="J433" s="1691"/>
      <c r="K433" s="1691"/>
      <c r="L433" s="1691"/>
    </row>
    <row r="434" spans="1:12" s="1615" customFormat="1">
      <c r="A434" s="1630"/>
      <c r="B434" s="1694"/>
      <c r="C434" s="1626"/>
      <c r="D434" s="1331"/>
      <c r="E434" s="1632"/>
      <c r="F434" s="1691"/>
      <c r="G434" s="1691"/>
      <c r="H434" s="1691"/>
      <c r="I434" s="1691"/>
      <c r="J434" s="1691"/>
      <c r="K434" s="1691"/>
      <c r="L434" s="1691"/>
    </row>
    <row r="435" spans="1:12" s="1615" customFormat="1">
      <c r="A435" s="1630"/>
      <c r="B435" s="1694"/>
      <c r="C435" s="1626"/>
      <c r="D435" s="1331"/>
      <c r="E435" s="1632"/>
      <c r="F435" s="1691"/>
      <c r="G435" s="1691"/>
      <c r="H435" s="1691"/>
      <c r="I435" s="1691"/>
      <c r="J435" s="1691"/>
      <c r="K435" s="1691"/>
      <c r="L435" s="1691"/>
    </row>
    <row r="436" spans="1:12" s="1615" customFormat="1">
      <c r="A436" s="1630"/>
      <c r="B436" s="1694"/>
      <c r="C436" s="1626"/>
      <c r="D436" s="1331"/>
      <c r="E436" s="1632"/>
      <c r="F436" s="1691"/>
      <c r="G436" s="1691"/>
      <c r="H436" s="1691"/>
      <c r="I436" s="1691"/>
      <c r="J436" s="1691"/>
      <c r="K436" s="1691"/>
      <c r="L436" s="1691"/>
    </row>
    <row r="437" spans="1:12" s="1615" customFormat="1">
      <c r="A437" s="1630"/>
      <c r="B437" s="1694"/>
      <c r="C437" s="1626"/>
      <c r="D437" s="1331"/>
      <c r="E437" s="1632"/>
      <c r="F437" s="1691"/>
      <c r="G437" s="1691"/>
      <c r="H437" s="1691"/>
      <c r="I437" s="1691"/>
      <c r="J437" s="1691"/>
      <c r="K437" s="1691"/>
      <c r="L437" s="1691"/>
    </row>
    <row r="438" spans="1:12" s="1615" customFormat="1">
      <c r="A438" s="1630"/>
      <c r="B438" s="1694"/>
      <c r="C438" s="1626"/>
      <c r="D438" s="1331"/>
      <c r="E438" s="1632"/>
      <c r="F438" s="1691"/>
      <c r="G438" s="1691"/>
      <c r="H438" s="1691"/>
      <c r="I438" s="1691"/>
      <c r="J438" s="1691"/>
      <c r="K438" s="1691"/>
      <c r="L438" s="1691"/>
    </row>
    <row r="439" spans="1:12" s="1615" customFormat="1">
      <c r="A439" s="1630"/>
      <c r="B439" s="1694"/>
      <c r="C439" s="1626"/>
      <c r="D439" s="1331"/>
      <c r="E439" s="1632"/>
      <c r="F439" s="1691"/>
      <c r="G439" s="1691"/>
      <c r="H439" s="1691"/>
      <c r="I439" s="1691"/>
      <c r="J439" s="1691"/>
      <c r="K439" s="1691"/>
      <c r="L439" s="1691"/>
    </row>
    <row r="440" spans="1:12" s="1615" customFormat="1">
      <c r="A440" s="1630"/>
      <c r="B440" s="1694"/>
      <c r="C440" s="1626"/>
      <c r="D440" s="1331"/>
      <c r="E440" s="1632"/>
      <c r="F440" s="1691"/>
      <c r="G440" s="1691"/>
      <c r="H440" s="1691"/>
      <c r="I440" s="1691"/>
      <c r="J440" s="1691"/>
      <c r="K440" s="1691"/>
      <c r="L440" s="1691"/>
    </row>
    <row r="441" spans="1:12" s="1615" customFormat="1">
      <c r="A441" s="1630"/>
      <c r="B441" s="1694"/>
      <c r="C441" s="1626"/>
      <c r="D441" s="1331"/>
      <c r="E441" s="1632"/>
      <c r="F441" s="1691"/>
      <c r="G441" s="1691"/>
      <c r="H441" s="1691"/>
      <c r="I441" s="1691"/>
      <c r="J441" s="1691"/>
      <c r="K441" s="1691"/>
      <c r="L441" s="1691"/>
    </row>
    <row r="442" spans="1:12" s="1615" customFormat="1">
      <c r="A442" s="1630"/>
      <c r="B442" s="1694"/>
      <c r="C442" s="1626"/>
      <c r="D442" s="1331"/>
      <c r="E442" s="1632"/>
      <c r="F442" s="1691"/>
      <c r="G442" s="1691"/>
      <c r="H442" s="1691"/>
      <c r="I442" s="1691"/>
      <c r="J442" s="1691"/>
      <c r="K442" s="1691"/>
      <c r="L442" s="1691"/>
    </row>
    <row r="443" spans="1:12" s="1615" customFormat="1">
      <c r="A443" s="1630"/>
      <c r="B443" s="1694"/>
      <c r="C443" s="1626"/>
      <c r="D443" s="1331"/>
      <c r="E443" s="1632"/>
      <c r="F443" s="1691"/>
      <c r="G443" s="1691"/>
      <c r="H443" s="1691"/>
      <c r="I443" s="1691"/>
      <c r="J443" s="1691"/>
      <c r="K443" s="1691"/>
      <c r="L443" s="1691"/>
    </row>
    <row r="444" spans="1:12" s="1615" customFormat="1">
      <c r="A444" s="1630"/>
      <c r="B444" s="1694"/>
      <c r="C444" s="1626"/>
      <c r="D444" s="1331"/>
      <c r="E444" s="1632"/>
      <c r="F444" s="1691"/>
      <c r="G444" s="1691"/>
      <c r="H444" s="1691"/>
      <c r="I444" s="1691"/>
      <c r="J444" s="1691"/>
      <c r="K444" s="1691"/>
      <c r="L444" s="1691"/>
    </row>
    <row r="445" spans="1:12" s="1615" customFormat="1">
      <c r="A445" s="1630"/>
      <c r="B445" s="1694"/>
      <c r="C445" s="1626"/>
      <c r="D445" s="1331"/>
      <c r="E445" s="1632"/>
      <c r="F445" s="1691"/>
      <c r="G445" s="1691"/>
      <c r="H445" s="1691"/>
      <c r="I445" s="1691"/>
      <c r="J445" s="1691"/>
      <c r="K445" s="1691"/>
      <c r="L445" s="1691"/>
    </row>
    <row r="446" spans="1:12" s="1615" customFormat="1">
      <c r="A446" s="1630"/>
      <c r="B446" s="1694"/>
      <c r="C446" s="1626"/>
      <c r="D446" s="1331"/>
      <c r="E446" s="1632"/>
      <c r="F446" s="1691"/>
      <c r="G446" s="1691"/>
      <c r="H446" s="1691"/>
      <c r="I446" s="1691"/>
      <c r="J446" s="1691"/>
      <c r="K446" s="1691"/>
      <c r="L446" s="1691"/>
    </row>
    <row r="447" spans="1:12" s="1615" customFormat="1">
      <c r="A447" s="1630"/>
      <c r="B447" s="1694"/>
      <c r="C447" s="1626"/>
      <c r="D447" s="1331"/>
      <c r="E447" s="1632"/>
      <c r="F447" s="1691"/>
      <c r="G447" s="1691"/>
      <c r="H447" s="1691"/>
      <c r="I447" s="1691"/>
      <c r="J447" s="1691"/>
      <c r="K447" s="1691"/>
      <c r="L447" s="1691"/>
    </row>
    <row r="448" spans="1:12" s="1615" customFormat="1">
      <c r="A448" s="1630"/>
      <c r="B448" s="1694"/>
      <c r="C448" s="1626"/>
      <c r="D448" s="1331"/>
      <c r="E448" s="1632"/>
      <c r="F448" s="1691"/>
      <c r="G448" s="1691"/>
      <c r="H448" s="1691"/>
      <c r="I448" s="1691"/>
      <c r="J448" s="1691"/>
      <c r="K448" s="1691"/>
      <c r="L448" s="1691"/>
    </row>
    <row r="449" spans="1:12" s="1615" customFormat="1">
      <c r="A449" s="1630"/>
      <c r="B449" s="1694"/>
      <c r="C449" s="1626"/>
      <c r="D449" s="1331"/>
      <c r="E449" s="1632"/>
      <c r="F449" s="1691"/>
      <c r="G449" s="1691"/>
      <c r="H449" s="1691"/>
      <c r="I449" s="1691"/>
      <c r="J449" s="1691"/>
      <c r="K449" s="1691"/>
      <c r="L449" s="1691"/>
    </row>
    <row r="450" spans="1:12" s="1615" customFormat="1">
      <c r="A450" s="1630"/>
      <c r="B450" s="1694"/>
      <c r="C450" s="1626"/>
      <c r="D450" s="1331"/>
      <c r="E450" s="1632"/>
      <c r="F450" s="1691"/>
      <c r="G450" s="1691"/>
      <c r="H450" s="1691"/>
      <c r="I450" s="1691"/>
      <c r="J450" s="1691"/>
      <c r="K450" s="1691"/>
      <c r="L450" s="1691"/>
    </row>
    <row r="451" spans="1:12" s="1615" customFormat="1">
      <c r="A451" s="1630"/>
      <c r="B451" s="1694"/>
      <c r="C451" s="1626"/>
      <c r="D451" s="1331"/>
      <c r="E451" s="1632"/>
      <c r="F451" s="1691"/>
      <c r="G451" s="1691"/>
      <c r="H451" s="1691"/>
      <c r="I451" s="1691"/>
      <c r="J451" s="1691"/>
      <c r="K451" s="1691"/>
      <c r="L451" s="1691"/>
    </row>
    <row r="452" spans="1:12" s="1615" customFormat="1">
      <c r="A452" s="1630"/>
      <c r="B452" s="1694"/>
      <c r="C452" s="1626"/>
      <c r="D452" s="1331"/>
      <c r="E452" s="1632"/>
      <c r="F452" s="1691"/>
      <c r="G452" s="1691"/>
      <c r="H452" s="1691"/>
      <c r="I452" s="1691"/>
      <c r="J452" s="1691"/>
      <c r="K452" s="1691"/>
      <c r="L452" s="1691"/>
    </row>
    <row r="453" spans="1:12" s="1615" customFormat="1">
      <c r="A453" s="1630"/>
      <c r="B453" s="1694"/>
      <c r="C453" s="1626"/>
      <c r="D453" s="1331"/>
      <c r="E453" s="1632"/>
      <c r="F453" s="1691"/>
      <c r="G453" s="1691"/>
      <c r="H453" s="1691"/>
      <c r="I453" s="1691"/>
      <c r="J453" s="1691"/>
      <c r="K453" s="1691"/>
      <c r="L453" s="1691"/>
    </row>
    <row r="454" spans="1:12" s="1615" customFormat="1">
      <c r="A454" s="1630"/>
      <c r="B454" s="1694"/>
      <c r="C454" s="1626"/>
      <c r="D454" s="1331"/>
      <c r="E454" s="1632"/>
      <c r="F454" s="1691"/>
      <c r="G454" s="1691"/>
      <c r="H454" s="1691"/>
      <c r="I454" s="1691"/>
      <c r="J454" s="1691"/>
      <c r="K454" s="1691"/>
      <c r="L454" s="1691"/>
    </row>
    <row r="455" spans="1:12" s="1615" customFormat="1">
      <c r="A455" s="1630"/>
      <c r="B455" s="1694"/>
      <c r="C455" s="1626"/>
      <c r="D455" s="1331"/>
      <c r="E455" s="1632"/>
      <c r="F455" s="1691"/>
      <c r="G455" s="1691"/>
      <c r="H455" s="1691"/>
      <c r="I455" s="1691"/>
      <c r="J455" s="1691"/>
      <c r="K455" s="1691"/>
      <c r="L455" s="1691"/>
    </row>
    <row r="456" spans="1:12" s="1615" customFormat="1">
      <c r="A456" s="1630"/>
      <c r="B456" s="1694"/>
      <c r="C456" s="1626"/>
      <c r="D456" s="1331"/>
      <c r="E456" s="1632"/>
      <c r="F456" s="1691"/>
      <c r="G456" s="1691"/>
      <c r="H456" s="1691"/>
      <c r="I456" s="1691"/>
      <c r="J456" s="1691"/>
      <c r="K456" s="1691"/>
      <c r="L456" s="1691"/>
    </row>
    <row r="457" spans="1:12" s="1615" customFormat="1">
      <c r="A457" s="1630"/>
      <c r="B457" s="1694"/>
      <c r="C457" s="1626"/>
      <c r="D457" s="1331"/>
      <c r="E457" s="1632"/>
      <c r="F457" s="1691"/>
      <c r="G457" s="1691"/>
      <c r="H457" s="1691"/>
      <c r="I457" s="1691"/>
      <c r="J457" s="1691"/>
      <c r="K457" s="1691"/>
      <c r="L457" s="1691"/>
    </row>
    <row r="458" spans="1:12" s="1615" customFormat="1">
      <c r="A458" s="1630"/>
      <c r="B458" s="1694"/>
      <c r="C458" s="1626"/>
      <c r="D458" s="1331"/>
      <c r="E458" s="1632"/>
      <c r="F458" s="1691"/>
      <c r="G458" s="1691"/>
      <c r="H458" s="1691"/>
      <c r="I458" s="1691"/>
      <c r="J458" s="1691"/>
      <c r="K458" s="1691"/>
      <c r="L458" s="1691"/>
    </row>
    <row r="459" spans="1:12" s="1615" customFormat="1">
      <c r="A459" s="1630"/>
      <c r="B459" s="1694"/>
      <c r="C459" s="1626"/>
      <c r="D459" s="1331"/>
      <c r="E459" s="1632"/>
      <c r="F459" s="1691"/>
      <c r="G459" s="1691"/>
      <c r="H459" s="1691"/>
      <c r="I459" s="1691"/>
      <c r="J459" s="1691"/>
      <c r="K459" s="1691"/>
      <c r="L459" s="1691"/>
    </row>
    <row r="460" spans="1:12" s="1615" customFormat="1">
      <c r="A460" s="1630"/>
      <c r="B460" s="1694"/>
      <c r="C460" s="1626"/>
      <c r="D460" s="1331"/>
      <c r="E460" s="1632"/>
      <c r="F460" s="1691"/>
      <c r="G460" s="1691"/>
      <c r="H460" s="1691"/>
      <c r="I460" s="1691"/>
      <c r="J460" s="1691"/>
      <c r="K460" s="1691"/>
      <c r="L460" s="1691"/>
    </row>
    <row r="461" spans="1:12" s="1615" customFormat="1">
      <c r="A461" s="1630"/>
      <c r="B461" s="1694"/>
      <c r="C461" s="1626"/>
      <c r="D461" s="1331"/>
      <c r="E461" s="1632"/>
      <c r="F461" s="1691"/>
      <c r="G461" s="1691"/>
      <c r="H461" s="1691"/>
      <c r="I461" s="1691"/>
      <c r="J461" s="1691"/>
      <c r="K461" s="1691"/>
      <c r="L461" s="1691"/>
    </row>
    <row r="462" spans="1:12" s="1615" customFormat="1">
      <c r="A462" s="1630"/>
      <c r="B462" s="1694"/>
      <c r="C462" s="1626"/>
      <c r="D462" s="1331"/>
      <c r="E462" s="1632"/>
      <c r="F462" s="1691"/>
      <c r="G462" s="1691"/>
      <c r="H462" s="1691"/>
      <c r="I462" s="1691"/>
      <c r="J462" s="1691"/>
      <c r="K462" s="1691"/>
      <c r="L462" s="1691"/>
    </row>
    <row r="463" spans="1:12" s="1615" customFormat="1">
      <c r="A463" s="1630"/>
      <c r="B463" s="1694"/>
      <c r="C463" s="1626"/>
      <c r="D463" s="1331"/>
      <c r="E463" s="1632"/>
      <c r="F463" s="1691"/>
      <c r="G463" s="1691"/>
      <c r="H463" s="1691"/>
      <c r="I463" s="1691"/>
      <c r="J463" s="1691"/>
      <c r="K463" s="1691"/>
      <c r="L463" s="1691"/>
    </row>
    <row r="464" spans="1:12" s="1615" customFormat="1">
      <c r="A464" s="1630"/>
      <c r="B464" s="1694"/>
      <c r="C464" s="1626"/>
      <c r="D464" s="1331"/>
      <c r="E464" s="1632"/>
      <c r="F464" s="1691"/>
      <c r="G464" s="1691"/>
      <c r="H464" s="1691"/>
      <c r="I464" s="1691"/>
      <c r="J464" s="1691"/>
      <c r="K464" s="1691"/>
      <c r="L464" s="1691"/>
    </row>
    <row r="465" spans="1:12" s="1615" customFormat="1">
      <c r="A465" s="1630"/>
      <c r="B465" s="1694"/>
      <c r="C465" s="1626"/>
      <c r="D465" s="1331"/>
      <c r="E465" s="1632"/>
      <c r="F465" s="1691"/>
      <c r="G465" s="1691"/>
      <c r="H465" s="1691"/>
      <c r="I465" s="1691"/>
      <c r="J465" s="1691"/>
      <c r="K465" s="1691"/>
      <c r="L465" s="1691"/>
    </row>
    <row r="466" spans="1:12" s="1615" customFormat="1">
      <c r="A466" s="1630"/>
      <c r="B466" s="1694"/>
      <c r="C466" s="1626"/>
      <c r="D466" s="1331"/>
      <c r="E466" s="1632"/>
      <c r="F466" s="1691"/>
      <c r="G466" s="1691"/>
      <c r="H466" s="1691"/>
      <c r="I466" s="1691"/>
      <c r="J466" s="1691"/>
      <c r="K466" s="1691"/>
      <c r="L466" s="1691"/>
    </row>
    <row r="467" spans="1:12" s="1615" customFormat="1">
      <c r="A467" s="1630"/>
      <c r="B467" s="1694"/>
      <c r="C467" s="1626"/>
      <c r="D467" s="1331"/>
      <c r="E467" s="1632"/>
      <c r="F467" s="1691"/>
      <c r="G467" s="1691"/>
      <c r="H467" s="1691"/>
      <c r="I467" s="1691"/>
      <c r="J467" s="1691"/>
      <c r="K467" s="1691"/>
      <c r="L467" s="1691"/>
    </row>
    <row r="468" spans="1:12" s="1615" customFormat="1">
      <c r="A468" s="1630"/>
      <c r="B468" s="1694"/>
      <c r="C468" s="1626"/>
      <c r="D468" s="1331"/>
      <c r="E468" s="1632"/>
      <c r="F468" s="1691"/>
      <c r="G468" s="1691"/>
      <c r="H468" s="1691"/>
      <c r="I468" s="1691"/>
      <c r="J468" s="1691"/>
      <c r="K468" s="1691"/>
      <c r="L468" s="1691"/>
    </row>
    <row r="469" spans="1:12" s="1615" customFormat="1">
      <c r="A469" s="1630"/>
      <c r="B469" s="1694"/>
      <c r="C469" s="1626"/>
      <c r="D469" s="1331"/>
      <c r="E469" s="1632"/>
      <c r="F469" s="1691"/>
      <c r="G469" s="1691"/>
      <c r="H469" s="1691"/>
      <c r="I469" s="1691"/>
      <c r="J469" s="1691"/>
      <c r="K469" s="1691"/>
      <c r="L469" s="1691"/>
    </row>
    <row r="470" spans="1:12" s="1615" customFormat="1">
      <c r="A470" s="1630"/>
      <c r="B470" s="1694"/>
      <c r="C470" s="1626"/>
      <c r="D470" s="1331"/>
      <c r="E470" s="1632"/>
      <c r="F470" s="1691"/>
      <c r="G470" s="1691"/>
      <c r="H470" s="1691"/>
      <c r="I470" s="1691"/>
      <c r="J470" s="1691"/>
      <c r="K470" s="1691"/>
      <c r="L470" s="1691"/>
    </row>
    <row r="471" spans="1:12" s="1615" customFormat="1">
      <c r="A471" s="1630"/>
      <c r="B471" s="1694"/>
      <c r="C471" s="1626"/>
      <c r="D471" s="1331"/>
      <c r="E471" s="1632"/>
      <c r="F471" s="1691"/>
      <c r="G471" s="1691"/>
      <c r="H471" s="1691"/>
      <c r="I471" s="1691"/>
      <c r="J471" s="1691"/>
      <c r="K471" s="1691"/>
      <c r="L471" s="1691"/>
    </row>
    <row r="472" spans="1:12" s="1615" customFormat="1">
      <c r="A472" s="1630"/>
      <c r="B472" s="1694"/>
      <c r="C472" s="1626"/>
      <c r="D472" s="1331"/>
      <c r="E472" s="1632"/>
      <c r="F472" s="1691"/>
      <c r="G472" s="1691"/>
      <c r="H472" s="1691"/>
      <c r="I472" s="1691"/>
      <c r="J472" s="1691"/>
      <c r="K472" s="1691"/>
      <c r="L472" s="1691"/>
    </row>
    <row r="473" spans="1:12" s="1615" customFormat="1">
      <c r="A473" s="1630"/>
      <c r="B473" s="1694"/>
      <c r="C473" s="1626"/>
      <c r="D473" s="1331"/>
      <c r="E473" s="1632"/>
      <c r="F473" s="1691"/>
      <c r="G473" s="1691"/>
      <c r="H473" s="1691"/>
      <c r="I473" s="1691"/>
      <c r="J473" s="1691"/>
      <c r="K473" s="1691"/>
      <c r="L473" s="1691"/>
    </row>
    <row r="474" spans="1:12" s="1615" customFormat="1">
      <c r="A474" s="1630"/>
      <c r="B474" s="1694"/>
      <c r="C474" s="1626"/>
      <c r="D474" s="1331"/>
      <c r="E474" s="1632"/>
      <c r="F474" s="1691"/>
      <c r="G474" s="1691"/>
      <c r="H474" s="1691"/>
      <c r="I474" s="1691"/>
      <c r="J474" s="1691"/>
      <c r="K474" s="1691"/>
      <c r="L474" s="1691"/>
    </row>
    <row r="475" spans="1:12" s="1615" customFormat="1">
      <c r="A475" s="1630"/>
      <c r="B475" s="1694"/>
      <c r="C475" s="1626"/>
      <c r="D475" s="1331"/>
      <c r="E475" s="1632"/>
      <c r="F475" s="1691"/>
      <c r="G475" s="1691"/>
      <c r="H475" s="1691"/>
      <c r="I475" s="1691"/>
      <c r="J475" s="1691"/>
      <c r="K475" s="1691"/>
      <c r="L475" s="1691"/>
    </row>
    <row r="476" spans="1:12" s="1615" customFormat="1">
      <c r="A476" s="1630"/>
      <c r="B476" s="1694"/>
      <c r="C476" s="1626"/>
      <c r="D476" s="1331"/>
      <c r="E476" s="1632"/>
      <c r="F476" s="1691"/>
      <c r="G476" s="1691"/>
      <c r="H476" s="1691"/>
      <c r="I476" s="1691"/>
      <c r="J476" s="1691"/>
      <c r="K476" s="1691"/>
      <c r="L476" s="1691"/>
    </row>
    <row r="477" spans="1:12" s="1615" customFormat="1">
      <c r="A477" s="1630"/>
      <c r="B477" s="1694"/>
      <c r="C477" s="1626"/>
      <c r="D477" s="1331"/>
      <c r="E477" s="1632"/>
      <c r="F477" s="1691"/>
      <c r="G477" s="1691"/>
      <c r="H477" s="1691"/>
      <c r="I477" s="1691"/>
      <c r="J477" s="1691"/>
      <c r="K477" s="1691"/>
      <c r="L477" s="1691"/>
    </row>
    <row r="478" spans="1:12" s="1615" customFormat="1">
      <c r="A478" s="1630"/>
      <c r="B478" s="1694"/>
      <c r="C478" s="1626"/>
      <c r="D478" s="1331"/>
      <c r="E478" s="1632"/>
      <c r="F478" s="1691"/>
      <c r="G478" s="1691"/>
      <c r="H478" s="1691"/>
      <c r="I478" s="1691"/>
      <c r="J478" s="1691"/>
      <c r="K478" s="1691"/>
      <c r="L478" s="1691"/>
    </row>
    <row r="479" spans="1:12" s="1615" customFormat="1">
      <c r="A479" s="1630"/>
      <c r="B479" s="1694"/>
      <c r="C479" s="1626"/>
      <c r="D479" s="1331"/>
      <c r="E479" s="1632"/>
      <c r="F479" s="1691"/>
      <c r="G479" s="1691"/>
      <c r="H479" s="1691"/>
      <c r="I479" s="1691"/>
      <c r="J479" s="1691"/>
      <c r="K479" s="1691"/>
      <c r="L479" s="1691"/>
    </row>
    <row r="480" spans="1:12" s="1615" customFormat="1">
      <c r="A480" s="1630"/>
      <c r="B480" s="1694"/>
      <c r="C480" s="1626"/>
      <c r="D480" s="1331"/>
      <c r="E480" s="1632"/>
      <c r="F480" s="1691"/>
      <c r="G480" s="1691"/>
      <c r="H480" s="1691"/>
      <c r="I480" s="1691"/>
      <c r="J480" s="1691"/>
      <c r="K480" s="1691"/>
      <c r="L480" s="1691"/>
    </row>
    <row r="481" spans="1:12" s="1615" customFormat="1">
      <c r="A481" s="1630"/>
      <c r="B481" s="1694"/>
      <c r="C481" s="1626"/>
      <c r="D481" s="1331"/>
      <c r="E481" s="1632"/>
      <c r="F481" s="1691"/>
      <c r="G481" s="1691"/>
      <c r="H481" s="1691"/>
      <c r="I481" s="1691"/>
      <c r="J481" s="1691"/>
      <c r="K481" s="1691"/>
      <c r="L481" s="1691"/>
    </row>
    <row r="482" spans="1:12" s="1615" customFormat="1">
      <c r="A482" s="1630"/>
      <c r="B482" s="1694"/>
      <c r="C482" s="1626"/>
      <c r="D482" s="1331"/>
      <c r="E482" s="1632"/>
      <c r="F482" s="1691"/>
      <c r="G482" s="1691"/>
      <c r="H482" s="1691"/>
      <c r="I482" s="1691"/>
      <c r="J482" s="1691"/>
      <c r="K482" s="1691"/>
      <c r="L482" s="1691"/>
    </row>
    <row r="483" spans="1:12" s="1615" customFormat="1">
      <c r="A483" s="1630"/>
      <c r="B483" s="1694"/>
      <c r="C483" s="1626"/>
      <c r="D483" s="1331"/>
      <c r="E483" s="1632"/>
      <c r="F483" s="1691"/>
      <c r="G483" s="1691"/>
      <c r="H483" s="1691"/>
      <c r="I483" s="1691"/>
      <c r="J483" s="1691"/>
      <c r="K483" s="1691"/>
      <c r="L483" s="1691"/>
    </row>
    <row r="484" spans="1:12" s="1615" customFormat="1">
      <c r="A484" s="1630"/>
      <c r="B484" s="1694"/>
      <c r="C484" s="1626"/>
      <c r="D484" s="1331"/>
      <c r="E484" s="1632"/>
      <c r="F484" s="1691"/>
      <c r="G484" s="1691"/>
      <c r="H484" s="1691"/>
      <c r="I484" s="1691"/>
      <c r="J484" s="1691"/>
      <c r="K484" s="1691"/>
      <c r="L484" s="1691"/>
    </row>
    <row r="485" spans="1:12" s="1615" customFormat="1">
      <c r="A485" s="1630"/>
      <c r="B485" s="1694"/>
      <c r="C485" s="1626"/>
      <c r="D485" s="1331"/>
      <c r="E485" s="1632"/>
      <c r="F485" s="1691"/>
      <c r="G485" s="1691"/>
      <c r="H485" s="1691"/>
      <c r="I485" s="1691"/>
      <c r="J485" s="1691"/>
      <c r="K485" s="1691"/>
      <c r="L485" s="1691"/>
    </row>
    <row r="486" spans="1:12" s="1615" customFormat="1">
      <c r="A486" s="1630"/>
      <c r="B486" s="1694"/>
      <c r="C486" s="1626"/>
      <c r="D486" s="1331"/>
      <c r="E486" s="1632"/>
      <c r="F486" s="1691"/>
      <c r="G486" s="1691"/>
      <c r="H486" s="1691"/>
      <c r="I486" s="1691"/>
      <c r="J486" s="1691"/>
      <c r="K486" s="1691"/>
      <c r="L486" s="1691"/>
    </row>
    <row r="487" spans="1:12" s="1615" customFormat="1">
      <c r="A487" s="1630"/>
      <c r="B487" s="1694"/>
      <c r="C487" s="1626"/>
      <c r="D487" s="1331"/>
      <c r="E487" s="1632"/>
      <c r="F487" s="1691"/>
      <c r="G487" s="1691"/>
      <c r="H487" s="1691"/>
      <c r="I487" s="1691"/>
      <c r="J487" s="1691"/>
      <c r="K487" s="1691"/>
      <c r="L487" s="1691"/>
    </row>
    <row r="488" spans="1:12" s="1615" customFormat="1">
      <c r="A488" s="1630"/>
      <c r="B488" s="1694"/>
      <c r="C488" s="1626"/>
      <c r="D488" s="1331"/>
      <c r="E488" s="1632"/>
      <c r="F488" s="1691"/>
      <c r="G488" s="1691"/>
      <c r="H488" s="1691"/>
      <c r="I488" s="1691"/>
      <c r="J488" s="1691"/>
      <c r="K488" s="1691"/>
      <c r="L488" s="1691"/>
    </row>
    <row r="489" spans="1:12" s="1615" customFormat="1">
      <c r="A489" s="1630"/>
      <c r="B489" s="1694"/>
      <c r="C489" s="1626"/>
      <c r="D489" s="1331"/>
      <c r="E489" s="1632"/>
      <c r="F489" s="1691"/>
      <c r="G489" s="1691"/>
      <c r="H489" s="1691"/>
      <c r="I489" s="1691"/>
      <c r="J489" s="1691"/>
      <c r="K489" s="1691"/>
      <c r="L489" s="1691"/>
    </row>
    <row r="490" spans="1:12" s="1615" customFormat="1">
      <c r="A490" s="1630"/>
      <c r="B490" s="1695"/>
      <c r="C490" s="1626"/>
      <c r="D490" s="1331"/>
      <c r="E490" s="1632"/>
      <c r="F490" s="1691"/>
      <c r="G490" s="1691"/>
      <c r="H490" s="1691"/>
      <c r="I490" s="1691"/>
      <c r="J490" s="1691"/>
      <c r="K490" s="1691"/>
      <c r="L490" s="1691"/>
    </row>
    <row r="491" spans="1:12" s="1615" customFormat="1">
      <c r="A491" s="1630"/>
      <c r="B491" s="1695"/>
      <c r="C491" s="1626"/>
      <c r="D491" s="1331"/>
      <c r="E491" s="1632"/>
      <c r="F491" s="1691"/>
      <c r="G491" s="1691"/>
      <c r="H491" s="1691"/>
      <c r="I491" s="1691"/>
      <c r="J491" s="1691"/>
      <c r="K491" s="1691"/>
      <c r="L491" s="1691"/>
    </row>
    <row r="492" spans="1:12" s="1615" customFormat="1">
      <c r="A492" s="1630"/>
      <c r="B492" s="1695"/>
      <c r="C492" s="1626"/>
      <c r="D492" s="1331"/>
      <c r="E492" s="1632"/>
      <c r="F492" s="1691"/>
      <c r="G492" s="1691"/>
      <c r="H492" s="1691"/>
      <c r="I492" s="1691"/>
      <c r="J492" s="1691"/>
      <c r="K492" s="1691"/>
      <c r="L492" s="1691"/>
    </row>
    <row r="493" spans="1:12" s="1615" customFormat="1">
      <c r="A493" s="1630"/>
      <c r="B493" s="1695"/>
      <c r="C493" s="1626"/>
      <c r="D493" s="1331"/>
      <c r="E493" s="1632"/>
      <c r="F493" s="1691"/>
      <c r="G493" s="1691"/>
      <c r="H493" s="1691"/>
      <c r="I493" s="1691"/>
      <c r="J493" s="1691"/>
      <c r="K493" s="1691"/>
      <c r="L493" s="1691"/>
    </row>
    <row r="494" spans="1:12" s="1615" customFormat="1">
      <c r="A494" s="1630"/>
      <c r="B494" s="1695"/>
      <c r="C494" s="1626"/>
      <c r="D494" s="1331"/>
      <c r="E494" s="1632"/>
      <c r="F494" s="1691"/>
      <c r="G494" s="1691"/>
      <c r="H494" s="1691"/>
      <c r="I494" s="1691"/>
      <c r="J494" s="1691"/>
      <c r="K494" s="1691"/>
      <c r="L494" s="1691"/>
    </row>
    <row r="495" spans="1:12" s="1615" customFormat="1">
      <c r="A495" s="1630"/>
      <c r="B495" s="1695"/>
      <c r="C495" s="1626"/>
      <c r="D495" s="1331"/>
      <c r="E495" s="1632"/>
      <c r="F495" s="1691"/>
      <c r="G495" s="1691"/>
      <c r="H495" s="1691"/>
      <c r="I495" s="1691"/>
      <c r="J495" s="1691"/>
      <c r="K495" s="1691"/>
      <c r="L495" s="1691"/>
    </row>
    <row r="496" spans="1:12" s="1615" customFormat="1">
      <c r="A496" s="1630"/>
      <c r="B496" s="1695"/>
      <c r="C496" s="1626"/>
      <c r="D496" s="1331"/>
      <c r="E496" s="1632"/>
      <c r="F496" s="1691"/>
      <c r="G496" s="1691"/>
      <c r="H496" s="1691"/>
      <c r="I496" s="1691"/>
      <c r="J496" s="1691"/>
      <c r="K496" s="1691"/>
      <c r="L496" s="1691"/>
    </row>
    <row r="497" spans="1:12" s="1615" customFormat="1">
      <c r="A497" s="1630"/>
      <c r="B497" s="1695"/>
      <c r="C497" s="1626"/>
      <c r="D497" s="1331"/>
      <c r="E497" s="1632"/>
      <c r="F497" s="1691"/>
      <c r="G497" s="1691"/>
      <c r="H497" s="1691"/>
      <c r="I497" s="1691"/>
      <c r="J497" s="1691"/>
      <c r="K497" s="1691"/>
      <c r="L497" s="1691"/>
    </row>
    <row r="498" spans="1:12" s="1615" customFormat="1">
      <c r="A498" s="1630"/>
      <c r="B498" s="1695"/>
      <c r="C498" s="1626"/>
      <c r="D498" s="1331"/>
      <c r="E498" s="1632"/>
      <c r="F498" s="1691"/>
      <c r="G498" s="1691"/>
      <c r="H498" s="1691"/>
      <c r="I498" s="1691"/>
      <c r="J498" s="1691"/>
      <c r="K498" s="1691"/>
      <c r="L498" s="1691"/>
    </row>
    <row r="499" spans="1:12" s="1615" customFormat="1">
      <c r="A499" s="1630"/>
      <c r="B499" s="1695"/>
      <c r="C499" s="1626"/>
      <c r="D499" s="1331"/>
      <c r="E499" s="1632"/>
      <c r="F499" s="1691"/>
      <c r="G499" s="1691"/>
      <c r="H499" s="1691"/>
      <c r="I499" s="1691"/>
      <c r="J499" s="1691"/>
      <c r="K499" s="1691"/>
      <c r="L499" s="1691"/>
    </row>
    <row r="500" spans="1:12" s="1615" customFormat="1">
      <c r="A500" s="1630"/>
      <c r="B500" s="1695"/>
      <c r="C500" s="1626"/>
      <c r="D500" s="1331"/>
      <c r="E500" s="1632"/>
      <c r="F500" s="1691"/>
      <c r="G500" s="1691"/>
      <c r="H500" s="1691"/>
      <c r="I500" s="1691"/>
      <c r="J500" s="1691"/>
      <c r="K500" s="1691"/>
      <c r="L500" s="1691"/>
    </row>
    <row r="501" spans="1:12" s="1615" customFormat="1">
      <c r="A501" s="1630"/>
      <c r="B501" s="1695"/>
      <c r="C501" s="1626"/>
      <c r="D501" s="1331"/>
      <c r="E501" s="1632"/>
      <c r="F501" s="1691"/>
      <c r="G501" s="1691"/>
      <c r="H501" s="1691"/>
      <c r="I501" s="1691"/>
      <c r="J501" s="1691"/>
      <c r="K501" s="1691"/>
      <c r="L501" s="1691"/>
    </row>
    <row r="502" spans="1:12" s="1615" customFormat="1">
      <c r="A502" s="1630"/>
      <c r="B502" s="1695"/>
      <c r="C502" s="1626"/>
      <c r="D502" s="1331"/>
      <c r="E502" s="1632"/>
      <c r="F502" s="1691"/>
      <c r="G502" s="1691"/>
      <c r="H502" s="1691"/>
      <c r="I502" s="1691"/>
      <c r="J502" s="1691"/>
      <c r="K502" s="1691"/>
      <c r="L502" s="1691"/>
    </row>
    <row r="503" spans="1:12" s="1615" customFormat="1">
      <c r="A503" s="1630"/>
      <c r="B503" s="1695"/>
      <c r="C503" s="1626"/>
      <c r="D503" s="1331"/>
      <c r="E503" s="1632"/>
      <c r="F503" s="1691"/>
      <c r="G503" s="1691"/>
      <c r="H503" s="1691"/>
      <c r="I503" s="1691"/>
      <c r="J503" s="1691"/>
      <c r="K503" s="1691"/>
      <c r="L503" s="1691"/>
    </row>
    <row r="504" spans="1:12" s="1615" customFormat="1">
      <c r="A504" s="1630"/>
      <c r="B504" s="1695"/>
      <c r="C504" s="1626"/>
      <c r="D504" s="1331"/>
      <c r="E504" s="1632"/>
      <c r="F504" s="1691"/>
      <c r="G504" s="1691"/>
      <c r="H504" s="1691"/>
      <c r="I504" s="1691"/>
      <c r="J504" s="1691"/>
      <c r="K504" s="1691"/>
      <c r="L504" s="1691"/>
    </row>
    <row r="505" spans="1:12" s="1615" customFormat="1">
      <c r="A505" s="1630"/>
      <c r="B505" s="1695"/>
      <c r="C505" s="1626"/>
      <c r="D505" s="1331"/>
      <c r="E505" s="1632"/>
      <c r="F505" s="1691"/>
      <c r="G505" s="1691"/>
      <c r="H505" s="1691"/>
      <c r="I505" s="1691"/>
      <c r="J505" s="1691"/>
      <c r="K505" s="1691"/>
      <c r="L505" s="1691"/>
    </row>
    <row r="506" spans="1:12" s="1615" customFormat="1">
      <c r="A506" s="1630"/>
      <c r="B506" s="1695"/>
      <c r="C506" s="1626"/>
      <c r="D506" s="1331"/>
      <c r="E506" s="1632"/>
      <c r="F506" s="1691"/>
      <c r="G506" s="1691"/>
      <c r="H506" s="1691"/>
      <c r="I506" s="1691"/>
      <c r="J506" s="1691"/>
      <c r="K506" s="1691"/>
      <c r="L506" s="1691"/>
    </row>
    <row r="507" spans="1:12" s="1615" customFormat="1">
      <c r="A507" s="1630"/>
      <c r="B507" s="1695"/>
      <c r="C507" s="1626"/>
      <c r="D507" s="1331"/>
      <c r="E507" s="1632"/>
      <c r="F507" s="1691"/>
      <c r="G507" s="1691"/>
      <c r="H507" s="1691"/>
      <c r="I507" s="1691"/>
      <c r="J507" s="1691"/>
      <c r="K507" s="1691"/>
      <c r="L507" s="1691"/>
    </row>
    <row r="508" spans="1:12" s="1615" customFormat="1">
      <c r="A508" s="1630"/>
      <c r="B508" s="1695"/>
      <c r="C508" s="1626"/>
      <c r="D508" s="1331"/>
      <c r="E508" s="1632"/>
      <c r="F508" s="1691"/>
      <c r="G508" s="1691"/>
      <c r="H508" s="1691"/>
      <c r="I508" s="1691"/>
      <c r="J508" s="1691"/>
      <c r="K508" s="1691"/>
      <c r="L508" s="1691"/>
    </row>
    <row r="509" spans="1:12" s="1615" customFormat="1">
      <c r="A509" s="1630"/>
      <c r="B509" s="1695"/>
      <c r="C509" s="1626"/>
      <c r="D509" s="1331"/>
      <c r="E509" s="1632"/>
      <c r="F509" s="1691"/>
      <c r="G509" s="1691"/>
      <c r="H509" s="1691"/>
      <c r="I509" s="1691"/>
      <c r="J509" s="1691"/>
      <c r="K509" s="1691"/>
      <c r="L509" s="1691"/>
    </row>
    <row r="510" spans="1:12" s="1615" customFormat="1">
      <c r="A510" s="1630"/>
      <c r="B510" s="1695"/>
      <c r="C510" s="1626"/>
      <c r="D510" s="1331"/>
      <c r="E510" s="1632"/>
      <c r="F510" s="1691"/>
      <c r="G510" s="1691"/>
      <c r="H510" s="1691"/>
      <c r="I510" s="1691"/>
      <c r="J510" s="1691"/>
      <c r="K510" s="1691"/>
      <c r="L510" s="1691"/>
    </row>
    <row r="511" spans="1:12" s="1615" customFormat="1">
      <c r="A511" s="1630"/>
      <c r="B511" s="1695"/>
      <c r="C511" s="1626"/>
      <c r="D511" s="1331"/>
      <c r="E511" s="1632"/>
      <c r="F511" s="1691"/>
      <c r="G511" s="1691"/>
      <c r="H511" s="1691"/>
      <c r="I511" s="1691"/>
      <c r="J511" s="1691"/>
      <c r="K511" s="1691"/>
      <c r="L511" s="1691"/>
    </row>
    <row r="512" spans="1:12" s="1615" customFormat="1">
      <c r="A512" s="1630"/>
      <c r="B512" s="1695"/>
      <c r="C512" s="1626"/>
      <c r="D512" s="1331"/>
      <c r="E512" s="1632"/>
      <c r="F512" s="1691"/>
      <c r="G512" s="1691"/>
      <c r="H512" s="1691"/>
      <c r="I512" s="1691"/>
      <c r="J512" s="1691"/>
      <c r="K512" s="1691"/>
      <c r="L512" s="1691"/>
    </row>
    <row r="513" spans="1:12" s="1615" customFormat="1">
      <c r="A513" s="1630"/>
      <c r="B513" s="1695"/>
      <c r="C513" s="1626"/>
      <c r="D513" s="1331"/>
      <c r="E513" s="1632"/>
      <c r="F513" s="1691"/>
      <c r="G513" s="1691"/>
      <c r="H513" s="1691"/>
      <c r="I513" s="1691"/>
      <c r="J513" s="1691"/>
      <c r="K513" s="1691"/>
      <c r="L513" s="1691"/>
    </row>
    <row r="514" spans="1:12" s="1615" customFormat="1">
      <c r="A514" s="1630"/>
      <c r="B514" s="1695"/>
      <c r="C514" s="1626"/>
      <c r="D514" s="1331"/>
      <c r="E514" s="1632"/>
      <c r="F514" s="1691"/>
      <c r="G514" s="1691"/>
      <c r="H514" s="1691"/>
      <c r="I514" s="1691"/>
      <c r="J514" s="1691"/>
      <c r="K514" s="1691"/>
      <c r="L514" s="1691"/>
    </row>
    <row r="515" spans="1:12" s="1615" customFormat="1">
      <c r="A515" s="1630"/>
      <c r="B515" s="1695"/>
      <c r="C515" s="1626"/>
      <c r="D515" s="1331"/>
      <c r="E515" s="1632"/>
      <c r="F515" s="1691"/>
      <c r="G515" s="1691"/>
      <c r="H515" s="1691"/>
      <c r="I515" s="1691"/>
      <c r="J515" s="1691"/>
      <c r="K515" s="1691"/>
      <c r="L515" s="1691"/>
    </row>
    <row r="516" spans="1:12" s="1615" customFormat="1">
      <c r="A516" s="1630"/>
      <c r="B516" s="1695"/>
      <c r="C516" s="1626"/>
      <c r="D516" s="1331"/>
      <c r="E516" s="1632"/>
      <c r="F516" s="1691"/>
      <c r="G516" s="1691"/>
      <c r="H516" s="1691"/>
      <c r="I516" s="1691"/>
      <c r="J516" s="1691"/>
      <c r="K516" s="1691"/>
      <c r="L516" s="1691"/>
    </row>
    <row r="517" spans="1:12" s="1615" customFormat="1">
      <c r="A517" s="1630"/>
      <c r="B517" s="1695"/>
      <c r="C517" s="1626"/>
      <c r="D517" s="1331"/>
      <c r="E517" s="1632"/>
      <c r="F517" s="1691"/>
      <c r="G517" s="1691"/>
      <c r="H517" s="1691"/>
      <c r="I517" s="1691"/>
      <c r="J517" s="1691"/>
      <c r="K517" s="1691"/>
      <c r="L517" s="1691"/>
    </row>
    <row r="518" spans="1:12" s="1615" customFormat="1">
      <c r="A518" s="1630"/>
      <c r="B518" s="1695"/>
      <c r="C518" s="1626"/>
      <c r="D518" s="1331"/>
      <c r="E518" s="1632"/>
      <c r="F518" s="1691"/>
      <c r="G518" s="1691"/>
      <c r="H518" s="1691"/>
      <c r="I518" s="1691"/>
      <c r="J518" s="1691"/>
      <c r="K518" s="1691"/>
      <c r="L518" s="1691"/>
    </row>
    <row r="519" spans="1:12" s="1615" customFormat="1">
      <c r="A519" s="1630"/>
      <c r="B519" s="1695"/>
      <c r="C519" s="1626"/>
      <c r="D519" s="1331"/>
      <c r="E519" s="1632"/>
      <c r="F519" s="1691"/>
      <c r="G519" s="1691"/>
      <c r="H519" s="1691"/>
      <c r="I519" s="1691"/>
      <c r="J519" s="1691"/>
      <c r="K519" s="1691"/>
      <c r="L519" s="1691"/>
    </row>
    <row r="520" spans="1:12" s="1615" customFormat="1">
      <c r="A520" s="1630"/>
      <c r="B520" s="1695"/>
      <c r="C520" s="1626"/>
      <c r="D520" s="1331"/>
      <c r="E520" s="1632"/>
      <c r="F520" s="1691"/>
      <c r="G520" s="1691"/>
      <c r="H520" s="1691"/>
      <c r="I520" s="1691"/>
      <c r="J520" s="1691"/>
      <c r="K520" s="1691"/>
      <c r="L520" s="1691"/>
    </row>
    <row r="521" spans="1:12" s="1615" customFormat="1">
      <c r="A521" s="1630"/>
      <c r="B521" s="1695"/>
      <c r="C521" s="1626"/>
      <c r="D521" s="1331"/>
      <c r="E521" s="1632"/>
      <c r="F521" s="1691"/>
      <c r="G521" s="1691"/>
      <c r="H521" s="1691"/>
      <c r="I521" s="1691"/>
      <c r="J521" s="1691"/>
      <c r="K521" s="1691"/>
      <c r="L521" s="1691"/>
    </row>
    <row r="522" spans="1:12" s="1615" customFormat="1">
      <c r="A522" s="1630"/>
      <c r="B522" s="1695"/>
      <c r="C522" s="1626"/>
      <c r="D522" s="1331"/>
      <c r="E522" s="1632"/>
      <c r="F522" s="1691"/>
      <c r="G522" s="1691"/>
      <c r="H522" s="1691"/>
      <c r="I522" s="1691"/>
      <c r="J522" s="1691"/>
      <c r="K522" s="1691"/>
      <c r="L522" s="1691"/>
    </row>
    <row r="523" spans="1:12" s="1615" customFormat="1">
      <c r="A523" s="1630"/>
      <c r="B523" s="1695"/>
      <c r="C523" s="1626"/>
      <c r="D523" s="1331"/>
      <c r="E523" s="1632"/>
      <c r="F523" s="1691"/>
      <c r="G523" s="1691"/>
      <c r="H523" s="1691"/>
      <c r="I523" s="1691"/>
      <c r="J523" s="1691"/>
      <c r="K523" s="1691"/>
      <c r="L523" s="1691"/>
    </row>
    <row r="524" spans="1:12" s="1615" customFormat="1">
      <c r="A524" s="1630"/>
      <c r="B524" s="1695"/>
      <c r="C524" s="1626"/>
      <c r="D524" s="1331"/>
      <c r="E524" s="1632"/>
      <c r="F524" s="1691"/>
      <c r="G524" s="1691"/>
      <c r="H524" s="1691"/>
      <c r="I524" s="1691"/>
      <c r="J524" s="1691"/>
      <c r="K524" s="1691"/>
      <c r="L524" s="1691"/>
    </row>
    <row r="525" spans="1:12" s="1615" customFormat="1">
      <c r="A525" s="1630"/>
      <c r="B525" s="1695"/>
      <c r="C525" s="1626"/>
      <c r="D525" s="1331"/>
      <c r="E525" s="1632"/>
      <c r="F525" s="1691"/>
      <c r="G525" s="1691"/>
      <c r="H525" s="1691"/>
      <c r="I525" s="1691"/>
      <c r="J525" s="1691"/>
      <c r="K525" s="1691"/>
      <c r="L525" s="1691"/>
    </row>
    <row r="526" spans="1:12" s="1615" customFormat="1">
      <c r="A526" s="1630"/>
      <c r="B526" s="1695"/>
      <c r="C526" s="1626"/>
      <c r="D526" s="1331"/>
      <c r="E526" s="1632"/>
      <c r="F526" s="1691"/>
      <c r="G526" s="1691"/>
      <c r="H526" s="1691"/>
      <c r="I526" s="1691"/>
      <c r="J526" s="1691"/>
      <c r="K526" s="1691"/>
      <c r="L526" s="1691"/>
    </row>
    <row r="527" spans="1:12">
      <c r="A527" s="1630"/>
      <c r="B527" s="1695"/>
      <c r="C527" s="1626"/>
    </row>
    <row r="528" spans="1:12">
      <c r="A528" s="1630"/>
      <c r="B528" s="1695"/>
      <c r="C528" s="1626"/>
    </row>
    <row r="529" spans="1:5">
      <c r="A529" s="1630"/>
      <c r="B529" s="1695"/>
      <c r="C529" s="1626"/>
    </row>
    <row r="530" spans="1:5">
      <c r="A530" s="1630"/>
      <c r="B530" s="1695"/>
      <c r="C530" s="1626"/>
    </row>
    <row r="531" spans="1:5">
      <c r="A531" s="1630"/>
      <c r="B531" s="1695"/>
      <c r="C531" s="1626"/>
    </row>
    <row r="532" spans="1:5">
      <c r="A532" s="1630"/>
      <c r="B532" s="1695"/>
      <c r="C532" s="1626"/>
    </row>
    <row r="533" spans="1:5">
      <c r="A533" s="1630"/>
      <c r="B533" s="1695"/>
      <c r="C533" s="1626"/>
    </row>
    <row r="534" spans="1:5">
      <c r="A534" s="1630"/>
      <c r="B534" s="1695"/>
      <c r="C534" s="1626"/>
    </row>
    <row r="535" spans="1:5">
      <c r="A535" s="1630"/>
      <c r="B535" s="1695"/>
      <c r="C535" s="1626"/>
    </row>
    <row r="536" spans="1:5">
      <c r="A536" s="1630"/>
      <c r="B536" s="1695"/>
      <c r="C536" s="1626"/>
    </row>
    <row r="537" spans="1:5">
      <c r="A537" s="1630"/>
      <c r="B537" s="1695"/>
      <c r="C537" s="1626"/>
    </row>
    <row r="538" spans="1:5">
      <c r="A538" s="1630"/>
      <c r="B538" s="1695"/>
      <c r="C538" s="1626"/>
    </row>
    <row r="539" spans="1:5">
      <c r="A539" s="1630"/>
      <c r="B539" s="1695"/>
      <c r="C539" s="1626"/>
    </row>
    <row r="540" spans="1:5" s="1633" customFormat="1">
      <c r="A540" s="1630"/>
      <c r="B540" s="1695"/>
      <c r="C540" s="1626"/>
      <c r="D540" s="1331"/>
      <c r="E540" s="1632"/>
    </row>
    <row r="541" spans="1:5" s="1633" customFormat="1">
      <c r="A541" s="1630"/>
      <c r="B541" s="1695"/>
      <c r="C541" s="1626"/>
      <c r="D541" s="1331"/>
      <c r="E541" s="1632"/>
    </row>
    <row r="542" spans="1:5">
      <c r="A542" s="1630"/>
      <c r="B542" s="1695"/>
      <c r="C542" s="1626"/>
    </row>
    <row r="543" spans="1:5">
      <c r="A543" s="1630"/>
      <c r="B543" s="1696"/>
      <c r="C543" s="1626"/>
      <c r="D543" s="1341"/>
    </row>
    <row r="544" spans="1:5">
      <c r="A544" s="1630"/>
      <c r="B544" s="1696"/>
      <c r="C544" s="1626"/>
      <c r="D544" s="1341"/>
    </row>
    <row r="545" spans="1:5">
      <c r="A545" s="1691"/>
      <c r="B545" s="1691"/>
      <c r="C545" s="1625"/>
      <c r="D545" s="1347"/>
      <c r="E545" s="1697"/>
    </row>
    <row r="546" spans="1:5">
      <c r="C546" s="1625"/>
    </row>
    <row r="547" spans="1:5">
      <c r="C547" s="1691"/>
    </row>
  </sheetData>
  <sheetProtection algorithmName="SHA-512" hashValue="XeeInc1/hTV5W1O6OZjuMEZFJZL6b+CeTURTjscEcPP1Gg7UizshMJr/BOYy3d1YLSIZt1Qon9KCmnYreZuMiw==" saltValue="d5d+Z2loryFjGtgMGHQdTg==" spinCount="100000" sheet="1" objects="1" scenarios="1" formatColumns="0" formatRows="0"/>
  <protectedRanges>
    <protectedRange sqref="D1:D2 D159:D65533" name="Obseg3"/>
    <protectedRange sqref="C88 D3:D87 D89:D158" name="Obseg3_1"/>
  </protectedRanges>
  <mergeCells count="4">
    <mergeCell ref="F1:G1"/>
    <mergeCell ref="H1:I1"/>
    <mergeCell ref="F20:G20"/>
    <mergeCell ref="H20:I20"/>
  </mergeCells>
  <pageMargins left="0.98425196850393704" right="0.39370078740157483" top="0.35433070866141736" bottom="0.78740157480314965" header="0.19685039370078741" footer="0.47244094488188981"/>
  <pageSetup paperSize="9" scale="95" fitToHeight="0" orientation="landscape" horizontalDpi="4294967293" r:id="rId1"/>
  <headerFooter alignWithMargins="0">
    <oddHeader>&amp;L        &amp;9 "D S O" - BOKALCI&amp;C&amp;9    KANALIZACIJA - 2. faza&amp;R&amp;9KVINTA doo</oddHeader>
    <oddFooter>&amp;L&amp;8              November  2016&amp;C&amp;P/5&amp;R&amp;8 gradbena dela
obrtniška dela</oddFooter>
  </headerFooter>
  <rowBreaks count="5" manualBreakCount="5">
    <brk id="29" max="8" man="1"/>
    <brk id="70" max="8" man="1"/>
    <brk id="106" max="8" man="1"/>
    <brk id="144" max="8" man="1"/>
    <brk id="15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O479"/>
  <sheetViews>
    <sheetView topLeftCell="A737" zoomScaleNormal="85" workbookViewId="0">
      <selection activeCell="C393" sqref="C393"/>
    </sheetView>
    <sheetView workbookViewId="1"/>
    <sheetView view="pageBreakPreview" zoomScale="80" zoomScaleNormal="100" zoomScaleSheetLayoutView="80" workbookViewId="2">
      <selection activeCell="G46" sqref="G46"/>
    </sheetView>
  </sheetViews>
  <sheetFormatPr defaultColWidth="0" defaultRowHeight="12.75"/>
  <cols>
    <col min="1" max="1" width="8.140625" style="5" customWidth="1"/>
    <col min="2" max="2" width="45.28515625" style="4" customWidth="1"/>
    <col min="3" max="3" width="8.85546875" style="2" customWidth="1"/>
    <col min="4" max="4" width="10.5703125" style="2" customWidth="1"/>
    <col min="5" max="5" width="13" style="1352" customWidth="1"/>
    <col min="6" max="9" width="10.28515625" style="1040" customWidth="1"/>
    <col min="10" max="10" width="12.140625" style="1705" customWidth="1"/>
    <col min="11" max="15" width="0" style="1" hidden="1" customWidth="1"/>
    <col min="16" max="16384" width="11.5703125" style="1" hidden="1"/>
  </cols>
  <sheetData>
    <row r="1" spans="1:10" s="58" customFormat="1" ht="33.75" customHeight="1">
      <c r="A1" s="54"/>
      <c r="B1" s="55"/>
      <c r="C1" s="56"/>
      <c r="D1" s="56"/>
      <c r="E1" s="1348"/>
      <c r="F1" s="1506" t="s">
        <v>2539</v>
      </c>
      <c r="G1" s="1506"/>
      <c r="H1" s="1506"/>
      <c r="I1" s="1506"/>
      <c r="J1" s="1700"/>
    </row>
    <row r="2" spans="1:10" s="86" customFormat="1" ht="12.75" customHeight="1">
      <c r="A2" s="96" t="s">
        <v>98</v>
      </c>
      <c r="B2" s="85" t="s">
        <v>102</v>
      </c>
      <c r="C2" s="85"/>
      <c r="D2" s="2"/>
      <c r="E2" s="1349"/>
      <c r="F2" s="1080"/>
      <c r="G2" s="1080"/>
      <c r="H2" s="1080"/>
      <c r="I2" s="1080"/>
      <c r="J2" s="1701"/>
    </row>
    <row r="3" spans="1:10" s="86" customFormat="1" ht="12.75" customHeight="1">
      <c r="A3" s="96"/>
      <c r="B3" s="98"/>
      <c r="C3" s="98"/>
      <c r="D3" s="2"/>
      <c r="E3" s="1349"/>
      <c r="F3" s="1080"/>
      <c r="G3" s="1080"/>
      <c r="H3" s="1080"/>
      <c r="I3" s="1080"/>
      <c r="J3" s="1701"/>
    </row>
    <row r="4" spans="1:10" s="86" customFormat="1" ht="12.75" customHeight="1">
      <c r="A4" s="96" t="s">
        <v>99</v>
      </c>
      <c r="B4" s="106" t="s">
        <v>2602</v>
      </c>
      <c r="C4" s="85"/>
      <c r="D4" s="85"/>
      <c r="E4" s="1339"/>
      <c r="F4" s="1080"/>
      <c r="G4" s="1080"/>
      <c r="H4" s="1080"/>
      <c r="I4" s="1080"/>
      <c r="J4" s="1701"/>
    </row>
    <row r="5" spans="1:10" s="86" customFormat="1" ht="12.75" customHeight="1">
      <c r="A5" s="96"/>
      <c r="B5" s="87"/>
      <c r="C5" s="87"/>
      <c r="D5" s="2"/>
      <c r="E5" s="1349"/>
      <c r="F5" s="1080"/>
      <c r="G5" s="1080"/>
      <c r="H5" s="1080"/>
      <c r="I5" s="1080"/>
      <c r="J5" s="1701"/>
    </row>
    <row r="6" spans="1:10" s="108" customFormat="1" ht="12.75" customHeight="1">
      <c r="A6" s="96" t="s">
        <v>100</v>
      </c>
      <c r="B6" s="85" t="s">
        <v>101</v>
      </c>
      <c r="C6" s="85"/>
      <c r="D6" s="107"/>
      <c r="E6" s="1350"/>
      <c r="F6" s="1072"/>
      <c r="G6" s="1072"/>
      <c r="H6" s="1072"/>
      <c r="I6" s="1072"/>
      <c r="J6" s="1702"/>
    </row>
    <row r="7" spans="1:10" s="76" customFormat="1" ht="12.75" customHeight="1">
      <c r="A7" s="96"/>
      <c r="B7" s="125"/>
      <c r="C7" s="18"/>
      <c r="D7" s="13"/>
      <c r="E7" s="1351"/>
      <c r="F7" s="1074"/>
      <c r="G7" s="1074"/>
      <c r="H7" s="1074"/>
      <c r="I7" s="1074"/>
      <c r="J7" s="1703"/>
    </row>
    <row r="8" spans="1:10" s="76" customFormat="1" ht="12.75" customHeight="1">
      <c r="A8" s="105" t="s">
        <v>181</v>
      </c>
      <c r="B8" s="106" t="s">
        <v>2273</v>
      </c>
      <c r="C8" s="18"/>
      <c r="D8" s="13"/>
      <c r="E8" s="1351"/>
      <c r="F8" s="1074"/>
      <c r="G8" s="1074"/>
      <c r="H8" s="1074"/>
      <c r="I8" s="1074"/>
      <c r="J8" s="1703"/>
    </row>
    <row r="9" spans="1:10" s="76" customFormat="1" ht="12.75" customHeight="1">
      <c r="A9" s="96"/>
      <c r="B9" s="87"/>
      <c r="C9" s="18"/>
      <c r="D9" s="13"/>
      <c r="E9" s="1351"/>
      <c r="F9" s="1074"/>
      <c r="G9" s="1074"/>
      <c r="H9" s="1074"/>
      <c r="I9" s="1074"/>
      <c r="J9" s="1703"/>
    </row>
    <row r="10" spans="1:10" s="76" customFormat="1" ht="12.75" customHeight="1">
      <c r="A10" s="96" t="s">
        <v>58</v>
      </c>
      <c r="B10" s="106" t="s">
        <v>2603</v>
      </c>
      <c r="C10" s="18"/>
      <c r="D10" s="13"/>
      <c r="E10" s="1351"/>
      <c r="F10" s="1074"/>
      <c r="G10" s="1074"/>
      <c r="H10" s="1074"/>
      <c r="I10" s="1074"/>
      <c r="J10" s="1703"/>
    </row>
    <row r="11" spans="1:10" s="14" customFormat="1">
      <c r="A11" s="12"/>
      <c r="B11" s="31"/>
      <c r="C11" s="13"/>
      <c r="D11" s="13"/>
      <c r="E11" s="1352"/>
      <c r="F11" s="1042"/>
      <c r="G11" s="1042"/>
      <c r="H11" s="1042"/>
      <c r="I11" s="1042"/>
      <c r="J11" s="1704"/>
    </row>
    <row r="12" spans="1:10" s="14" customFormat="1">
      <c r="A12" s="12"/>
      <c r="B12" s="31"/>
      <c r="C12" s="13"/>
      <c r="D12" s="13"/>
      <c r="E12" s="1352"/>
      <c r="F12" s="1042"/>
      <c r="G12" s="1042"/>
      <c r="H12" s="1042"/>
      <c r="I12" s="1042"/>
      <c r="J12" s="1704"/>
    </row>
    <row r="13" spans="1:10" customFormat="1" ht="15">
      <c r="A13" s="172"/>
      <c r="B13" s="216" t="s">
        <v>1384</v>
      </c>
      <c r="C13" s="217"/>
      <c r="D13" s="218"/>
      <c r="E13" s="1342"/>
      <c r="F13" s="1299"/>
      <c r="G13" s="1299"/>
      <c r="H13" s="1299"/>
      <c r="I13" s="1299"/>
      <c r="J13" s="1705"/>
    </row>
    <row r="14" spans="1:10" customFormat="1" ht="14.25">
      <c r="A14" s="172"/>
      <c r="B14" s="219"/>
      <c r="C14" s="217"/>
      <c r="D14" s="218"/>
      <c r="E14" s="1342"/>
      <c r="F14" s="1299"/>
      <c r="G14" s="1299"/>
      <c r="H14" s="1299"/>
      <c r="I14" s="1299"/>
      <c r="J14" s="1705"/>
    </row>
    <row r="15" spans="1:10" s="223" customFormat="1" ht="37.5" customHeight="1">
      <c r="A15" s="220"/>
      <c r="B15" s="221" t="s">
        <v>2604</v>
      </c>
      <c r="C15" s="222"/>
      <c r="D15" s="222"/>
      <c r="E15" s="1353"/>
      <c r="F15" s="1519"/>
      <c r="G15" s="1519"/>
      <c r="H15" s="1519"/>
      <c r="I15" s="1519"/>
      <c r="J15" s="222"/>
    </row>
    <row r="16" spans="1:10" s="226" customFormat="1">
      <c r="A16" s="224"/>
      <c r="B16" s="224" t="s">
        <v>2605</v>
      </c>
      <c r="C16" s="225"/>
      <c r="D16" s="225"/>
      <c r="E16" s="1354"/>
      <c r="F16" s="1520"/>
      <c r="G16" s="1520"/>
      <c r="H16" s="1520"/>
      <c r="I16" s="1520"/>
      <c r="J16" s="1706"/>
    </row>
    <row r="17" spans="1:10" s="229" customFormat="1">
      <c r="A17" s="227"/>
      <c r="B17" s="743" t="s">
        <v>2539</v>
      </c>
      <c r="C17" s="228"/>
      <c r="D17" s="228"/>
      <c r="E17" s="1355"/>
      <c r="F17" s="1521"/>
      <c r="G17" s="1521"/>
      <c r="H17" s="1521"/>
      <c r="I17" s="1521"/>
      <c r="J17" s="1707"/>
    </row>
    <row r="18" spans="1:10" s="229" customFormat="1">
      <c r="A18" s="227"/>
      <c r="B18" s="227" t="s">
        <v>2606</v>
      </c>
      <c r="C18" s="228"/>
      <c r="D18" s="228"/>
      <c r="E18" s="1355"/>
      <c r="F18" s="774"/>
      <c r="G18" s="774"/>
      <c r="H18" s="774"/>
      <c r="I18" s="774"/>
      <c r="J18" s="1707"/>
    </row>
    <row r="19" spans="1:10" s="229" customFormat="1">
      <c r="A19" s="227"/>
      <c r="B19" s="227" t="s">
        <v>2607</v>
      </c>
      <c r="C19" s="228"/>
      <c r="D19" s="228"/>
      <c r="E19" s="1355"/>
      <c r="F19" s="1521"/>
      <c r="G19" s="1521"/>
      <c r="H19" s="1521"/>
      <c r="I19" s="1521"/>
      <c r="J19" s="1707"/>
    </row>
    <row r="20" spans="1:10" s="229" customFormat="1">
      <c r="A20" s="756" t="s">
        <v>2608</v>
      </c>
      <c r="B20" s="756" t="s">
        <v>2609</v>
      </c>
      <c r="C20" s="757"/>
      <c r="D20" s="757"/>
      <c r="E20" s="1356"/>
      <c r="F20" s="1522"/>
      <c r="G20" s="1522"/>
      <c r="H20" s="1522"/>
      <c r="I20" s="1522"/>
      <c r="J20" s="1707"/>
    </row>
    <row r="21" spans="1:10" s="229" customFormat="1">
      <c r="A21" s="227"/>
      <c r="B21" s="758" t="s">
        <v>2610</v>
      </c>
      <c r="C21" s="228"/>
      <c r="D21" s="228"/>
      <c r="E21" s="1355"/>
      <c r="F21" s="773"/>
      <c r="G21" s="773"/>
      <c r="H21" s="773"/>
      <c r="I21" s="773"/>
      <c r="J21" s="1707"/>
    </row>
    <row r="22" spans="1:10" s="229" customFormat="1">
      <c r="A22" s="227"/>
      <c r="B22" s="227"/>
      <c r="C22" s="228"/>
      <c r="D22" s="228"/>
      <c r="E22" s="1355"/>
      <c r="F22" s="1521"/>
      <c r="G22" s="1521"/>
      <c r="H22" s="1521"/>
      <c r="I22" s="1521"/>
      <c r="J22" s="1707"/>
    </row>
    <row r="23" spans="1:10" s="229" customFormat="1">
      <c r="A23" s="227"/>
      <c r="B23" s="227" t="s">
        <v>2611</v>
      </c>
      <c r="C23" s="228"/>
      <c r="D23" s="228"/>
      <c r="E23" s="1355"/>
      <c r="F23" s="1521"/>
      <c r="G23" s="1521"/>
      <c r="H23" s="1521"/>
      <c r="I23" s="1521"/>
      <c r="J23" s="1707"/>
    </row>
    <row r="24" spans="1:10" s="223" customFormat="1" ht="21.75" customHeight="1">
      <c r="A24" s="220"/>
      <c r="B24" s="227" t="s">
        <v>2604</v>
      </c>
      <c r="C24" s="222"/>
      <c r="D24" s="222"/>
      <c r="E24" s="1353"/>
      <c r="F24" s="1519"/>
      <c r="G24" s="1519"/>
      <c r="H24" s="1519"/>
      <c r="I24" s="1519"/>
      <c r="J24" s="222"/>
    </row>
    <row r="25" spans="1:10" s="226" customFormat="1">
      <c r="A25" s="224" t="s">
        <v>2608</v>
      </c>
      <c r="B25" s="224" t="s">
        <v>2612</v>
      </c>
      <c r="C25" s="225"/>
      <c r="D25" s="225"/>
      <c r="E25" s="1354"/>
      <c r="F25" s="1520"/>
      <c r="G25" s="1520"/>
      <c r="H25" s="1520"/>
      <c r="I25" s="1520"/>
      <c r="J25" s="1706"/>
    </row>
    <row r="26" spans="1:10" s="229" customFormat="1">
      <c r="A26" s="227"/>
      <c r="B26" s="743" t="s">
        <v>2539</v>
      </c>
      <c r="C26" s="228"/>
      <c r="D26" s="228"/>
      <c r="E26" s="1355"/>
      <c r="F26" s="1521"/>
      <c r="G26" s="1521"/>
      <c r="H26" s="1521"/>
      <c r="I26" s="1521"/>
      <c r="J26" s="1707"/>
    </row>
    <row r="27" spans="1:10" s="229" customFormat="1" ht="13.5" thickBot="1">
      <c r="A27" s="227"/>
      <c r="B27" s="227"/>
      <c r="C27" s="228"/>
      <c r="D27" s="228"/>
      <c r="E27" s="1355"/>
      <c r="F27" s="1521"/>
      <c r="G27" s="1521"/>
      <c r="H27" s="1521"/>
      <c r="I27" s="1521"/>
      <c r="J27" s="1707"/>
    </row>
    <row r="28" spans="1:10" s="229" customFormat="1" ht="13.5" thickBot="1">
      <c r="A28" s="227"/>
      <c r="B28" s="227" t="s">
        <v>2613</v>
      </c>
      <c r="C28" s="228"/>
      <c r="D28" s="228"/>
      <c r="E28" s="1528"/>
      <c r="F28" s="1525" t="s">
        <v>2629</v>
      </c>
      <c r="G28" s="1548" t="s">
        <v>1557</v>
      </c>
      <c r="H28" s="1549"/>
      <c r="I28" s="1550" t="s">
        <v>1558</v>
      </c>
      <c r="J28" s="1551"/>
    </row>
    <row r="29" spans="1:10" s="229" customFormat="1">
      <c r="A29" s="227"/>
      <c r="B29" s="743" t="s">
        <v>2539</v>
      </c>
      <c r="C29" s="228"/>
      <c r="D29" s="228"/>
      <c r="E29" s="1528"/>
      <c r="F29" s="1521"/>
      <c r="G29" s="1521"/>
      <c r="H29" s="1521"/>
      <c r="I29" s="1521"/>
      <c r="J29" s="1707"/>
    </row>
    <row r="30" spans="1:10" s="229" customFormat="1">
      <c r="A30" s="756" t="s">
        <v>2614</v>
      </c>
      <c r="B30" s="756" t="s">
        <v>2615</v>
      </c>
      <c r="C30" s="757"/>
      <c r="D30" s="757"/>
      <c r="E30" s="1529"/>
      <c r="F30" s="773">
        <f>F45</f>
        <v>0</v>
      </c>
      <c r="G30" s="773"/>
      <c r="H30" s="773">
        <f>H45</f>
        <v>0</v>
      </c>
      <c r="I30" s="773"/>
      <c r="J30" s="773">
        <f>J45</f>
        <v>0</v>
      </c>
    </row>
    <row r="31" spans="1:10" s="229" customFormat="1">
      <c r="A31" s="756" t="s">
        <v>2616</v>
      </c>
      <c r="B31" s="756" t="s">
        <v>2617</v>
      </c>
      <c r="C31" s="757"/>
      <c r="D31" s="757"/>
      <c r="E31" s="1529"/>
      <c r="F31" s="773">
        <f>F63</f>
        <v>2332</v>
      </c>
      <c r="G31" s="773"/>
      <c r="H31" s="773">
        <f>H63</f>
        <v>0</v>
      </c>
      <c r="I31" s="773"/>
      <c r="J31" s="773">
        <f>J63</f>
        <v>2332</v>
      </c>
    </row>
    <row r="32" spans="1:10" s="229" customFormat="1">
      <c r="A32" s="758" t="s">
        <v>2618</v>
      </c>
      <c r="B32" s="758" t="s">
        <v>2619</v>
      </c>
      <c r="C32" s="757"/>
      <c r="D32" s="757"/>
      <c r="E32" s="1529"/>
      <c r="F32" s="773">
        <f>F73</f>
        <v>0</v>
      </c>
      <c r="G32" s="773"/>
      <c r="H32" s="773">
        <f>H73</f>
        <v>0</v>
      </c>
      <c r="I32" s="773"/>
      <c r="J32" s="773">
        <f>J73</f>
        <v>0</v>
      </c>
    </row>
    <row r="33" spans="1:10" s="229" customFormat="1">
      <c r="A33" s="758" t="s">
        <v>2620</v>
      </c>
      <c r="B33" s="759" t="s">
        <v>2621</v>
      </c>
      <c r="C33" s="757"/>
      <c r="D33" s="757"/>
      <c r="E33" s="1529"/>
      <c r="F33" s="773">
        <f>F78</f>
        <v>0</v>
      </c>
      <c r="G33" s="773"/>
      <c r="H33" s="773">
        <f>H78</f>
        <v>0</v>
      </c>
      <c r="I33" s="773"/>
      <c r="J33" s="773">
        <f>J78</f>
        <v>0</v>
      </c>
    </row>
    <row r="34" spans="1:10" s="229" customFormat="1">
      <c r="A34" s="758" t="s">
        <v>2622</v>
      </c>
      <c r="B34" s="759" t="s">
        <v>2623</v>
      </c>
      <c r="C34" s="757"/>
      <c r="D34" s="757"/>
      <c r="E34" s="1529"/>
      <c r="F34" s="773">
        <f>F82</f>
        <v>0</v>
      </c>
      <c r="G34" s="773"/>
      <c r="H34" s="773">
        <f>H82</f>
        <v>0</v>
      </c>
      <c r="I34" s="773"/>
      <c r="J34" s="773">
        <f>J82</f>
        <v>0</v>
      </c>
    </row>
    <row r="35" spans="1:10" s="229" customFormat="1">
      <c r="A35" s="756" t="s">
        <v>2624</v>
      </c>
      <c r="B35" s="759" t="s">
        <v>2625</v>
      </c>
      <c r="C35" s="230"/>
      <c r="D35" s="230"/>
      <c r="E35" s="1530"/>
      <c r="F35" s="1523">
        <f>F88</f>
        <v>0</v>
      </c>
      <c r="G35" s="1523"/>
      <c r="H35" s="1523">
        <f>H88</f>
        <v>0</v>
      </c>
      <c r="I35" s="1523"/>
      <c r="J35" s="1523">
        <f>J88</f>
        <v>0</v>
      </c>
    </row>
    <row r="36" spans="1:10" s="226" customFormat="1" ht="15">
      <c r="A36" s="224"/>
      <c r="B36" s="760" t="s">
        <v>3593</v>
      </c>
      <c r="C36" s="761"/>
      <c r="D36" s="761"/>
      <c r="E36" s="1531"/>
      <c r="F36" s="1524">
        <f>SUM(F30:F35)</f>
        <v>2332</v>
      </c>
      <c r="G36" s="1524"/>
      <c r="H36" s="1524">
        <f>SUM(H30:H35)</f>
        <v>0</v>
      </c>
      <c r="I36" s="1524"/>
      <c r="J36" s="1524">
        <f>SUM(J30:J35)</f>
        <v>2332</v>
      </c>
    </row>
    <row r="37" spans="1:10" s="229" customFormat="1" ht="13.5" thickBot="1">
      <c r="A37" s="227"/>
      <c r="B37" s="743" t="s">
        <v>2539</v>
      </c>
      <c r="C37" s="228"/>
      <c r="D37" s="228"/>
      <c r="E37" s="1528"/>
      <c r="F37" s="773"/>
      <c r="G37" s="773"/>
      <c r="H37" s="773"/>
      <c r="I37" s="773"/>
      <c r="J37" s="1707"/>
    </row>
    <row r="38" spans="1:10" s="229" customFormat="1" ht="13.5" thickBot="1">
      <c r="A38" s="762" t="s">
        <v>2626</v>
      </c>
      <c r="B38" s="763" t="s">
        <v>2627</v>
      </c>
      <c r="C38" s="764" t="s">
        <v>1116</v>
      </c>
      <c r="D38" s="764" t="s">
        <v>79</v>
      </c>
      <c r="E38" s="1532" t="s">
        <v>2628</v>
      </c>
      <c r="F38" s="1525" t="s">
        <v>2629</v>
      </c>
      <c r="G38" s="1548" t="s">
        <v>1557</v>
      </c>
      <c r="H38" s="1549"/>
      <c r="I38" s="1550" t="s">
        <v>1558</v>
      </c>
      <c r="J38" s="1551"/>
    </row>
    <row r="39" spans="1:10" s="229" customFormat="1">
      <c r="A39" s="765"/>
      <c r="B39" s="765"/>
      <c r="C39" s="766"/>
      <c r="D39" s="766"/>
      <c r="E39" s="1533"/>
      <c r="F39" s="1526"/>
      <c r="G39" s="1526"/>
      <c r="H39" s="1526"/>
      <c r="I39" s="1526"/>
      <c r="J39" s="1707"/>
    </row>
    <row r="40" spans="1:10" s="229" customFormat="1">
      <c r="A40" s="227" t="s">
        <v>2614</v>
      </c>
      <c r="B40" s="227" t="s">
        <v>2630</v>
      </c>
      <c r="C40" s="757"/>
      <c r="D40" s="757"/>
      <c r="E40" s="1529"/>
      <c r="F40" s="773"/>
      <c r="G40" s="773"/>
      <c r="H40" s="773"/>
      <c r="I40" s="773"/>
      <c r="J40" s="1707"/>
    </row>
    <row r="41" spans="1:10" s="229" customFormat="1">
      <c r="A41" s="227"/>
      <c r="B41" s="227"/>
      <c r="C41" s="757"/>
      <c r="D41" s="757"/>
      <c r="E41" s="1529"/>
      <c r="F41" s="773"/>
      <c r="G41" s="773"/>
      <c r="H41" s="773"/>
      <c r="I41" s="773"/>
      <c r="J41" s="1707"/>
    </row>
    <row r="42" spans="1:10" s="229" customFormat="1" ht="25.5">
      <c r="A42" s="227"/>
      <c r="B42" s="767" t="s">
        <v>2631</v>
      </c>
      <c r="C42" s="757"/>
      <c r="D42" s="757"/>
      <c r="E42" s="1529"/>
      <c r="F42" s="773"/>
      <c r="G42" s="773"/>
      <c r="H42" s="773"/>
      <c r="I42" s="773"/>
      <c r="J42" s="1707"/>
    </row>
    <row r="43" spans="1:10" s="229" customFormat="1">
      <c r="A43" s="227"/>
      <c r="B43" s="767"/>
      <c r="C43" s="757"/>
      <c r="D43" s="757"/>
      <c r="E43" s="1529"/>
      <c r="F43" s="773"/>
      <c r="G43" s="773"/>
      <c r="H43" s="773"/>
      <c r="I43" s="773"/>
      <c r="J43" s="1707"/>
    </row>
    <row r="44" spans="1:10" s="229" customFormat="1">
      <c r="A44" s="758" t="s">
        <v>2632</v>
      </c>
      <c r="B44" s="767" t="s">
        <v>2633</v>
      </c>
      <c r="C44" s="757" t="s">
        <v>2634</v>
      </c>
      <c r="D44" s="757">
        <v>100</v>
      </c>
      <c r="E44" s="1357"/>
      <c r="F44" s="773">
        <f>E44*D44</f>
        <v>0</v>
      </c>
      <c r="G44" s="773">
        <v>0</v>
      </c>
      <c r="H44" s="773">
        <v>0</v>
      </c>
      <c r="I44" s="773">
        <f>D44</f>
        <v>100</v>
      </c>
      <c r="J44" s="230">
        <f>F44</f>
        <v>0</v>
      </c>
    </row>
    <row r="45" spans="1:10" s="770" customFormat="1">
      <c r="A45" s="768" t="s">
        <v>2614</v>
      </c>
      <c r="B45" s="768" t="s">
        <v>2635</v>
      </c>
      <c r="C45" s="769"/>
      <c r="D45" s="769"/>
      <c r="E45" s="1534"/>
      <c r="F45" s="784">
        <f>SUM(F44:F44)</f>
        <v>0</v>
      </c>
      <c r="G45" s="784"/>
      <c r="H45" s="784">
        <f>SUM(H44:H44)</f>
        <v>0</v>
      </c>
      <c r="I45" s="784"/>
      <c r="J45" s="784">
        <f>SUM(J44:J44)</f>
        <v>0</v>
      </c>
    </row>
    <row r="46" spans="1:10" s="229" customFormat="1">
      <c r="A46" s="227"/>
      <c r="B46" s="227"/>
      <c r="C46" s="757"/>
      <c r="D46" s="757"/>
      <c r="E46" s="1529"/>
      <c r="F46" s="773"/>
      <c r="G46" s="773"/>
      <c r="H46" s="773"/>
      <c r="I46" s="773"/>
      <c r="J46" s="1707"/>
    </row>
    <row r="47" spans="1:10" s="229" customFormat="1">
      <c r="A47" s="227" t="s">
        <v>2616</v>
      </c>
      <c r="B47" s="227" t="s">
        <v>2617</v>
      </c>
      <c r="C47" s="757"/>
      <c r="D47" s="757"/>
      <c r="E47" s="1529"/>
      <c r="F47" s="773"/>
      <c r="G47" s="773"/>
      <c r="H47" s="773"/>
      <c r="I47" s="773"/>
      <c r="J47" s="1707"/>
    </row>
    <row r="48" spans="1:10" s="229" customFormat="1">
      <c r="A48" s="758"/>
      <c r="B48" s="743" t="s">
        <v>2539</v>
      </c>
      <c r="C48" s="757"/>
      <c r="D48" s="757"/>
      <c r="E48" s="1529"/>
      <c r="F48" s="773"/>
      <c r="G48" s="773"/>
      <c r="H48" s="773"/>
      <c r="I48" s="773"/>
      <c r="J48" s="1707"/>
    </row>
    <row r="49" spans="1:10" s="229" customFormat="1">
      <c r="A49" s="227" t="s">
        <v>2636</v>
      </c>
      <c r="B49" s="227" t="s">
        <v>2637</v>
      </c>
      <c r="C49" s="757"/>
      <c r="D49" s="757"/>
      <c r="E49" s="1529"/>
      <c r="F49" s="773"/>
      <c r="G49" s="773"/>
      <c r="H49" s="773"/>
      <c r="I49" s="773"/>
      <c r="J49" s="1707"/>
    </row>
    <row r="50" spans="1:10" s="229" customFormat="1" ht="25.5">
      <c r="A50" s="758" t="s">
        <v>2638</v>
      </c>
      <c r="B50" s="767" t="s">
        <v>2639</v>
      </c>
      <c r="C50" s="757" t="s">
        <v>2552</v>
      </c>
      <c r="D50" s="757">
        <v>53</v>
      </c>
      <c r="E50" s="1357">
        <v>44</v>
      </c>
      <c r="F50" s="773">
        <f>D50*E50</f>
        <v>2332</v>
      </c>
      <c r="G50" s="773">
        <v>0</v>
      </c>
      <c r="H50" s="773">
        <v>0</v>
      </c>
      <c r="I50" s="773">
        <f t="shared" ref="I50:I53" si="0">D50</f>
        <v>53</v>
      </c>
      <c r="J50" s="230">
        <f t="shared" ref="J50:J53" si="1">F50</f>
        <v>2332</v>
      </c>
    </row>
    <row r="51" spans="1:10" s="229" customFormat="1" ht="38.25">
      <c r="A51" s="758" t="s">
        <v>2640</v>
      </c>
      <c r="B51" s="767" t="s">
        <v>2641</v>
      </c>
      <c r="C51" s="757" t="s">
        <v>2552</v>
      </c>
      <c r="D51" s="757">
        <v>78</v>
      </c>
      <c r="E51" s="1357"/>
      <c r="F51" s="773">
        <f>D51*E51</f>
        <v>0</v>
      </c>
      <c r="G51" s="773">
        <v>0</v>
      </c>
      <c r="H51" s="773">
        <v>0</v>
      </c>
      <c r="I51" s="773">
        <f t="shared" si="0"/>
        <v>78</v>
      </c>
      <c r="J51" s="230">
        <f t="shared" si="1"/>
        <v>0</v>
      </c>
    </row>
    <row r="52" spans="1:10" s="229" customFormat="1" ht="25.5">
      <c r="A52" s="758" t="s">
        <v>2642</v>
      </c>
      <c r="B52" s="767" t="s">
        <v>2643</v>
      </c>
      <c r="C52" s="757" t="s">
        <v>2552</v>
      </c>
      <c r="D52" s="757">
        <v>0</v>
      </c>
      <c r="E52" s="1357"/>
      <c r="F52" s="773">
        <f>D52*E52</f>
        <v>0</v>
      </c>
      <c r="G52" s="773">
        <v>0</v>
      </c>
      <c r="H52" s="773">
        <v>0</v>
      </c>
      <c r="I52" s="773">
        <f t="shared" si="0"/>
        <v>0</v>
      </c>
      <c r="J52" s="230">
        <f t="shared" si="1"/>
        <v>0</v>
      </c>
    </row>
    <row r="53" spans="1:10" s="229" customFormat="1" ht="25.5">
      <c r="A53" s="758" t="s">
        <v>2644</v>
      </c>
      <c r="B53" s="767" t="s">
        <v>2645</v>
      </c>
      <c r="C53" s="757" t="s">
        <v>2552</v>
      </c>
      <c r="D53" s="757">
        <f>D51</f>
        <v>78</v>
      </c>
      <c r="E53" s="1357"/>
      <c r="F53" s="773">
        <f>D53*E53</f>
        <v>0</v>
      </c>
      <c r="G53" s="773">
        <v>0</v>
      </c>
      <c r="H53" s="773">
        <v>0</v>
      </c>
      <c r="I53" s="773">
        <f t="shared" si="0"/>
        <v>78</v>
      </c>
      <c r="J53" s="230">
        <f t="shared" si="1"/>
        <v>0</v>
      </c>
    </row>
    <row r="54" spans="1:10" s="229" customFormat="1">
      <c r="A54" s="432" t="s">
        <v>2646</v>
      </c>
      <c r="B54" s="432" t="s">
        <v>2647</v>
      </c>
      <c r="C54" s="230"/>
      <c r="D54" s="230"/>
      <c r="E54" s="1530"/>
      <c r="F54" s="1523"/>
      <c r="G54" s="1523"/>
      <c r="H54" s="1523"/>
      <c r="I54" s="1523"/>
      <c r="J54" s="1707"/>
    </row>
    <row r="55" spans="1:10" s="229" customFormat="1" ht="51">
      <c r="A55" s="758" t="s">
        <v>2648</v>
      </c>
      <c r="B55" s="759" t="s">
        <v>2649</v>
      </c>
      <c r="C55" s="757" t="s">
        <v>1667</v>
      </c>
      <c r="D55" s="757">
        <v>127</v>
      </c>
      <c r="E55" s="1357"/>
      <c r="F55" s="773">
        <f>D55*E55</f>
        <v>0</v>
      </c>
      <c r="G55" s="773">
        <v>0</v>
      </c>
      <c r="H55" s="773">
        <v>0</v>
      </c>
      <c r="I55" s="773">
        <f t="shared" ref="I55:I56" si="2">D55</f>
        <v>127</v>
      </c>
      <c r="J55" s="230">
        <f t="shared" ref="J55:J56" si="3">F55</f>
        <v>0</v>
      </c>
    </row>
    <row r="56" spans="1:10" s="774" customFormat="1" ht="38.25">
      <c r="A56" s="772" t="s">
        <v>2650</v>
      </c>
      <c r="B56" s="767" t="s">
        <v>2651</v>
      </c>
      <c r="C56" s="773" t="s">
        <v>1667</v>
      </c>
      <c r="D56" s="773">
        <v>39</v>
      </c>
      <c r="E56" s="1357"/>
      <c r="F56" s="773">
        <f>D56*E56</f>
        <v>0</v>
      </c>
      <c r="G56" s="773">
        <v>0</v>
      </c>
      <c r="H56" s="773">
        <v>0</v>
      </c>
      <c r="I56" s="773">
        <f t="shared" si="2"/>
        <v>39</v>
      </c>
      <c r="J56" s="230">
        <f t="shared" si="3"/>
        <v>0</v>
      </c>
    </row>
    <row r="57" spans="1:10" s="229" customFormat="1">
      <c r="A57" s="227" t="s">
        <v>2652</v>
      </c>
      <c r="B57" s="227" t="s">
        <v>2653</v>
      </c>
      <c r="C57" s="757"/>
      <c r="D57" s="757"/>
      <c r="E57" s="1529"/>
      <c r="F57" s="773"/>
      <c r="G57" s="773"/>
      <c r="H57" s="773"/>
      <c r="I57" s="773"/>
      <c r="J57" s="1707"/>
    </row>
    <row r="58" spans="1:10" s="229" customFormat="1" ht="63.75">
      <c r="A58" s="758" t="s">
        <v>2654</v>
      </c>
      <c r="B58" s="775" t="s">
        <v>2655</v>
      </c>
      <c r="C58" s="776" t="s">
        <v>2552</v>
      </c>
      <c r="D58" s="777">
        <v>188</v>
      </c>
      <c r="E58" s="1358"/>
      <c r="F58" s="777">
        <f>(D58*E58)</f>
        <v>0</v>
      </c>
      <c r="G58" s="773">
        <v>0</v>
      </c>
      <c r="H58" s="773">
        <v>0</v>
      </c>
      <c r="I58" s="773">
        <f>D58</f>
        <v>188</v>
      </c>
      <c r="J58" s="230">
        <f>F58</f>
        <v>0</v>
      </c>
    </row>
    <row r="59" spans="1:10" s="229" customFormat="1">
      <c r="A59" s="227"/>
      <c r="B59" s="227"/>
      <c r="C59" s="757"/>
      <c r="D59" s="757"/>
      <c r="E59" s="1529"/>
      <c r="F59" s="773"/>
      <c r="G59" s="773"/>
      <c r="H59" s="773"/>
      <c r="I59" s="773"/>
      <c r="J59" s="1707"/>
    </row>
    <row r="60" spans="1:10" s="229" customFormat="1">
      <c r="A60" s="227" t="s">
        <v>2656</v>
      </c>
      <c r="B60" s="227" t="s">
        <v>2657</v>
      </c>
      <c r="C60" s="757"/>
      <c r="D60" s="757"/>
      <c r="E60" s="1529"/>
      <c r="F60" s="773"/>
      <c r="G60" s="773"/>
      <c r="H60" s="773"/>
      <c r="I60" s="773"/>
      <c r="J60" s="1707"/>
    </row>
    <row r="61" spans="1:10" s="229" customFormat="1" ht="63.75">
      <c r="A61" s="758" t="s">
        <v>2658</v>
      </c>
      <c r="B61" s="759" t="s">
        <v>2659</v>
      </c>
      <c r="C61" s="757" t="s">
        <v>2552</v>
      </c>
      <c r="D61" s="757">
        <v>38</v>
      </c>
      <c r="E61" s="1357"/>
      <c r="F61" s="773">
        <f>D61*E61</f>
        <v>0</v>
      </c>
      <c r="G61" s="773">
        <v>0</v>
      </c>
      <c r="H61" s="773">
        <v>0</v>
      </c>
      <c r="I61" s="773">
        <f>D61</f>
        <v>38</v>
      </c>
      <c r="J61" s="230">
        <f>F61</f>
        <v>0</v>
      </c>
    </row>
    <row r="62" spans="1:10" s="229" customFormat="1" ht="25.5">
      <c r="A62" s="758" t="s">
        <v>2660</v>
      </c>
      <c r="B62" s="759" t="s">
        <v>2661</v>
      </c>
      <c r="C62" s="757" t="s">
        <v>2552</v>
      </c>
      <c r="D62" s="757">
        <v>77</v>
      </c>
      <c r="E62" s="1357"/>
      <c r="F62" s="773">
        <f>D62*E62</f>
        <v>0</v>
      </c>
      <c r="G62" s="773">
        <v>0</v>
      </c>
      <c r="H62" s="773">
        <v>0</v>
      </c>
      <c r="I62" s="773">
        <f>D62</f>
        <v>77</v>
      </c>
      <c r="J62" s="230">
        <f>F62</f>
        <v>0</v>
      </c>
    </row>
    <row r="63" spans="1:10" s="770" customFormat="1">
      <c r="A63" s="768" t="s">
        <v>2616</v>
      </c>
      <c r="B63" s="768" t="s">
        <v>2662</v>
      </c>
      <c r="C63" s="769"/>
      <c r="D63" s="769"/>
      <c r="E63" s="1534"/>
      <c r="F63" s="784">
        <f>SUM(F50:F62)</f>
        <v>2332</v>
      </c>
      <c r="G63" s="784"/>
      <c r="H63" s="784">
        <f>SUM(H50:H62)</f>
        <v>0</v>
      </c>
      <c r="I63" s="784"/>
      <c r="J63" s="784">
        <f>SUM(J50:J62)</f>
        <v>2332</v>
      </c>
    </row>
    <row r="64" spans="1:10" s="229" customFormat="1">
      <c r="A64" s="227"/>
      <c r="B64" s="743" t="s">
        <v>2539</v>
      </c>
      <c r="C64" s="757"/>
      <c r="D64" s="757"/>
      <c r="E64" s="1529"/>
      <c r="F64" s="773"/>
      <c r="G64" s="773"/>
      <c r="H64" s="773"/>
      <c r="I64" s="773"/>
      <c r="J64" s="1707"/>
    </row>
    <row r="65" spans="1:10" s="229" customFormat="1">
      <c r="A65" s="227" t="s">
        <v>2618</v>
      </c>
      <c r="B65" s="227" t="s">
        <v>2663</v>
      </c>
      <c r="C65" s="757"/>
      <c r="D65" s="757"/>
      <c r="E65" s="1529"/>
      <c r="F65" s="773"/>
      <c r="G65" s="773"/>
      <c r="H65" s="773"/>
      <c r="I65" s="773"/>
      <c r="J65" s="1707"/>
    </row>
    <row r="66" spans="1:10" s="229" customFormat="1">
      <c r="A66" s="758"/>
      <c r="B66" s="759"/>
      <c r="C66" s="757"/>
      <c r="D66" s="757"/>
      <c r="E66" s="1529"/>
      <c r="F66" s="773"/>
      <c r="G66" s="773"/>
      <c r="H66" s="773"/>
      <c r="I66" s="773"/>
      <c r="J66" s="1707"/>
    </row>
    <row r="67" spans="1:10" s="229" customFormat="1">
      <c r="A67" s="227" t="s">
        <v>2664</v>
      </c>
      <c r="B67" s="778" t="s">
        <v>2665</v>
      </c>
      <c r="C67" s="757"/>
      <c r="D67" s="757"/>
      <c r="E67" s="1529"/>
      <c r="F67" s="773"/>
      <c r="G67" s="773"/>
      <c r="H67" s="773"/>
      <c r="I67" s="773"/>
      <c r="J67" s="1707"/>
    </row>
    <row r="68" spans="1:10" s="774" customFormat="1" ht="50.25" customHeight="1">
      <c r="A68" s="772" t="s">
        <v>2666</v>
      </c>
      <c r="B68" s="767" t="s">
        <v>2667</v>
      </c>
      <c r="C68" s="773" t="s">
        <v>2552</v>
      </c>
      <c r="D68" s="773">
        <v>35</v>
      </c>
      <c r="E68" s="1357"/>
      <c r="F68" s="773">
        <f>D68*E68</f>
        <v>0</v>
      </c>
      <c r="G68" s="773">
        <v>0</v>
      </c>
      <c r="H68" s="773">
        <v>0</v>
      </c>
      <c r="I68" s="773">
        <f t="shared" ref="I68:I70" si="4">D68</f>
        <v>35</v>
      </c>
      <c r="J68" s="230">
        <f t="shared" ref="J68:J70" si="5">F68</f>
        <v>0</v>
      </c>
    </row>
    <row r="69" spans="1:10" s="229" customFormat="1" ht="51" customHeight="1">
      <c r="A69" s="772" t="s">
        <v>2668</v>
      </c>
      <c r="B69" s="759" t="s">
        <v>2669</v>
      </c>
      <c r="C69" s="757" t="s">
        <v>2552</v>
      </c>
      <c r="D69" s="757">
        <v>1</v>
      </c>
      <c r="E69" s="1357"/>
      <c r="F69" s="773">
        <f>E69*D69</f>
        <v>0</v>
      </c>
      <c r="G69" s="773">
        <v>0</v>
      </c>
      <c r="H69" s="773">
        <v>0</v>
      </c>
      <c r="I69" s="773">
        <f t="shared" si="4"/>
        <v>1</v>
      </c>
      <c r="J69" s="230">
        <f t="shared" si="5"/>
        <v>0</v>
      </c>
    </row>
    <row r="70" spans="1:10" s="779" customFormat="1" ht="65.25" customHeight="1">
      <c r="A70" s="772" t="s">
        <v>2670</v>
      </c>
      <c r="B70" s="767" t="s">
        <v>2671</v>
      </c>
      <c r="C70" s="773" t="s">
        <v>2552</v>
      </c>
      <c r="D70" s="773">
        <v>11</v>
      </c>
      <c r="E70" s="1357"/>
      <c r="F70" s="773">
        <f>E70*D70</f>
        <v>0</v>
      </c>
      <c r="G70" s="773">
        <v>0</v>
      </c>
      <c r="H70" s="773">
        <v>0</v>
      </c>
      <c r="I70" s="773">
        <f t="shared" si="4"/>
        <v>11</v>
      </c>
      <c r="J70" s="230">
        <f t="shared" si="5"/>
        <v>0</v>
      </c>
    </row>
    <row r="71" spans="1:10" s="779" customFormat="1">
      <c r="A71" s="780" t="s">
        <v>2672</v>
      </c>
      <c r="B71" s="781" t="s">
        <v>2673</v>
      </c>
      <c r="C71" s="773"/>
      <c r="D71" s="773"/>
      <c r="E71" s="1529"/>
      <c r="F71" s="773"/>
      <c r="G71" s="773"/>
      <c r="H71" s="773"/>
      <c r="I71" s="773"/>
      <c r="J71" s="773"/>
    </row>
    <row r="72" spans="1:10" s="774" customFormat="1" ht="48">
      <c r="A72" s="772" t="s">
        <v>2674</v>
      </c>
      <c r="B72" s="782" t="s">
        <v>2675</v>
      </c>
      <c r="C72" s="773" t="s">
        <v>2552</v>
      </c>
      <c r="D72" s="773">
        <v>126</v>
      </c>
      <c r="E72" s="1357"/>
      <c r="F72" s="773">
        <f>D72*E72</f>
        <v>0</v>
      </c>
      <c r="G72" s="773">
        <v>0</v>
      </c>
      <c r="H72" s="773">
        <v>0</v>
      </c>
      <c r="I72" s="773">
        <f>D72</f>
        <v>126</v>
      </c>
      <c r="J72" s="230">
        <f>F72</f>
        <v>0</v>
      </c>
    </row>
    <row r="73" spans="1:10" s="785" customFormat="1">
      <c r="A73" s="783" t="s">
        <v>2618</v>
      </c>
      <c r="B73" s="783" t="s">
        <v>2676</v>
      </c>
      <c r="C73" s="784"/>
      <c r="D73" s="784"/>
      <c r="E73" s="1534"/>
      <c r="F73" s="784">
        <f>SUM(F68:F72)</f>
        <v>0</v>
      </c>
      <c r="G73" s="784"/>
      <c r="H73" s="784">
        <f>SUM(H68:H72)</f>
        <v>0</v>
      </c>
      <c r="I73" s="784"/>
      <c r="J73" s="784">
        <f>SUM(J68:J72)</f>
        <v>0</v>
      </c>
    </row>
    <row r="74" spans="1:10" s="229" customFormat="1">
      <c r="A74" s="227"/>
      <c r="B74" s="227"/>
      <c r="C74" s="757"/>
      <c r="D74" s="757"/>
      <c r="E74" s="1529"/>
      <c r="F74" s="773"/>
      <c r="G74" s="773"/>
      <c r="H74" s="773"/>
      <c r="I74" s="773"/>
      <c r="J74" s="1707"/>
    </row>
    <row r="75" spans="1:10" s="229" customFormat="1">
      <c r="A75" s="227" t="s">
        <v>2620</v>
      </c>
      <c r="B75" s="778" t="s">
        <v>2677</v>
      </c>
      <c r="C75" s="757"/>
      <c r="D75" s="757"/>
      <c r="E75" s="1529"/>
      <c r="F75" s="773"/>
      <c r="G75" s="773"/>
      <c r="H75" s="773"/>
      <c r="I75" s="773"/>
      <c r="J75" s="1707"/>
    </row>
    <row r="76" spans="1:10" s="229" customFormat="1" ht="38.25">
      <c r="A76" s="758" t="s">
        <v>2678</v>
      </c>
      <c r="B76" s="759" t="s">
        <v>2679</v>
      </c>
      <c r="C76" s="757" t="s">
        <v>2012</v>
      </c>
      <c r="D76" s="757">
        <v>45</v>
      </c>
      <c r="E76" s="1357"/>
      <c r="F76" s="773">
        <f>D76*E76</f>
        <v>0</v>
      </c>
      <c r="G76" s="773">
        <v>0</v>
      </c>
      <c r="H76" s="773">
        <v>0</v>
      </c>
      <c r="I76" s="773">
        <f t="shared" ref="I76:I77" si="6">D76</f>
        <v>45</v>
      </c>
      <c r="J76" s="230">
        <f t="shared" ref="J76:J77" si="7">F76</f>
        <v>0</v>
      </c>
    </row>
    <row r="77" spans="1:10" s="774" customFormat="1" ht="38.25">
      <c r="A77" s="758" t="s">
        <v>2680</v>
      </c>
      <c r="B77" s="767" t="s">
        <v>2681</v>
      </c>
      <c r="C77" s="773" t="s">
        <v>2012</v>
      </c>
      <c r="D77" s="773">
        <v>26</v>
      </c>
      <c r="E77" s="1357"/>
      <c r="F77" s="773">
        <f>D77*E77</f>
        <v>0</v>
      </c>
      <c r="G77" s="773">
        <v>0</v>
      </c>
      <c r="H77" s="773">
        <v>0</v>
      </c>
      <c r="I77" s="773">
        <f t="shared" si="6"/>
        <v>26</v>
      </c>
      <c r="J77" s="230">
        <f t="shared" si="7"/>
        <v>0</v>
      </c>
    </row>
    <row r="78" spans="1:10" s="226" customFormat="1">
      <c r="A78" s="224" t="s">
        <v>2620</v>
      </c>
      <c r="B78" s="786" t="s">
        <v>2682</v>
      </c>
      <c r="C78" s="436"/>
      <c r="D78" s="436"/>
      <c r="E78" s="1535"/>
      <c r="F78" s="1520">
        <f>SUM(F76:F77)</f>
        <v>0</v>
      </c>
      <c r="G78" s="1520"/>
      <c r="H78" s="1520">
        <f>SUM(H76:H77)</f>
        <v>0</v>
      </c>
      <c r="I78" s="1520"/>
      <c r="J78" s="1520">
        <f>SUM(J76:J77)</f>
        <v>0</v>
      </c>
    </row>
    <row r="79" spans="1:10" s="229" customFormat="1">
      <c r="A79" s="227"/>
      <c r="B79" s="778"/>
      <c r="C79" s="757"/>
      <c r="D79" s="757"/>
      <c r="E79" s="1529"/>
      <c r="F79" s="773"/>
      <c r="G79" s="773"/>
      <c r="H79" s="773"/>
      <c r="I79" s="773"/>
      <c r="J79" s="1707"/>
    </row>
    <row r="80" spans="1:10" s="229" customFormat="1">
      <c r="A80" s="227" t="s">
        <v>2622</v>
      </c>
      <c r="B80" s="778" t="s">
        <v>2623</v>
      </c>
      <c r="C80" s="757"/>
      <c r="D80" s="757"/>
      <c r="E80" s="1529"/>
      <c r="F80" s="773"/>
      <c r="G80" s="773"/>
      <c r="H80" s="773"/>
      <c r="I80" s="773"/>
      <c r="J80" s="1707"/>
    </row>
    <row r="81" spans="1:10" s="787" customFormat="1" ht="38.25">
      <c r="A81" s="756" t="s">
        <v>2683</v>
      </c>
      <c r="B81" s="759" t="s">
        <v>2684</v>
      </c>
      <c r="C81" s="230" t="s">
        <v>827</v>
      </c>
      <c r="D81" s="230">
        <v>6</v>
      </c>
      <c r="E81" s="1359"/>
      <c r="F81" s="773">
        <f>E81*D81</f>
        <v>0</v>
      </c>
      <c r="G81" s="773">
        <v>0</v>
      </c>
      <c r="H81" s="773">
        <v>0</v>
      </c>
      <c r="I81" s="773">
        <f>D81</f>
        <v>6</v>
      </c>
      <c r="J81" s="230">
        <f>F81</f>
        <v>0</v>
      </c>
    </row>
    <row r="82" spans="1:10" s="789" customFormat="1">
      <c r="A82" s="768" t="s">
        <v>2622</v>
      </c>
      <c r="B82" s="788" t="s">
        <v>2685</v>
      </c>
      <c r="C82" s="771"/>
      <c r="D82" s="771"/>
      <c r="E82" s="1536"/>
      <c r="F82" s="784">
        <f>SUM(F81:F81)</f>
        <v>0</v>
      </c>
      <c r="G82" s="784"/>
      <c r="H82" s="784">
        <f>SUM(H81:H81)</f>
        <v>0</v>
      </c>
      <c r="I82" s="784"/>
      <c r="J82" s="784">
        <f>SUM(J81:J81)</f>
        <v>0</v>
      </c>
    </row>
    <row r="83" spans="1:10" s="779" customFormat="1">
      <c r="A83" s="780"/>
      <c r="B83" s="781"/>
      <c r="C83" s="773"/>
      <c r="D83" s="773"/>
      <c r="E83" s="1529"/>
      <c r="F83" s="773"/>
      <c r="G83" s="773"/>
      <c r="H83" s="773"/>
      <c r="I83" s="773"/>
      <c r="J83" s="773"/>
    </row>
    <row r="84" spans="1:10" s="779" customFormat="1">
      <c r="A84" s="780" t="s">
        <v>2624</v>
      </c>
      <c r="B84" s="781" t="s">
        <v>2625</v>
      </c>
      <c r="C84" s="773"/>
      <c r="D84" s="773"/>
      <c r="E84" s="1529"/>
      <c r="F84" s="773"/>
      <c r="G84" s="773"/>
      <c r="H84" s="773"/>
      <c r="I84" s="773"/>
      <c r="J84" s="773"/>
    </row>
    <row r="85" spans="1:10" s="229" customFormat="1" ht="25.5">
      <c r="A85" s="758" t="s">
        <v>2686</v>
      </c>
      <c r="B85" s="759" t="s">
        <v>2687</v>
      </c>
      <c r="C85" s="757" t="s">
        <v>827</v>
      </c>
      <c r="D85" s="757">
        <v>1</v>
      </c>
      <c r="E85" s="1357"/>
      <c r="F85" s="773">
        <f>D85*E85</f>
        <v>0</v>
      </c>
      <c r="G85" s="773">
        <v>0</v>
      </c>
      <c r="H85" s="773">
        <v>0</v>
      </c>
      <c r="I85" s="773">
        <f t="shared" ref="I85:I87" si="8">D85</f>
        <v>1</v>
      </c>
      <c r="J85" s="230">
        <f t="shared" ref="J85:J87" si="9">F85</f>
        <v>0</v>
      </c>
    </row>
    <row r="86" spans="1:10" s="787" customFormat="1" ht="38.25">
      <c r="A86" s="758" t="s">
        <v>2688</v>
      </c>
      <c r="B86" s="759" t="s">
        <v>2689</v>
      </c>
      <c r="C86" s="757" t="s">
        <v>827</v>
      </c>
      <c r="D86" s="757">
        <v>1</v>
      </c>
      <c r="E86" s="1357"/>
      <c r="F86" s="773">
        <f>E86*D86</f>
        <v>0</v>
      </c>
      <c r="G86" s="773">
        <v>0</v>
      </c>
      <c r="H86" s="773">
        <v>0</v>
      </c>
      <c r="I86" s="773">
        <f t="shared" si="8"/>
        <v>1</v>
      </c>
      <c r="J86" s="230">
        <f t="shared" si="9"/>
        <v>0</v>
      </c>
    </row>
    <row r="87" spans="1:10" s="787" customFormat="1" ht="67.5" customHeight="1">
      <c r="A87" s="758" t="s">
        <v>2690</v>
      </c>
      <c r="B87" s="790" t="s">
        <v>2691</v>
      </c>
      <c r="C87" s="757" t="s">
        <v>827</v>
      </c>
      <c r="D87" s="757">
        <v>1</v>
      </c>
      <c r="E87" s="1357"/>
      <c r="F87" s="773">
        <f>D87*E87</f>
        <v>0</v>
      </c>
      <c r="G87" s="773">
        <v>0</v>
      </c>
      <c r="H87" s="773">
        <v>0</v>
      </c>
      <c r="I87" s="773">
        <f t="shared" si="8"/>
        <v>1</v>
      </c>
      <c r="J87" s="230">
        <f t="shared" si="9"/>
        <v>0</v>
      </c>
    </row>
    <row r="88" spans="1:10" s="226" customFormat="1">
      <c r="A88" s="224" t="s">
        <v>2624</v>
      </c>
      <c r="B88" s="786" t="s">
        <v>2692</v>
      </c>
      <c r="C88" s="436"/>
      <c r="D88" s="436"/>
      <c r="E88" s="1535"/>
      <c r="F88" s="1520">
        <f>SUM(F85:F87)</f>
        <v>0</v>
      </c>
      <c r="G88" s="1520"/>
      <c r="H88" s="1520">
        <f>SUM(H85:H87)</f>
        <v>0</v>
      </c>
      <c r="I88" s="1520"/>
      <c r="J88" s="1520">
        <f>SUM(J85:J87)</f>
        <v>0</v>
      </c>
    </row>
    <row r="89" spans="1:10" s="229" customFormat="1">
      <c r="A89" s="432"/>
      <c r="B89" s="778"/>
      <c r="C89" s="230"/>
      <c r="D89" s="230"/>
      <c r="E89" s="1530"/>
      <c r="F89" s="1527"/>
      <c r="G89" s="1527"/>
      <c r="H89" s="1527"/>
      <c r="I89" s="1527"/>
      <c r="J89" s="1707"/>
    </row>
    <row r="90" spans="1:10" s="787" customFormat="1" ht="15.75" customHeight="1">
      <c r="A90" s="227" t="s">
        <v>2608</v>
      </c>
      <c r="B90" s="227" t="s">
        <v>2693</v>
      </c>
      <c r="C90" s="757"/>
      <c r="D90" s="757"/>
      <c r="E90" s="1529"/>
      <c r="F90" s="1521">
        <f>F88+F82+F78+F73+F63+F45</f>
        <v>2332</v>
      </c>
      <c r="G90" s="1521"/>
      <c r="H90" s="1521">
        <f>H88+H82+H78+H73+H63+H45</f>
        <v>0</v>
      </c>
      <c r="I90" s="1521"/>
      <c r="J90" s="1521">
        <f>J88+J82+J78+J73+J63+J45</f>
        <v>2332</v>
      </c>
    </row>
    <row r="91" spans="1:10" s="76" customFormat="1">
      <c r="A91" s="12"/>
      <c r="B91" s="743" t="s">
        <v>2539</v>
      </c>
      <c r="C91" s="13"/>
      <c r="D91" s="2"/>
      <c r="E91" s="1351" t="str">
        <f>IF(OR(ISBLANK(C91),ISBLANK(D91))," ",KOLIC*CENA)</f>
        <v xml:space="preserve"> </v>
      </c>
      <c r="F91" s="1074"/>
      <c r="G91" s="1074"/>
      <c r="H91" s="1074"/>
      <c r="I91" s="1074"/>
      <c r="J91" s="1703"/>
    </row>
    <row r="92" spans="1:10">
      <c r="A92" s="12"/>
      <c r="B92" s="16"/>
      <c r="C92" s="13"/>
    </row>
    <row r="93" spans="1:10">
      <c r="A93" s="12"/>
      <c r="B93" s="16"/>
      <c r="C93" s="13"/>
    </row>
    <row r="94" spans="1:10">
      <c r="A94" s="12"/>
      <c r="B94" s="16"/>
      <c r="C94" s="13"/>
    </row>
    <row r="95" spans="1:10">
      <c r="A95" s="12"/>
      <c r="B95" s="16"/>
      <c r="C95" s="13"/>
    </row>
    <row r="96" spans="1:10">
      <c r="A96" s="12"/>
      <c r="B96" s="16"/>
      <c r="C96" s="13"/>
    </row>
    <row r="97" spans="1:10">
      <c r="A97" s="12"/>
      <c r="B97" s="16"/>
      <c r="C97" s="13"/>
    </row>
    <row r="98" spans="1:10">
      <c r="A98" s="12"/>
      <c r="B98" s="16"/>
      <c r="C98" s="13"/>
    </row>
    <row r="99" spans="1:10">
      <c r="A99" s="12"/>
      <c r="B99" s="16"/>
      <c r="C99" s="13"/>
    </row>
    <row r="100" spans="1:10">
      <c r="A100" s="12"/>
      <c r="B100" s="16"/>
      <c r="C100" s="13"/>
    </row>
    <row r="101" spans="1:10">
      <c r="A101" s="12"/>
      <c r="B101" s="16"/>
      <c r="C101" s="13"/>
    </row>
    <row r="102" spans="1:10">
      <c r="A102" s="12"/>
      <c r="B102" s="16"/>
      <c r="C102" s="13"/>
    </row>
    <row r="103" spans="1:10">
      <c r="A103" s="12"/>
      <c r="B103" s="16"/>
      <c r="C103" s="13"/>
    </row>
    <row r="104" spans="1:10">
      <c r="A104" s="12"/>
      <c r="B104" s="16"/>
      <c r="C104" s="13"/>
    </row>
    <row r="105" spans="1:10">
      <c r="A105" s="12"/>
      <c r="B105" s="16"/>
      <c r="C105" s="13"/>
    </row>
    <row r="106" spans="1:10">
      <c r="A106" s="12"/>
      <c r="B106" s="16"/>
      <c r="C106" s="13"/>
    </row>
    <row r="107" spans="1:10" s="2" customFormat="1">
      <c r="A107" s="12"/>
      <c r="B107" s="16"/>
      <c r="C107" s="13"/>
      <c r="E107" s="1352"/>
      <c r="F107" s="1040"/>
      <c r="G107" s="1040"/>
      <c r="H107" s="1040"/>
      <c r="I107" s="1040"/>
      <c r="J107" s="1705"/>
    </row>
    <row r="108" spans="1:10" s="2" customFormat="1">
      <c r="A108" s="12"/>
      <c r="B108" s="16"/>
      <c r="C108" s="13"/>
      <c r="E108" s="1352"/>
      <c r="F108" s="1040"/>
      <c r="G108" s="1040"/>
      <c r="H108" s="1040"/>
      <c r="I108" s="1040"/>
      <c r="J108" s="1705"/>
    </row>
    <row r="109" spans="1:10" s="2" customFormat="1">
      <c r="A109" s="12"/>
      <c r="B109" s="16"/>
      <c r="C109" s="13"/>
      <c r="E109" s="1352"/>
      <c r="F109" s="1040"/>
      <c r="G109" s="1040"/>
      <c r="H109" s="1040"/>
      <c r="I109" s="1040"/>
      <c r="J109" s="1705"/>
    </row>
    <row r="110" spans="1:10" s="2" customFormat="1">
      <c r="A110" s="12"/>
      <c r="B110" s="16"/>
      <c r="C110" s="13"/>
      <c r="E110" s="1352"/>
      <c r="F110" s="1040"/>
      <c r="G110" s="1040"/>
      <c r="H110" s="1040"/>
      <c r="I110" s="1040"/>
      <c r="J110" s="1705"/>
    </row>
    <row r="111" spans="1:10" s="2" customFormat="1">
      <c r="A111" s="12"/>
      <c r="B111" s="16"/>
      <c r="C111" s="13"/>
      <c r="E111" s="1352"/>
      <c r="F111" s="1040"/>
      <c r="G111" s="1040"/>
      <c r="H111" s="1040"/>
      <c r="I111" s="1040"/>
      <c r="J111" s="1705"/>
    </row>
    <row r="112" spans="1:10" s="2" customFormat="1">
      <c r="A112" s="12"/>
      <c r="B112" s="16"/>
      <c r="C112" s="13"/>
      <c r="E112" s="1352"/>
      <c r="F112" s="1040"/>
      <c r="G112" s="1040"/>
      <c r="H112" s="1040"/>
      <c r="I112" s="1040"/>
      <c r="J112" s="1705"/>
    </row>
    <row r="113" spans="1:10" s="2" customFormat="1">
      <c r="A113" s="12"/>
      <c r="B113" s="16"/>
      <c r="C113" s="13"/>
      <c r="E113" s="1352"/>
      <c r="F113" s="1040"/>
      <c r="G113" s="1040"/>
      <c r="H113" s="1040"/>
      <c r="I113" s="1040"/>
      <c r="J113" s="1705"/>
    </row>
    <row r="114" spans="1:10" s="2" customFormat="1">
      <c r="A114" s="12"/>
      <c r="B114" s="16"/>
      <c r="C114" s="13"/>
      <c r="E114" s="1352"/>
      <c r="F114" s="1040"/>
      <c r="G114" s="1040"/>
      <c r="H114" s="1040"/>
      <c r="I114" s="1040"/>
      <c r="J114" s="1705"/>
    </row>
    <row r="115" spans="1:10" s="2" customFormat="1">
      <c r="A115" s="12"/>
      <c r="B115" s="16"/>
      <c r="C115" s="13"/>
      <c r="E115" s="1352"/>
      <c r="F115" s="1040"/>
      <c r="G115" s="1040"/>
      <c r="H115" s="1040"/>
      <c r="I115" s="1040"/>
      <c r="J115" s="1705"/>
    </row>
    <row r="116" spans="1:10" s="2" customFormat="1">
      <c r="A116" s="12"/>
      <c r="B116" s="16"/>
      <c r="C116" s="13"/>
      <c r="E116" s="1352"/>
      <c r="F116" s="1040"/>
      <c r="G116" s="1040"/>
      <c r="H116" s="1040"/>
      <c r="I116" s="1040"/>
      <c r="J116" s="1705"/>
    </row>
    <row r="117" spans="1:10" s="2" customFormat="1">
      <c r="A117" s="12"/>
      <c r="B117" s="16"/>
      <c r="C117" s="13"/>
      <c r="E117" s="1352"/>
      <c r="F117" s="1040"/>
      <c r="G117" s="1040"/>
      <c r="H117" s="1040"/>
      <c r="I117" s="1040"/>
      <c r="J117" s="1705"/>
    </row>
    <row r="118" spans="1:10" s="2" customFormat="1">
      <c r="A118" s="12"/>
      <c r="B118" s="16"/>
      <c r="C118" s="13"/>
      <c r="E118" s="1352"/>
      <c r="F118" s="1040"/>
      <c r="G118" s="1040"/>
      <c r="H118" s="1040"/>
      <c r="I118" s="1040"/>
      <c r="J118" s="1705"/>
    </row>
    <row r="119" spans="1:10" s="2" customFormat="1">
      <c r="A119" s="12"/>
      <c r="B119" s="16"/>
      <c r="C119" s="13"/>
      <c r="E119" s="1352"/>
      <c r="F119" s="1040"/>
      <c r="G119" s="1040"/>
      <c r="H119" s="1040"/>
      <c r="I119" s="1040"/>
      <c r="J119" s="1705"/>
    </row>
    <row r="120" spans="1:10" s="2" customFormat="1">
      <c r="A120" s="12"/>
      <c r="B120" s="16"/>
      <c r="C120" s="13"/>
      <c r="E120" s="1352"/>
      <c r="F120" s="1040"/>
      <c r="G120" s="1040"/>
      <c r="H120" s="1040"/>
      <c r="I120" s="1040"/>
      <c r="J120" s="1705"/>
    </row>
    <row r="121" spans="1:10" s="2" customFormat="1">
      <c r="A121" s="12"/>
      <c r="B121" s="16"/>
      <c r="C121" s="13"/>
      <c r="E121" s="1352"/>
      <c r="F121" s="1040"/>
      <c r="G121" s="1040"/>
      <c r="H121" s="1040"/>
      <c r="I121" s="1040"/>
      <c r="J121" s="1705"/>
    </row>
    <row r="122" spans="1:10" s="2" customFormat="1">
      <c r="A122" s="12"/>
      <c r="B122" s="16"/>
      <c r="C122" s="13"/>
      <c r="E122" s="1352"/>
      <c r="F122" s="1040"/>
      <c r="G122" s="1040"/>
      <c r="H122" s="1040"/>
      <c r="I122" s="1040"/>
      <c r="J122" s="1705"/>
    </row>
    <row r="123" spans="1:10" s="2" customFormat="1">
      <c r="A123" s="12"/>
      <c r="B123" s="16"/>
      <c r="C123" s="13"/>
      <c r="E123" s="1352"/>
      <c r="F123" s="1040"/>
      <c r="G123" s="1040"/>
      <c r="H123" s="1040"/>
      <c r="I123" s="1040"/>
      <c r="J123" s="1705"/>
    </row>
    <row r="124" spans="1:10" s="2" customFormat="1">
      <c r="A124" s="12"/>
      <c r="B124" s="16"/>
      <c r="C124" s="13"/>
      <c r="E124" s="1352"/>
      <c r="F124" s="1040"/>
      <c r="G124" s="1040"/>
      <c r="H124" s="1040"/>
      <c r="I124" s="1040"/>
      <c r="J124" s="1705"/>
    </row>
    <row r="125" spans="1:10" s="2" customFormat="1">
      <c r="A125" s="12"/>
      <c r="B125" s="16"/>
      <c r="C125" s="13"/>
      <c r="E125" s="1352"/>
      <c r="F125" s="1040"/>
      <c r="G125" s="1040"/>
      <c r="H125" s="1040"/>
      <c r="I125" s="1040"/>
      <c r="J125" s="1705"/>
    </row>
    <row r="126" spans="1:10" s="2" customFormat="1">
      <c r="A126" s="12"/>
      <c r="B126" s="16"/>
      <c r="C126" s="13"/>
      <c r="E126" s="1352"/>
      <c r="F126" s="1040"/>
      <c r="G126" s="1040"/>
      <c r="H126" s="1040"/>
      <c r="I126" s="1040"/>
      <c r="J126" s="1705"/>
    </row>
    <row r="127" spans="1:10" s="2" customFormat="1">
      <c r="A127" s="12"/>
      <c r="B127" s="16"/>
      <c r="C127" s="13"/>
      <c r="E127" s="1352"/>
      <c r="F127" s="1040"/>
      <c r="G127" s="1040"/>
      <c r="H127" s="1040"/>
      <c r="I127" s="1040"/>
      <c r="J127" s="1705"/>
    </row>
    <row r="128" spans="1:10" s="2" customFormat="1">
      <c r="A128" s="12"/>
      <c r="B128" s="16"/>
      <c r="C128" s="13"/>
      <c r="E128" s="1352"/>
      <c r="F128" s="1040"/>
      <c r="G128" s="1040"/>
      <c r="H128" s="1040"/>
      <c r="I128" s="1040"/>
      <c r="J128" s="1705"/>
    </row>
    <row r="129" spans="1:10" s="2" customFormat="1">
      <c r="A129" s="12"/>
      <c r="B129" s="16"/>
      <c r="C129" s="13"/>
      <c r="E129" s="1352"/>
      <c r="F129" s="1040"/>
      <c r="G129" s="1040"/>
      <c r="H129" s="1040"/>
      <c r="I129" s="1040"/>
      <c r="J129" s="1705"/>
    </row>
    <row r="130" spans="1:10" s="2" customFormat="1">
      <c r="A130" s="12"/>
      <c r="B130" s="16"/>
      <c r="C130" s="13"/>
      <c r="E130" s="1352"/>
      <c r="F130" s="1040"/>
      <c r="G130" s="1040"/>
      <c r="H130" s="1040"/>
      <c r="I130" s="1040"/>
      <c r="J130" s="1705"/>
    </row>
    <row r="131" spans="1:10" s="2" customFormat="1">
      <c r="A131" s="12"/>
      <c r="B131" s="16"/>
      <c r="C131" s="13"/>
      <c r="E131" s="1352"/>
      <c r="F131" s="1040"/>
      <c r="G131" s="1040"/>
      <c r="H131" s="1040"/>
      <c r="I131" s="1040"/>
      <c r="J131" s="1705"/>
    </row>
    <row r="132" spans="1:10" s="2" customFormat="1">
      <c r="A132" s="12"/>
      <c r="B132" s="16"/>
      <c r="C132" s="13"/>
      <c r="E132" s="1352"/>
      <c r="F132" s="1040"/>
      <c r="G132" s="1040"/>
      <c r="H132" s="1040"/>
      <c r="I132" s="1040"/>
      <c r="J132" s="1705"/>
    </row>
    <row r="133" spans="1:10" s="2" customFormat="1">
      <c r="A133" s="12"/>
      <c r="B133" s="16"/>
      <c r="C133" s="13"/>
      <c r="E133" s="1352"/>
      <c r="F133" s="1040"/>
      <c r="G133" s="1040"/>
      <c r="H133" s="1040"/>
      <c r="I133" s="1040"/>
      <c r="J133" s="1705"/>
    </row>
    <row r="134" spans="1:10" s="2" customFormat="1">
      <c r="A134" s="12"/>
      <c r="B134" s="16"/>
      <c r="C134" s="13"/>
      <c r="E134" s="1352"/>
      <c r="F134" s="1040"/>
      <c r="G134" s="1040"/>
      <c r="H134" s="1040"/>
      <c r="I134" s="1040"/>
      <c r="J134" s="1705"/>
    </row>
    <row r="135" spans="1:10" s="2" customFormat="1">
      <c r="A135" s="12"/>
      <c r="B135" s="16"/>
      <c r="C135" s="13"/>
      <c r="E135" s="1352"/>
      <c r="F135" s="1040"/>
      <c r="G135" s="1040"/>
      <c r="H135" s="1040"/>
      <c r="I135" s="1040"/>
      <c r="J135" s="1705"/>
    </row>
    <row r="136" spans="1:10" s="2" customFormat="1">
      <c r="A136" s="12"/>
      <c r="B136" s="16"/>
      <c r="C136" s="13"/>
      <c r="E136" s="1352"/>
      <c r="F136" s="1040"/>
      <c r="G136" s="1040"/>
      <c r="H136" s="1040"/>
      <c r="I136" s="1040"/>
      <c r="J136" s="1705"/>
    </row>
    <row r="137" spans="1:10" s="2" customFormat="1">
      <c r="A137" s="12"/>
      <c r="B137" s="16"/>
      <c r="C137" s="13"/>
      <c r="E137" s="1352"/>
      <c r="F137" s="1040"/>
      <c r="G137" s="1040"/>
      <c r="H137" s="1040"/>
      <c r="I137" s="1040"/>
      <c r="J137" s="1705"/>
    </row>
    <row r="138" spans="1:10" s="2" customFormat="1">
      <c r="A138" s="12"/>
      <c r="B138" s="16"/>
      <c r="C138" s="13"/>
      <c r="E138" s="1352"/>
      <c r="F138" s="1040"/>
      <c r="G138" s="1040"/>
      <c r="H138" s="1040"/>
      <c r="I138" s="1040"/>
      <c r="J138" s="1705"/>
    </row>
    <row r="139" spans="1:10" s="2" customFormat="1">
      <c r="A139" s="12"/>
      <c r="B139" s="16"/>
      <c r="C139" s="13"/>
      <c r="E139" s="1352"/>
      <c r="F139" s="1040"/>
      <c r="G139" s="1040"/>
      <c r="H139" s="1040"/>
      <c r="I139" s="1040"/>
      <c r="J139" s="1705"/>
    </row>
    <row r="140" spans="1:10" s="2" customFormat="1">
      <c r="A140" s="12"/>
      <c r="B140" s="16"/>
      <c r="C140" s="13"/>
      <c r="E140" s="1352"/>
      <c r="F140" s="1040"/>
      <c r="G140" s="1040"/>
      <c r="H140" s="1040"/>
      <c r="I140" s="1040"/>
      <c r="J140" s="1705"/>
    </row>
    <row r="141" spans="1:10" s="2" customFormat="1">
      <c r="A141" s="12"/>
      <c r="B141" s="16"/>
      <c r="C141" s="13"/>
      <c r="E141" s="1352"/>
      <c r="F141" s="1040"/>
      <c r="G141" s="1040"/>
      <c r="H141" s="1040"/>
      <c r="I141" s="1040"/>
      <c r="J141" s="1705"/>
    </row>
    <row r="142" spans="1:10" s="2" customFormat="1">
      <c r="A142" s="12"/>
      <c r="B142" s="16"/>
      <c r="C142" s="13"/>
      <c r="E142" s="1352"/>
      <c r="F142" s="1040"/>
      <c r="G142" s="1040"/>
      <c r="H142" s="1040"/>
      <c r="I142" s="1040"/>
      <c r="J142" s="1705"/>
    </row>
    <row r="143" spans="1:10" s="2" customFormat="1">
      <c r="A143" s="12"/>
      <c r="B143" s="16"/>
      <c r="C143" s="13"/>
      <c r="E143" s="1352"/>
      <c r="F143" s="1040"/>
      <c r="G143" s="1040"/>
      <c r="H143" s="1040"/>
      <c r="I143" s="1040"/>
      <c r="J143" s="1705"/>
    </row>
    <row r="144" spans="1:10" s="2" customFormat="1">
      <c r="A144" s="12"/>
      <c r="B144" s="16"/>
      <c r="C144" s="13"/>
      <c r="E144" s="1352"/>
      <c r="F144" s="1040"/>
      <c r="G144" s="1040"/>
      <c r="H144" s="1040"/>
      <c r="I144" s="1040"/>
      <c r="J144" s="1705"/>
    </row>
    <row r="145" spans="1:10" s="2" customFormat="1">
      <c r="A145" s="12"/>
      <c r="B145" s="16"/>
      <c r="C145" s="13"/>
      <c r="E145" s="1352"/>
      <c r="F145" s="1040"/>
      <c r="G145" s="1040"/>
      <c r="H145" s="1040"/>
      <c r="I145" s="1040"/>
      <c r="J145" s="1705"/>
    </row>
    <row r="146" spans="1:10" s="2" customFormat="1">
      <c r="A146" s="12"/>
      <c r="B146" s="16"/>
      <c r="C146" s="13"/>
      <c r="E146" s="1352"/>
      <c r="F146" s="1040"/>
      <c r="G146" s="1040"/>
      <c r="H146" s="1040"/>
      <c r="I146" s="1040"/>
      <c r="J146" s="1705"/>
    </row>
    <row r="147" spans="1:10" s="2" customFormat="1">
      <c r="A147" s="12"/>
      <c r="B147" s="16"/>
      <c r="C147" s="13"/>
      <c r="E147" s="1352"/>
      <c r="F147" s="1040"/>
      <c r="G147" s="1040"/>
      <c r="H147" s="1040"/>
      <c r="I147" s="1040"/>
      <c r="J147" s="1705"/>
    </row>
    <row r="148" spans="1:10" s="2" customFormat="1">
      <c r="A148" s="12"/>
      <c r="B148" s="16"/>
      <c r="C148" s="13"/>
      <c r="E148" s="1352"/>
      <c r="F148" s="1040"/>
      <c r="G148" s="1040"/>
      <c r="H148" s="1040"/>
      <c r="I148" s="1040"/>
      <c r="J148" s="1705"/>
    </row>
    <row r="149" spans="1:10" s="2" customFormat="1">
      <c r="A149" s="12"/>
      <c r="B149" s="16"/>
      <c r="C149" s="13"/>
      <c r="E149" s="1352"/>
      <c r="F149" s="1040"/>
      <c r="G149" s="1040"/>
      <c r="H149" s="1040"/>
      <c r="I149" s="1040"/>
      <c r="J149" s="1705"/>
    </row>
    <row r="150" spans="1:10" s="2" customFormat="1">
      <c r="A150" s="12"/>
      <c r="B150" s="16"/>
      <c r="C150" s="13"/>
      <c r="E150" s="1352"/>
      <c r="F150" s="1040"/>
      <c r="G150" s="1040"/>
      <c r="H150" s="1040"/>
      <c r="I150" s="1040"/>
      <c r="J150" s="1705"/>
    </row>
    <row r="151" spans="1:10" s="2" customFormat="1">
      <c r="A151" s="12"/>
      <c r="B151" s="16"/>
      <c r="C151" s="13"/>
      <c r="E151" s="1352"/>
      <c r="F151" s="1040"/>
      <c r="G151" s="1040"/>
      <c r="H151" s="1040"/>
      <c r="I151" s="1040"/>
      <c r="J151" s="1705"/>
    </row>
    <row r="152" spans="1:10" s="2" customFormat="1">
      <c r="A152" s="12"/>
      <c r="B152" s="16"/>
      <c r="C152" s="13"/>
      <c r="E152" s="1352"/>
      <c r="F152" s="1040"/>
      <c r="G152" s="1040"/>
      <c r="H152" s="1040"/>
      <c r="I152" s="1040"/>
      <c r="J152" s="1705"/>
    </row>
    <row r="153" spans="1:10" s="2" customFormat="1">
      <c r="A153" s="12"/>
      <c r="B153" s="16"/>
      <c r="C153" s="13"/>
      <c r="E153" s="1352"/>
      <c r="F153" s="1040"/>
      <c r="G153" s="1040"/>
      <c r="H153" s="1040"/>
      <c r="I153" s="1040"/>
      <c r="J153" s="1705"/>
    </row>
    <row r="154" spans="1:10" s="2" customFormat="1">
      <c r="A154" s="12"/>
      <c r="B154" s="16"/>
      <c r="C154" s="13"/>
      <c r="E154" s="1352"/>
      <c r="F154" s="1040"/>
      <c r="G154" s="1040"/>
      <c r="H154" s="1040"/>
      <c r="I154" s="1040"/>
      <c r="J154" s="1705"/>
    </row>
    <row r="155" spans="1:10" s="2" customFormat="1">
      <c r="A155" s="12"/>
      <c r="B155" s="16"/>
      <c r="C155" s="13"/>
      <c r="E155" s="1352"/>
      <c r="F155" s="1040"/>
      <c r="G155" s="1040"/>
      <c r="H155" s="1040"/>
      <c r="I155" s="1040"/>
      <c r="J155" s="1705"/>
    </row>
    <row r="156" spans="1:10" s="2" customFormat="1">
      <c r="A156" s="12"/>
      <c r="B156" s="16"/>
      <c r="C156" s="13"/>
      <c r="E156" s="1352"/>
      <c r="F156" s="1040"/>
      <c r="G156" s="1040"/>
      <c r="H156" s="1040"/>
      <c r="I156" s="1040"/>
      <c r="J156" s="1705"/>
    </row>
    <row r="157" spans="1:10" s="2" customFormat="1">
      <c r="A157" s="12"/>
      <c r="B157" s="16"/>
      <c r="C157" s="13"/>
      <c r="E157" s="1352"/>
      <c r="F157" s="1040"/>
      <c r="G157" s="1040"/>
      <c r="H157" s="1040"/>
      <c r="I157" s="1040"/>
      <c r="J157" s="1705"/>
    </row>
    <row r="158" spans="1:10" s="2" customFormat="1">
      <c r="A158" s="12"/>
      <c r="B158" s="16"/>
      <c r="C158" s="13"/>
      <c r="E158" s="1352"/>
      <c r="F158" s="1040"/>
      <c r="G158" s="1040"/>
      <c r="H158" s="1040"/>
      <c r="I158" s="1040"/>
      <c r="J158" s="1705"/>
    </row>
    <row r="159" spans="1:10" s="2" customFormat="1">
      <c r="A159" s="12"/>
      <c r="B159" s="16"/>
      <c r="C159" s="13"/>
      <c r="E159" s="1352"/>
      <c r="F159" s="1040"/>
      <c r="G159" s="1040"/>
      <c r="H159" s="1040"/>
      <c r="I159" s="1040"/>
      <c r="J159" s="1705"/>
    </row>
    <row r="160" spans="1:10" s="2" customFormat="1">
      <c r="A160" s="12"/>
      <c r="B160" s="16"/>
      <c r="C160" s="13"/>
      <c r="E160" s="1352"/>
      <c r="F160" s="1040"/>
      <c r="G160" s="1040"/>
      <c r="H160" s="1040"/>
      <c r="I160" s="1040"/>
      <c r="J160" s="1705"/>
    </row>
    <row r="161" spans="1:10" s="2" customFormat="1">
      <c r="A161" s="12"/>
      <c r="B161" s="16"/>
      <c r="C161" s="13"/>
      <c r="E161" s="1352"/>
      <c r="F161" s="1040"/>
      <c r="G161" s="1040"/>
      <c r="H161" s="1040"/>
      <c r="I161" s="1040"/>
      <c r="J161" s="1705"/>
    </row>
    <row r="162" spans="1:10" s="2" customFormat="1">
      <c r="A162" s="12"/>
      <c r="B162" s="16"/>
      <c r="C162" s="13"/>
      <c r="E162" s="1352"/>
      <c r="F162" s="1040"/>
      <c r="G162" s="1040"/>
      <c r="H162" s="1040"/>
      <c r="I162" s="1040"/>
      <c r="J162" s="1705"/>
    </row>
    <row r="163" spans="1:10" s="2" customFormat="1">
      <c r="A163" s="12"/>
      <c r="B163" s="16"/>
      <c r="C163" s="13"/>
      <c r="E163" s="1352"/>
      <c r="F163" s="1040"/>
      <c r="G163" s="1040"/>
      <c r="H163" s="1040"/>
      <c r="I163" s="1040"/>
      <c r="J163" s="1705"/>
    </row>
    <row r="164" spans="1:10" s="2" customFormat="1">
      <c r="A164" s="12"/>
      <c r="B164" s="16"/>
      <c r="C164" s="13"/>
      <c r="E164" s="1352"/>
      <c r="F164" s="1040"/>
      <c r="G164" s="1040"/>
      <c r="H164" s="1040"/>
      <c r="I164" s="1040"/>
      <c r="J164" s="1705"/>
    </row>
    <row r="165" spans="1:10" s="2" customFormat="1">
      <c r="A165" s="12"/>
      <c r="B165" s="16"/>
      <c r="C165" s="13"/>
      <c r="E165" s="1352"/>
      <c r="F165" s="1040"/>
      <c r="G165" s="1040"/>
      <c r="H165" s="1040"/>
      <c r="I165" s="1040"/>
      <c r="J165" s="1705"/>
    </row>
    <row r="166" spans="1:10" s="2" customFormat="1">
      <c r="A166" s="12"/>
      <c r="B166" s="16"/>
      <c r="C166" s="13"/>
      <c r="E166" s="1352"/>
      <c r="F166" s="1040"/>
      <c r="G166" s="1040"/>
      <c r="H166" s="1040"/>
      <c r="I166" s="1040"/>
      <c r="J166" s="1705"/>
    </row>
    <row r="167" spans="1:10" s="2" customFormat="1">
      <c r="A167" s="12"/>
      <c r="B167" s="16"/>
      <c r="C167" s="13"/>
      <c r="E167" s="1352"/>
      <c r="F167" s="1040"/>
      <c r="G167" s="1040"/>
      <c r="H167" s="1040"/>
      <c r="I167" s="1040"/>
      <c r="J167" s="1705"/>
    </row>
    <row r="168" spans="1:10" s="2" customFormat="1">
      <c r="A168" s="12"/>
      <c r="B168" s="16"/>
      <c r="C168" s="13"/>
      <c r="E168" s="1352"/>
      <c r="F168" s="1040"/>
      <c r="G168" s="1040"/>
      <c r="H168" s="1040"/>
      <c r="I168" s="1040"/>
      <c r="J168" s="1705"/>
    </row>
    <row r="169" spans="1:10" s="2" customFormat="1">
      <c r="A169" s="12"/>
      <c r="B169" s="16"/>
      <c r="C169" s="13"/>
      <c r="E169" s="1352"/>
      <c r="F169" s="1040"/>
      <c r="G169" s="1040"/>
      <c r="H169" s="1040"/>
      <c r="I169" s="1040"/>
      <c r="J169" s="1705"/>
    </row>
    <row r="170" spans="1:10" s="2" customFormat="1">
      <c r="A170" s="12"/>
      <c r="B170" s="16"/>
      <c r="C170" s="13"/>
      <c r="E170" s="1352"/>
      <c r="F170" s="1040"/>
      <c r="G170" s="1040"/>
      <c r="H170" s="1040"/>
      <c r="I170" s="1040"/>
      <c r="J170" s="1705"/>
    </row>
    <row r="171" spans="1:10" s="2" customFormat="1">
      <c r="A171" s="12"/>
      <c r="B171" s="16"/>
      <c r="C171" s="13"/>
      <c r="E171" s="1352"/>
      <c r="F171" s="1040"/>
      <c r="G171" s="1040"/>
      <c r="H171" s="1040"/>
      <c r="I171" s="1040"/>
      <c r="J171" s="1705"/>
    </row>
    <row r="172" spans="1:10" s="2" customFormat="1">
      <c r="A172" s="12"/>
      <c r="B172" s="16"/>
      <c r="C172" s="13"/>
      <c r="E172" s="1352"/>
      <c r="F172" s="1040"/>
      <c r="G172" s="1040"/>
      <c r="H172" s="1040"/>
      <c r="I172" s="1040"/>
      <c r="J172" s="1705"/>
    </row>
    <row r="173" spans="1:10" s="2" customFormat="1">
      <c r="A173" s="12"/>
      <c r="B173" s="16"/>
      <c r="C173" s="13"/>
      <c r="E173" s="1352"/>
      <c r="F173" s="1040"/>
      <c r="G173" s="1040"/>
      <c r="H173" s="1040"/>
      <c r="I173" s="1040"/>
      <c r="J173" s="1705"/>
    </row>
    <row r="174" spans="1:10" s="2" customFormat="1">
      <c r="A174" s="12"/>
      <c r="B174" s="16"/>
      <c r="C174" s="13"/>
      <c r="E174" s="1352"/>
      <c r="F174" s="1040"/>
      <c r="G174" s="1040"/>
      <c r="H174" s="1040"/>
      <c r="I174" s="1040"/>
      <c r="J174" s="1705"/>
    </row>
    <row r="175" spans="1:10" s="2" customFormat="1">
      <c r="A175" s="12"/>
      <c r="B175" s="16"/>
      <c r="C175" s="13"/>
      <c r="E175" s="1352"/>
      <c r="F175" s="1040"/>
      <c r="G175" s="1040"/>
      <c r="H175" s="1040"/>
      <c r="I175" s="1040"/>
      <c r="J175" s="1705"/>
    </row>
    <row r="176" spans="1:10" s="2" customFormat="1">
      <c r="A176" s="12"/>
      <c r="B176" s="16"/>
      <c r="C176" s="13"/>
      <c r="E176" s="1352"/>
      <c r="F176" s="1040"/>
      <c r="G176" s="1040"/>
      <c r="H176" s="1040"/>
      <c r="I176" s="1040"/>
      <c r="J176" s="1705"/>
    </row>
    <row r="177" spans="1:10" s="2" customFormat="1">
      <c r="A177" s="12"/>
      <c r="B177" s="16"/>
      <c r="C177" s="13"/>
      <c r="E177" s="1352"/>
      <c r="F177" s="1040"/>
      <c r="G177" s="1040"/>
      <c r="H177" s="1040"/>
      <c r="I177" s="1040"/>
      <c r="J177" s="1705"/>
    </row>
    <row r="178" spans="1:10" s="2" customFormat="1">
      <c r="A178" s="12"/>
      <c r="B178" s="16"/>
      <c r="C178" s="13"/>
      <c r="E178" s="1352"/>
      <c r="F178" s="1040"/>
      <c r="G178" s="1040"/>
      <c r="H178" s="1040"/>
      <c r="I178" s="1040"/>
      <c r="J178" s="1705"/>
    </row>
    <row r="179" spans="1:10" s="2" customFormat="1">
      <c r="A179" s="12"/>
      <c r="B179" s="16"/>
      <c r="C179" s="13"/>
      <c r="E179" s="1352"/>
      <c r="F179" s="1040"/>
      <c r="G179" s="1040"/>
      <c r="H179" s="1040"/>
      <c r="I179" s="1040"/>
      <c r="J179" s="1705"/>
    </row>
    <row r="180" spans="1:10" s="2" customFormat="1">
      <c r="A180" s="12"/>
      <c r="B180" s="16"/>
      <c r="C180" s="13"/>
      <c r="E180" s="1352"/>
      <c r="F180" s="1040"/>
      <c r="G180" s="1040"/>
      <c r="H180" s="1040"/>
      <c r="I180" s="1040"/>
      <c r="J180" s="1705"/>
    </row>
    <row r="181" spans="1:10" s="2" customFormat="1">
      <c r="A181" s="12"/>
      <c r="B181" s="16"/>
      <c r="C181" s="13"/>
      <c r="E181" s="1352"/>
      <c r="F181" s="1040"/>
      <c r="G181" s="1040"/>
      <c r="H181" s="1040"/>
      <c r="I181" s="1040"/>
      <c r="J181" s="1705"/>
    </row>
    <row r="182" spans="1:10" s="2" customFormat="1">
      <c r="A182" s="12"/>
      <c r="B182" s="16"/>
      <c r="C182" s="13"/>
      <c r="E182" s="1352"/>
      <c r="F182" s="1040"/>
      <c r="G182" s="1040"/>
      <c r="H182" s="1040"/>
      <c r="I182" s="1040"/>
      <c r="J182" s="1705"/>
    </row>
    <row r="183" spans="1:10" s="2" customFormat="1">
      <c r="A183" s="12"/>
      <c r="B183" s="16"/>
      <c r="C183" s="13"/>
      <c r="E183" s="1352"/>
      <c r="F183" s="1040"/>
      <c r="G183" s="1040"/>
      <c r="H183" s="1040"/>
      <c r="I183" s="1040"/>
      <c r="J183" s="1705"/>
    </row>
    <row r="184" spans="1:10" s="2" customFormat="1">
      <c r="A184" s="12"/>
      <c r="B184" s="16"/>
      <c r="C184" s="13"/>
      <c r="E184" s="1352"/>
      <c r="F184" s="1040"/>
      <c r="G184" s="1040"/>
      <c r="H184" s="1040"/>
      <c r="I184" s="1040"/>
      <c r="J184" s="1705"/>
    </row>
    <row r="185" spans="1:10" s="2" customFormat="1">
      <c r="A185" s="12"/>
      <c r="B185" s="16"/>
      <c r="C185" s="13"/>
      <c r="E185" s="1352"/>
      <c r="F185" s="1040"/>
      <c r="G185" s="1040"/>
      <c r="H185" s="1040"/>
      <c r="I185" s="1040"/>
      <c r="J185" s="1705"/>
    </row>
    <row r="186" spans="1:10" s="2" customFormat="1">
      <c r="A186" s="12"/>
      <c r="B186" s="16"/>
      <c r="C186" s="13"/>
      <c r="E186" s="1352"/>
      <c r="F186" s="1040"/>
      <c r="G186" s="1040"/>
      <c r="H186" s="1040"/>
      <c r="I186" s="1040"/>
      <c r="J186" s="1705"/>
    </row>
    <row r="187" spans="1:10" s="2" customFormat="1">
      <c r="A187" s="12"/>
      <c r="B187" s="16"/>
      <c r="C187" s="13"/>
      <c r="E187" s="1352"/>
      <c r="F187" s="1040"/>
      <c r="G187" s="1040"/>
      <c r="H187" s="1040"/>
      <c r="I187" s="1040"/>
      <c r="J187" s="1705"/>
    </row>
    <row r="188" spans="1:10" s="2" customFormat="1">
      <c r="A188" s="12"/>
      <c r="B188" s="16"/>
      <c r="C188" s="13"/>
      <c r="E188" s="1352"/>
      <c r="F188" s="1040"/>
      <c r="G188" s="1040"/>
      <c r="H188" s="1040"/>
      <c r="I188" s="1040"/>
      <c r="J188" s="1705"/>
    </row>
    <row r="189" spans="1:10" s="2" customFormat="1">
      <c r="A189" s="12"/>
      <c r="B189" s="16"/>
      <c r="C189" s="13"/>
      <c r="E189" s="1352"/>
      <c r="F189" s="1040"/>
      <c r="G189" s="1040"/>
      <c r="H189" s="1040"/>
      <c r="I189" s="1040"/>
      <c r="J189" s="1705"/>
    </row>
    <row r="190" spans="1:10" s="2" customFormat="1">
      <c r="A190" s="12"/>
      <c r="B190" s="16"/>
      <c r="C190" s="13"/>
      <c r="E190" s="1352"/>
      <c r="F190" s="1040"/>
      <c r="G190" s="1040"/>
      <c r="H190" s="1040"/>
      <c r="I190" s="1040"/>
      <c r="J190" s="1705"/>
    </row>
    <row r="191" spans="1:10" s="2" customFormat="1">
      <c r="A191" s="12"/>
      <c r="B191" s="16"/>
      <c r="C191" s="13"/>
      <c r="E191" s="1352"/>
      <c r="F191" s="1040"/>
      <c r="G191" s="1040"/>
      <c r="H191" s="1040"/>
      <c r="I191" s="1040"/>
      <c r="J191" s="1705"/>
    </row>
    <row r="192" spans="1:10" s="2" customFormat="1">
      <c r="A192" s="12"/>
      <c r="B192" s="16"/>
      <c r="C192" s="13"/>
      <c r="E192" s="1352"/>
      <c r="F192" s="1040"/>
      <c r="G192" s="1040"/>
      <c r="H192" s="1040"/>
      <c r="I192" s="1040"/>
      <c r="J192" s="1705"/>
    </row>
    <row r="193" spans="1:10" s="2" customFormat="1">
      <c r="A193" s="12"/>
      <c r="B193" s="16"/>
      <c r="C193" s="13"/>
      <c r="E193" s="1352"/>
      <c r="F193" s="1040"/>
      <c r="G193" s="1040"/>
      <c r="H193" s="1040"/>
      <c r="I193" s="1040"/>
      <c r="J193" s="1705"/>
    </row>
    <row r="194" spans="1:10" s="2" customFormat="1">
      <c r="A194" s="12"/>
      <c r="B194" s="16"/>
      <c r="C194" s="13"/>
      <c r="E194" s="1352"/>
      <c r="F194" s="1040"/>
      <c r="G194" s="1040"/>
      <c r="H194" s="1040"/>
      <c r="I194" s="1040"/>
      <c r="J194" s="1705"/>
    </row>
    <row r="195" spans="1:10" s="2" customFormat="1">
      <c r="A195" s="12"/>
      <c r="B195" s="16"/>
      <c r="C195" s="13"/>
      <c r="E195" s="1352"/>
      <c r="F195" s="1040"/>
      <c r="G195" s="1040"/>
      <c r="H195" s="1040"/>
      <c r="I195" s="1040"/>
      <c r="J195" s="1705"/>
    </row>
    <row r="196" spans="1:10" s="2" customFormat="1">
      <c r="A196" s="12"/>
      <c r="B196" s="16"/>
      <c r="C196" s="13"/>
      <c r="E196" s="1352"/>
      <c r="F196" s="1040"/>
      <c r="G196" s="1040"/>
      <c r="H196" s="1040"/>
      <c r="I196" s="1040"/>
      <c r="J196" s="1705"/>
    </row>
    <row r="197" spans="1:10" s="2" customFormat="1">
      <c r="A197" s="12"/>
      <c r="B197" s="16"/>
      <c r="C197" s="13"/>
      <c r="E197" s="1352"/>
      <c r="F197" s="1040"/>
      <c r="G197" s="1040"/>
      <c r="H197" s="1040"/>
      <c r="I197" s="1040"/>
      <c r="J197" s="1705"/>
    </row>
    <row r="198" spans="1:10" s="2" customFormat="1">
      <c r="A198" s="12"/>
      <c r="B198" s="16"/>
      <c r="C198" s="13"/>
      <c r="E198" s="1352"/>
      <c r="F198" s="1040"/>
      <c r="G198" s="1040"/>
      <c r="H198" s="1040"/>
      <c r="I198" s="1040"/>
      <c r="J198" s="1705"/>
    </row>
    <row r="199" spans="1:10" s="2" customFormat="1">
      <c r="A199" s="12"/>
      <c r="B199" s="16"/>
      <c r="C199" s="13"/>
      <c r="E199" s="1352"/>
      <c r="F199" s="1040"/>
      <c r="G199" s="1040"/>
      <c r="H199" s="1040"/>
      <c r="I199" s="1040"/>
      <c r="J199" s="1705"/>
    </row>
    <row r="200" spans="1:10" s="2" customFormat="1">
      <c r="A200" s="12"/>
      <c r="B200" s="16"/>
      <c r="C200" s="13"/>
      <c r="E200" s="1352"/>
      <c r="F200" s="1040"/>
      <c r="G200" s="1040"/>
      <c r="H200" s="1040"/>
      <c r="I200" s="1040"/>
      <c r="J200" s="1705"/>
    </row>
    <row r="201" spans="1:10" s="2" customFormat="1">
      <c r="A201" s="12"/>
      <c r="B201" s="16"/>
      <c r="C201" s="13"/>
      <c r="E201" s="1352"/>
      <c r="F201" s="1040"/>
      <c r="G201" s="1040"/>
      <c r="H201" s="1040"/>
      <c r="I201" s="1040"/>
      <c r="J201" s="1705"/>
    </row>
    <row r="202" spans="1:10" s="2" customFormat="1">
      <c r="A202" s="12"/>
      <c r="B202" s="16"/>
      <c r="C202" s="13"/>
      <c r="E202" s="1352"/>
      <c r="F202" s="1040"/>
      <c r="G202" s="1040"/>
      <c r="H202" s="1040"/>
      <c r="I202" s="1040"/>
      <c r="J202" s="1705"/>
    </row>
    <row r="203" spans="1:10" s="2" customFormat="1">
      <c r="A203" s="12"/>
      <c r="B203" s="16"/>
      <c r="C203" s="13"/>
      <c r="E203" s="1352"/>
      <c r="F203" s="1040"/>
      <c r="G203" s="1040"/>
      <c r="H203" s="1040"/>
      <c r="I203" s="1040"/>
      <c r="J203" s="1705"/>
    </row>
    <row r="204" spans="1:10" s="2" customFormat="1">
      <c r="A204" s="12"/>
      <c r="B204" s="16"/>
      <c r="C204" s="13"/>
      <c r="E204" s="1352"/>
      <c r="F204" s="1040"/>
      <c r="G204" s="1040"/>
      <c r="H204" s="1040"/>
      <c r="I204" s="1040"/>
      <c r="J204" s="1705"/>
    </row>
    <row r="205" spans="1:10" s="2" customFormat="1">
      <c r="A205" s="12"/>
      <c r="B205" s="16"/>
      <c r="C205" s="13"/>
      <c r="E205" s="1352"/>
      <c r="F205" s="1040"/>
      <c r="G205" s="1040"/>
      <c r="H205" s="1040"/>
      <c r="I205" s="1040"/>
      <c r="J205" s="1705"/>
    </row>
    <row r="206" spans="1:10" s="2" customFormat="1">
      <c r="A206" s="12"/>
      <c r="B206" s="16"/>
      <c r="C206" s="13"/>
      <c r="E206" s="1352"/>
      <c r="F206" s="1040"/>
      <c r="G206" s="1040"/>
      <c r="H206" s="1040"/>
      <c r="I206" s="1040"/>
      <c r="J206" s="1705"/>
    </row>
    <row r="207" spans="1:10" s="2" customFormat="1">
      <c r="A207" s="12"/>
      <c r="B207" s="16"/>
      <c r="C207" s="13"/>
      <c r="E207" s="1352"/>
      <c r="F207" s="1040"/>
      <c r="G207" s="1040"/>
      <c r="H207" s="1040"/>
      <c r="I207" s="1040"/>
      <c r="J207" s="1705"/>
    </row>
    <row r="208" spans="1:10" s="2" customFormat="1">
      <c r="A208" s="12"/>
      <c r="B208" s="16"/>
      <c r="C208" s="13"/>
      <c r="E208" s="1352"/>
      <c r="F208" s="1040"/>
      <c r="G208" s="1040"/>
      <c r="H208" s="1040"/>
      <c r="I208" s="1040"/>
      <c r="J208" s="1705"/>
    </row>
    <row r="209" spans="1:10" s="2" customFormat="1">
      <c r="A209" s="12"/>
      <c r="B209" s="16"/>
      <c r="C209" s="13"/>
      <c r="E209" s="1352"/>
      <c r="F209" s="1040"/>
      <c r="G209" s="1040"/>
      <c r="H209" s="1040"/>
      <c r="I209" s="1040"/>
      <c r="J209" s="1705"/>
    </row>
    <row r="210" spans="1:10" s="2" customFormat="1">
      <c r="A210" s="12"/>
      <c r="B210" s="16"/>
      <c r="C210" s="13"/>
      <c r="E210" s="1352"/>
      <c r="F210" s="1040"/>
      <c r="G210" s="1040"/>
      <c r="H210" s="1040"/>
      <c r="I210" s="1040"/>
      <c r="J210" s="1705"/>
    </row>
    <row r="211" spans="1:10" s="2" customFormat="1">
      <c r="A211" s="12"/>
      <c r="B211" s="16"/>
      <c r="C211" s="13"/>
      <c r="E211" s="1352"/>
      <c r="F211" s="1040"/>
      <c r="G211" s="1040"/>
      <c r="H211" s="1040"/>
      <c r="I211" s="1040"/>
      <c r="J211" s="1705"/>
    </row>
    <row r="212" spans="1:10" s="2" customFormat="1">
      <c r="A212" s="12"/>
      <c r="B212" s="16"/>
      <c r="C212" s="13"/>
      <c r="E212" s="1352"/>
      <c r="F212" s="1040"/>
      <c r="G212" s="1040"/>
      <c r="H212" s="1040"/>
      <c r="I212" s="1040"/>
      <c r="J212" s="1705"/>
    </row>
    <row r="213" spans="1:10" s="2" customFormat="1">
      <c r="A213" s="12"/>
      <c r="B213" s="16"/>
      <c r="C213" s="13"/>
      <c r="E213" s="1352"/>
      <c r="F213" s="1040"/>
      <c r="G213" s="1040"/>
      <c r="H213" s="1040"/>
      <c r="I213" s="1040"/>
      <c r="J213" s="1705"/>
    </row>
    <row r="214" spans="1:10" s="2" customFormat="1">
      <c r="A214" s="12"/>
      <c r="B214" s="16"/>
      <c r="C214" s="13"/>
      <c r="E214" s="1352"/>
      <c r="F214" s="1040"/>
      <c r="G214" s="1040"/>
      <c r="H214" s="1040"/>
      <c r="I214" s="1040"/>
      <c r="J214" s="1705"/>
    </row>
    <row r="215" spans="1:10" s="2" customFormat="1">
      <c r="A215" s="12"/>
      <c r="B215" s="16"/>
      <c r="C215" s="13"/>
      <c r="E215" s="1352"/>
      <c r="F215" s="1040"/>
      <c r="G215" s="1040"/>
      <c r="H215" s="1040"/>
      <c r="I215" s="1040"/>
      <c r="J215" s="1705"/>
    </row>
    <row r="216" spans="1:10" s="2" customFormat="1">
      <c r="A216" s="12"/>
      <c r="B216" s="16"/>
      <c r="C216" s="13"/>
      <c r="E216" s="1352"/>
      <c r="F216" s="1040"/>
      <c r="G216" s="1040"/>
      <c r="H216" s="1040"/>
      <c r="I216" s="1040"/>
      <c r="J216" s="1705"/>
    </row>
    <row r="217" spans="1:10" s="2" customFormat="1">
      <c r="A217" s="12"/>
      <c r="B217" s="16"/>
      <c r="C217" s="13"/>
      <c r="E217" s="1352"/>
      <c r="F217" s="1040"/>
      <c r="G217" s="1040"/>
      <c r="H217" s="1040"/>
      <c r="I217" s="1040"/>
      <c r="J217" s="1705"/>
    </row>
    <row r="218" spans="1:10" s="2" customFormat="1">
      <c r="A218" s="12"/>
      <c r="B218" s="16"/>
      <c r="C218" s="13"/>
      <c r="E218" s="1352"/>
      <c r="F218" s="1040"/>
      <c r="G218" s="1040"/>
      <c r="H218" s="1040"/>
      <c r="I218" s="1040"/>
      <c r="J218" s="1705"/>
    </row>
    <row r="219" spans="1:10" s="2" customFormat="1">
      <c r="A219" s="12"/>
      <c r="B219" s="16"/>
      <c r="C219" s="13"/>
      <c r="E219" s="1352"/>
      <c r="F219" s="1040"/>
      <c r="G219" s="1040"/>
      <c r="H219" s="1040"/>
      <c r="I219" s="1040"/>
      <c r="J219" s="1705"/>
    </row>
    <row r="220" spans="1:10" s="2" customFormat="1">
      <c r="A220" s="12"/>
      <c r="B220" s="16"/>
      <c r="C220" s="13"/>
      <c r="E220" s="1352"/>
      <c r="F220" s="1040"/>
      <c r="G220" s="1040"/>
      <c r="H220" s="1040"/>
      <c r="I220" s="1040"/>
      <c r="J220" s="1705"/>
    </row>
    <row r="221" spans="1:10" s="2" customFormat="1">
      <c r="A221" s="12"/>
      <c r="B221" s="16"/>
      <c r="C221" s="13"/>
      <c r="E221" s="1352"/>
      <c r="F221" s="1040"/>
      <c r="G221" s="1040"/>
      <c r="H221" s="1040"/>
      <c r="I221" s="1040"/>
      <c r="J221" s="1705"/>
    </row>
    <row r="222" spans="1:10" s="2" customFormat="1">
      <c r="A222" s="12"/>
      <c r="B222" s="16"/>
      <c r="C222" s="13"/>
      <c r="E222" s="1352"/>
      <c r="F222" s="1040"/>
      <c r="G222" s="1040"/>
      <c r="H222" s="1040"/>
      <c r="I222" s="1040"/>
      <c r="J222" s="1705"/>
    </row>
    <row r="223" spans="1:10" s="2" customFormat="1">
      <c r="A223" s="12"/>
      <c r="B223" s="16"/>
      <c r="C223" s="13"/>
      <c r="E223" s="1352"/>
      <c r="F223" s="1040"/>
      <c r="G223" s="1040"/>
      <c r="H223" s="1040"/>
      <c r="I223" s="1040"/>
      <c r="J223" s="1705"/>
    </row>
    <row r="224" spans="1:10" s="2" customFormat="1">
      <c r="A224" s="12"/>
      <c r="B224" s="16"/>
      <c r="C224" s="13"/>
      <c r="E224" s="1352"/>
      <c r="F224" s="1040"/>
      <c r="G224" s="1040"/>
      <c r="H224" s="1040"/>
      <c r="I224" s="1040"/>
      <c r="J224" s="1705"/>
    </row>
    <row r="225" spans="1:10" s="2" customFormat="1">
      <c r="A225" s="12"/>
      <c r="B225" s="16"/>
      <c r="C225" s="13"/>
      <c r="E225" s="1352"/>
      <c r="F225" s="1040"/>
      <c r="G225" s="1040"/>
      <c r="H225" s="1040"/>
      <c r="I225" s="1040"/>
      <c r="J225" s="1705"/>
    </row>
    <row r="226" spans="1:10" s="2" customFormat="1">
      <c r="A226" s="12"/>
      <c r="B226" s="16"/>
      <c r="C226" s="13"/>
      <c r="E226" s="1352"/>
      <c r="F226" s="1040"/>
      <c r="G226" s="1040"/>
      <c r="H226" s="1040"/>
      <c r="I226" s="1040"/>
      <c r="J226" s="1705"/>
    </row>
    <row r="227" spans="1:10" s="2" customFormat="1">
      <c r="A227" s="12"/>
      <c r="B227" s="16"/>
      <c r="C227" s="13"/>
      <c r="E227" s="1352"/>
      <c r="F227" s="1040"/>
      <c r="G227" s="1040"/>
      <c r="H227" s="1040"/>
      <c r="I227" s="1040"/>
      <c r="J227" s="1705"/>
    </row>
    <row r="228" spans="1:10" s="2" customFormat="1">
      <c r="A228" s="12"/>
      <c r="B228" s="16"/>
      <c r="C228" s="13"/>
      <c r="E228" s="1352"/>
      <c r="F228" s="1040"/>
      <c r="G228" s="1040"/>
      <c r="H228" s="1040"/>
      <c r="I228" s="1040"/>
      <c r="J228" s="1705"/>
    </row>
    <row r="229" spans="1:10" s="2" customFormat="1">
      <c r="A229" s="12"/>
      <c r="B229" s="16"/>
      <c r="C229" s="13"/>
      <c r="E229" s="1352"/>
      <c r="F229" s="1040"/>
      <c r="G229" s="1040"/>
      <c r="H229" s="1040"/>
      <c r="I229" s="1040"/>
      <c r="J229" s="1705"/>
    </row>
    <row r="230" spans="1:10" s="2" customFormat="1">
      <c r="A230" s="12"/>
      <c r="B230" s="16"/>
      <c r="C230" s="13"/>
      <c r="E230" s="1352"/>
      <c r="F230" s="1040"/>
      <c r="G230" s="1040"/>
      <c r="H230" s="1040"/>
      <c r="I230" s="1040"/>
      <c r="J230" s="1705"/>
    </row>
    <row r="231" spans="1:10" s="2" customFormat="1">
      <c r="A231" s="12"/>
      <c r="B231" s="16"/>
      <c r="C231" s="13"/>
      <c r="E231" s="1352"/>
      <c r="F231" s="1040"/>
      <c r="G231" s="1040"/>
      <c r="H231" s="1040"/>
      <c r="I231" s="1040"/>
      <c r="J231" s="1705"/>
    </row>
    <row r="232" spans="1:10" s="2" customFormat="1">
      <c r="A232" s="12"/>
      <c r="B232" s="16"/>
      <c r="C232" s="13"/>
      <c r="E232" s="1352"/>
      <c r="F232" s="1040"/>
      <c r="G232" s="1040"/>
      <c r="H232" s="1040"/>
      <c r="I232" s="1040"/>
      <c r="J232" s="1705"/>
    </row>
    <row r="233" spans="1:10" s="2" customFormat="1">
      <c r="A233" s="12"/>
      <c r="B233" s="16"/>
      <c r="C233" s="13"/>
      <c r="E233" s="1352"/>
      <c r="F233" s="1040"/>
      <c r="G233" s="1040"/>
      <c r="H233" s="1040"/>
      <c r="I233" s="1040"/>
      <c r="J233" s="1705"/>
    </row>
    <row r="234" spans="1:10" s="2" customFormat="1">
      <c r="A234" s="12"/>
      <c r="B234" s="16"/>
      <c r="C234" s="13"/>
      <c r="E234" s="1352"/>
      <c r="F234" s="1040"/>
      <c r="G234" s="1040"/>
      <c r="H234" s="1040"/>
      <c r="I234" s="1040"/>
      <c r="J234" s="1705"/>
    </row>
    <row r="235" spans="1:10" s="2" customFormat="1">
      <c r="A235" s="12"/>
      <c r="B235" s="16"/>
      <c r="C235" s="13"/>
      <c r="E235" s="1352"/>
      <c r="F235" s="1040"/>
      <c r="G235" s="1040"/>
      <c r="H235" s="1040"/>
      <c r="I235" s="1040"/>
      <c r="J235" s="1705"/>
    </row>
    <row r="236" spans="1:10" s="2" customFormat="1">
      <c r="A236" s="12"/>
      <c r="B236" s="16"/>
      <c r="C236" s="13"/>
      <c r="E236" s="1352"/>
      <c r="F236" s="1040"/>
      <c r="G236" s="1040"/>
      <c r="H236" s="1040"/>
      <c r="I236" s="1040"/>
      <c r="J236" s="1705"/>
    </row>
    <row r="237" spans="1:10" s="2" customFormat="1">
      <c r="A237" s="12"/>
      <c r="B237" s="16"/>
      <c r="C237" s="13"/>
      <c r="E237" s="1352"/>
      <c r="F237" s="1040"/>
      <c r="G237" s="1040"/>
      <c r="H237" s="1040"/>
      <c r="I237" s="1040"/>
      <c r="J237" s="1705"/>
    </row>
    <row r="238" spans="1:10" s="2" customFormat="1">
      <c r="A238" s="12"/>
      <c r="B238" s="16"/>
      <c r="C238" s="13"/>
      <c r="E238" s="1352"/>
      <c r="F238" s="1040"/>
      <c r="G238" s="1040"/>
      <c r="H238" s="1040"/>
      <c r="I238" s="1040"/>
      <c r="J238" s="1705"/>
    </row>
    <row r="239" spans="1:10" s="2" customFormat="1">
      <c r="A239" s="12"/>
      <c r="B239" s="16"/>
      <c r="C239" s="13"/>
      <c r="E239" s="1352"/>
      <c r="F239" s="1040"/>
      <c r="G239" s="1040"/>
      <c r="H239" s="1040"/>
      <c r="I239" s="1040"/>
      <c r="J239" s="1705"/>
    </row>
    <row r="240" spans="1:10" s="2" customFormat="1">
      <c r="A240" s="12"/>
      <c r="B240" s="16"/>
      <c r="C240" s="13"/>
      <c r="E240" s="1352"/>
      <c r="F240" s="1040"/>
      <c r="G240" s="1040"/>
      <c r="H240" s="1040"/>
      <c r="I240" s="1040"/>
      <c r="J240" s="1705"/>
    </row>
    <row r="241" spans="1:10" s="2" customFormat="1">
      <c r="A241" s="12"/>
      <c r="B241" s="16"/>
      <c r="C241" s="13"/>
      <c r="E241" s="1352"/>
      <c r="F241" s="1040"/>
      <c r="G241" s="1040"/>
      <c r="H241" s="1040"/>
      <c r="I241" s="1040"/>
      <c r="J241" s="1705"/>
    </row>
    <row r="242" spans="1:10" s="2" customFormat="1">
      <c r="A242" s="12"/>
      <c r="B242" s="16"/>
      <c r="C242" s="13"/>
      <c r="E242" s="1352"/>
      <c r="F242" s="1040"/>
      <c r="G242" s="1040"/>
      <c r="H242" s="1040"/>
      <c r="I242" s="1040"/>
      <c r="J242" s="1705"/>
    </row>
    <row r="243" spans="1:10" s="2" customFormat="1">
      <c r="A243" s="12"/>
      <c r="B243" s="16"/>
      <c r="C243" s="13"/>
      <c r="E243" s="1352"/>
      <c r="F243" s="1040"/>
      <c r="G243" s="1040"/>
      <c r="H243" s="1040"/>
      <c r="I243" s="1040"/>
      <c r="J243" s="1705"/>
    </row>
    <row r="244" spans="1:10" s="2" customFormat="1">
      <c r="A244" s="12"/>
      <c r="B244" s="16"/>
      <c r="C244" s="13"/>
      <c r="E244" s="1352"/>
      <c r="F244" s="1040"/>
      <c r="G244" s="1040"/>
      <c r="H244" s="1040"/>
      <c r="I244" s="1040"/>
      <c r="J244" s="1705"/>
    </row>
    <row r="245" spans="1:10" s="2" customFormat="1">
      <c r="A245" s="12"/>
      <c r="B245" s="16"/>
      <c r="C245" s="13"/>
      <c r="E245" s="1352"/>
      <c r="F245" s="1040"/>
      <c r="G245" s="1040"/>
      <c r="H245" s="1040"/>
      <c r="I245" s="1040"/>
      <c r="J245" s="1705"/>
    </row>
    <row r="246" spans="1:10" s="2" customFormat="1">
      <c r="A246" s="12"/>
      <c r="B246" s="16"/>
      <c r="C246" s="13"/>
      <c r="E246" s="1352"/>
      <c r="F246" s="1040"/>
      <c r="G246" s="1040"/>
      <c r="H246" s="1040"/>
      <c r="I246" s="1040"/>
      <c r="J246" s="1705"/>
    </row>
    <row r="247" spans="1:10" s="2" customFormat="1">
      <c r="A247" s="12"/>
      <c r="B247" s="16"/>
      <c r="C247" s="13"/>
      <c r="E247" s="1352"/>
      <c r="F247" s="1040"/>
      <c r="G247" s="1040"/>
      <c r="H247" s="1040"/>
      <c r="I247" s="1040"/>
      <c r="J247" s="1705"/>
    </row>
    <row r="248" spans="1:10" s="2" customFormat="1">
      <c r="A248" s="12"/>
      <c r="B248" s="16"/>
      <c r="C248" s="13"/>
      <c r="E248" s="1352"/>
      <c r="F248" s="1040"/>
      <c r="G248" s="1040"/>
      <c r="H248" s="1040"/>
      <c r="I248" s="1040"/>
      <c r="J248" s="1705"/>
    </row>
    <row r="249" spans="1:10" s="2" customFormat="1">
      <c r="A249" s="12"/>
      <c r="B249" s="16"/>
      <c r="C249" s="13"/>
      <c r="E249" s="1352"/>
      <c r="F249" s="1040"/>
      <c r="G249" s="1040"/>
      <c r="H249" s="1040"/>
      <c r="I249" s="1040"/>
      <c r="J249" s="1705"/>
    </row>
    <row r="250" spans="1:10" s="2" customFormat="1">
      <c r="A250" s="12"/>
      <c r="B250" s="16"/>
      <c r="C250" s="13"/>
      <c r="E250" s="1352"/>
      <c r="F250" s="1040"/>
      <c r="G250" s="1040"/>
      <c r="H250" s="1040"/>
      <c r="I250" s="1040"/>
      <c r="J250" s="1705"/>
    </row>
    <row r="251" spans="1:10" s="2" customFormat="1">
      <c r="A251" s="12"/>
      <c r="B251" s="16"/>
      <c r="C251" s="13"/>
      <c r="E251" s="1352"/>
      <c r="F251" s="1040"/>
      <c r="G251" s="1040"/>
      <c r="H251" s="1040"/>
      <c r="I251" s="1040"/>
      <c r="J251" s="1705"/>
    </row>
    <row r="252" spans="1:10" s="2" customFormat="1">
      <c r="A252" s="12"/>
      <c r="B252" s="16"/>
      <c r="C252" s="13"/>
      <c r="E252" s="1352"/>
      <c r="F252" s="1040"/>
      <c r="G252" s="1040"/>
      <c r="H252" s="1040"/>
      <c r="I252" s="1040"/>
      <c r="J252" s="1705"/>
    </row>
    <row r="253" spans="1:10" s="2" customFormat="1">
      <c r="A253" s="12"/>
      <c r="B253" s="16"/>
      <c r="C253" s="13"/>
      <c r="E253" s="1352"/>
      <c r="F253" s="1040"/>
      <c r="G253" s="1040"/>
      <c r="H253" s="1040"/>
      <c r="I253" s="1040"/>
      <c r="J253" s="1705"/>
    </row>
    <row r="254" spans="1:10" s="2" customFormat="1">
      <c r="A254" s="12"/>
      <c r="B254" s="16"/>
      <c r="C254" s="13"/>
      <c r="E254" s="1352"/>
      <c r="F254" s="1040"/>
      <c r="G254" s="1040"/>
      <c r="H254" s="1040"/>
      <c r="I254" s="1040"/>
      <c r="J254" s="1705"/>
    </row>
    <row r="255" spans="1:10" s="2" customFormat="1">
      <c r="A255" s="12"/>
      <c r="B255" s="16"/>
      <c r="C255" s="13"/>
      <c r="E255" s="1352"/>
      <c r="F255" s="1040"/>
      <c r="G255" s="1040"/>
      <c r="H255" s="1040"/>
      <c r="I255" s="1040"/>
      <c r="J255" s="1705"/>
    </row>
    <row r="256" spans="1:10" s="2" customFormat="1">
      <c r="A256" s="12"/>
      <c r="B256" s="16"/>
      <c r="C256" s="13"/>
      <c r="E256" s="1352"/>
      <c r="F256" s="1040"/>
      <c r="G256" s="1040"/>
      <c r="H256" s="1040"/>
      <c r="I256" s="1040"/>
      <c r="J256" s="1705"/>
    </row>
    <row r="257" spans="1:10" s="2" customFormat="1">
      <c r="A257" s="12"/>
      <c r="B257" s="16"/>
      <c r="C257" s="13"/>
      <c r="E257" s="1352"/>
      <c r="F257" s="1040"/>
      <c r="G257" s="1040"/>
      <c r="H257" s="1040"/>
      <c r="I257" s="1040"/>
      <c r="J257" s="1705"/>
    </row>
    <row r="258" spans="1:10" s="2" customFormat="1">
      <c r="A258" s="12"/>
      <c r="B258" s="16"/>
      <c r="C258" s="13"/>
      <c r="E258" s="1352"/>
      <c r="F258" s="1040"/>
      <c r="G258" s="1040"/>
      <c r="H258" s="1040"/>
      <c r="I258" s="1040"/>
      <c r="J258" s="1705"/>
    </row>
    <row r="259" spans="1:10" s="2" customFormat="1">
      <c r="A259" s="12"/>
      <c r="B259" s="16"/>
      <c r="C259" s="13"/>
      <c r="E259" s="1352"/>
      <c r="F259" s="1040"/>
      <c r="G259" s="1040"/>
      <c r="H259" s="1040"/>
      <c r="I259" s="1040"/>
      <c r="J259" s="1705"/>
    </row>
    <row r="260" spans="1:10" s="2" customFormat="1">
      <c r="A260" s="12"/>
      <c r="B260" s="16"/>
      <c r="C260" s="13"/>
      <c r="E260" s="1352"/>
      <c r="F260" s="1040"/>
      <c r="G260" s="1040"/>
      <c r="H260" s="1040"/>
      <c r="I260" s="1040"/>
      <c r="J260" s="1705"/>
    </row>
    <row r="261" spans="1:10" s="2" customFormat="1">
      <c r="A261" s="12"/>
      <c r="B261" s="16"/>
      <c r="C261" s="13"/>
      <c r="E261" s="1352"/>
      <c r="F261" s="1040"/>
      <c r="G261" s="1040"/>
      <c r="H261" s="1040"/>
      <c r="I261" s="1040"/>
      <c r="J261" s="1705"/>
    </row>
    <row r="262" spans="1:10" s="2" customFormat="1">
      <c r="A262" s="12"/>
      <c r="B262" s="16"/>
      <c r="C262" s="13"/>
      <c r="E262" s="1352"/>
      <c r="F262" s="1040"/>
      <c r="G262" s="1040"/>
      <c r="H262" s="1040"/>
      <c r="I262" s="1040"/>
      <c r="J262" s="1705"/>
    </row>
    <row r="263" spans="1:10" s="2" customFormat="1">
      <c r="A263" s="12"/>
      <c r="B263" s="16"/>
      <c r="C263" s="13"/>
      <c r="E263" s="1352"/>
      <c r="F263" s="1040"/>
      <c r="G263" s="1040"/>
      <c r="H263" s="1040"/>
      <c r="I263" s="1040"/>
      <c r="J263" s="1705"/>
    </row>
    <row r="264" spans="1:10" s="2" customFormat="1">
      <c r="A264" s="12"/>
      <c r="B264" s="16"/>
      <c r="C264" s="13"/>
      <c r="E264" s="1352"/>
      <c r="F264" s="1040"/>
      <c r="G264" s="1040"/>
      <c r="H264" s="1040"/>
      <c r="I264" s="1040"/>
      <c r="J264" s="1705"/>
    </row>
    <row r="265" spans="1:10" s="2" customFormat="1">
      <c r="A265" s="12"/>
      <c r="B265" s="16"/>
      <c r="C265" s="13"/>
      <c r="E265" s="1352"/>
      <c r="F265" s="1040"/>
      <c r="G265" s="1040"/>
      <c r="H265" s="1040"/>
      <c r="I265" s="1040"/>
      <c r="J265" s="1705"/>
    </row>
    <row r="266" spans="1:10" s="2" customFormat="1">
      <c r="A266" s="12"/>
      <c r="B266" s="16"/>
      <c r="C266" s="13"/>
      <c r="E266" s="1352"/>
      <c r="F266" s="1040"/>
      <c r="G266" s="1040"/>
      <c r="H266" s="1040"/>
      <c r="I266" s="1040"/>
      <c r="J266" s="1705"/>
    </row>
    <row r="267" spans="1:10" s="2" customFormat="1">
      <c r="A267" s="12"/>
      <c r="B267" s="16"/>
      <c r="C267" s="13"/>
      <c r="E267" s="1352"/>
      <c r="F267" s="1040"/>
      <c r="G267" s="1040"/>
      <c r="H267" s="1040"/>
      <c r="I267" s="1040"/>
      <c r="J267" s="1705"/>
    </row>
    <row r="268" spans="1:10" s="2" customFormat="1">
      <c r="A268" s="12"/>
      <c r="B268" s="16"/>
      <c r="C268" s="13"/>
      <c r="E268" s="1352"/>
      <c r="F268" s="1040"/>
      <c r="G268" s="1040"/>
      <c r="H268" s="1040"/>
      <c r="I268" s="1040"/>
      <c r="J268" s="1705"/>
    </row>
    <row r="269" spans="1:10" s="2" customFormat="1">
      <c r="A269" s="12"/>
      <c r="B269" s="16"/>
      <c r="C269" s="13"/>
      <c r="E269" s="1352"/>
      <c r="F269" s="1040"/>
      <c r="G269" s="1040"/>
      <c r="H269" s="1040"/>
      <c r="I269" s="1040"/>
      <c r="J269" s="1705"/>
    </row>
    <row r="270" spans="1:10" s="2" customFormat="1">
      <c r="A270" s="12"/>
      <c r="B270" s="16"/>
      <c r="C270" s="13"/>
      <c r="E270" s="1352"/>
      <c r="F270" s="1040"/>
      <c r="G270" s="1040"/>
      <c r="H270" s="1040"/>
      <c r="I270" s="1040"/>
      <c r="J270" s="1705"/>
    </row>
    <row r="271" spans="1:10" s="2" customFormat="1">
      <c r="A271" s="12"/>
      <c r="B271" s="16"/>
      <c r="C271" s="13"/>
      <c r="E271" s="1352"/>
      <c r="F271" s="1040"/>
      <c r="G271" s="1040"/>
      <c r="H271" s="1040"/>
      <c r="I271" s="1040"/>
      <c r="J271" s="1705"/>
    </row>
    <row r="272" spans="1:10" s="2" customFormat="1">
      <c r="A272" s="12"/>
      <c r="B272" s="16"/>
      <c r="C272" s="13"/>
      <c r="E272" s="1352"/>
      <c r="F272" s="1040"/>
      <c r="G272" s="1040"/>
      <c r="H272" s="1040"/>
      <c r="I272" s="1040"/>
      <c r="J272" s="1705"/>
    </row>
    <row r="273" spans="1:10" s="2" customFormat="1">
      <c r="A273" s="12"/>
      <c r="B273" s="16"/>
      <c r="C273" s="13"/>
      <c r="E273" s="1352"/>
      <c r="F273" s="1040"/>
      <c r="G273" s="1040"/>
      <c r="H273" s="1040"/>
      <c r="I273" s="1040"/>
      <c r="J273" s="1705"/>
    </row>
    <row r="274" spans="1:10" s="2" customFormat="1">
      <c r="A274" s="12"/>
      <c r="B274" s="16"/>
      <c r="C274" s="13"/>
      <c r="E274" s="1352"/>
      <c r="F274" s="1040"/>
      <c r="G274" s="1040"/>
      <c r="H274" s="1040"/>
      <c r="I274" s="1040"/>
      <c r="J274" s="1705"/>
    </row>
    <row r="275" spans="1:10" s="2" customFormat="1">
      <c r="A275" s="12"/>
      <c r="B275" s="16"/>
      <c r="C275" s="13"/>
      <c r="E275" s="1352"/>
      <c r="F275" s="1040"/>
      <c r="G275" s="1040"/>
      <c r="H275" s="1040"/>
      <c r="I275" s="1040"/>
      <c r="J275" s="1705"/>
    </row>
    <row r="276" spans="1:10" s="2" customFormat="1">
      <c r="A276" s="12"/>
      <c r="B276" s="16"/>
      <c r="C276" s="13"/>
      <c r="E276" s="1352"/>
      <c r="F276" s="1040"/>
      <c r="G276" s="1040"/>
      <c r="H276" s="1040"/>
      <c r="I276" s="1040"/>
      <c r="J276" s="1705"/>
    </row>
    <row r="277" spans="1:10" s="2" customFormat="1">
      <c r="A277" s="12"/>
      <c r="B277" s="16"/>
      <c r="C277" s="13"/>
      <c r="E277" s="1352"/>
      <c r="F277" s="1040"/>
      <c r="G277" s="1040"/>
      <c r="H277" s="1040"/>
      <c r="I277" s="1040"/>
      <c r="J277" s="1705"/>
    </row>
    <row r="278" spans="1:10" s="2" customFormat="1">
      <c r="A278" s="12"/>
      <c r="B278" s="16"/>
      <c r="C278" s="13"/>
      <c r="E278" s="1352"/>
      <c r="F278" s="1040"/>
      <c r="G278" s="1040"/>
      <c r="H278" s="1040"/>
      <c r="I278" s="1040"/>
      <c r="J278" s="1705"/>
    </row>
    <row r="279" spans="1:10" s="2" customFormat="1">
      <c r="A279" s="12"/>
      <c r="B279" s="16"/>
      <c r="C279" s="13"/>
      <c r="E279" s="1352"/>
      <c r="F279" s="1040"/>
      <c r="G279" s="1040"/>
      <c r="H279" s="1040"/>
      <c r="I279" s="1040"/>
      <c r="J279" s="1705"/>
    </row>
    <row r="280" spans="1:10" s="2" customFormat="1">
      <c r="A280" s="12"/>
      <c r="B280" s="16"/>
      <c r="C280" s="13"/>
      <c r="E280" s="1352"/>
      <c r="F280" s="1040"/>
      <c r="G280" s="1040"/>
      <c r="H280" s="1040"/>
      <c r="I280" s="1040"/>
      <c r="J280" s="1705"/>
    </row>
    <row r="281" spans="1:10" s="2" customFormat="1">
      <c r="A281" s="12"/>
      <c r="B281" s="16"/>
      <c r="C281" s="13"/>
      <c r="E281" s="1352"/>
      <c r="F281" s="1040"/>
      <c r="G281" s="1040"/>
      <c r="H281" s="1040"/>
      <c r="I281" s="1040"/>
      <c r="J281" s="1705"/>
    </row>
    <row r="282" spans="1:10" s="2" customFormat="1">
      <c r="A282" s="12"/>
      <c r="B282" s="16"/>
      <c r="C282" s="13"/>
      <c r="E282" s="1352"/>
      <c r="F282" s="1040"/>
      <c r="G282" s="1040"/>
      <c r="H282" s="1040"/>
      <c r="I282" s="1040"/>
      <c r="J282" s="1705"/>
    </row>
    <row r="283" spans="1:10" s="2" customFormat="1">
      <c r="A283" s="12"/>
      <c r="B283" s="16"/>
      <c r="C283" s="13"/>
      <c r="E283" s="1352"/>
      <c r="F283" s="1040"/>
      <c r="G283" s="1040"/>
      <c r="H283" s="1040"/>
      <c r="I283" s="1040"/>
      <c r="J283" s="1705"/>
    </row>
    <row r="284" spans="1:10" s="2" customFormat="1">
      <c r="A284" s="12"/>
      <c r="B284" s="16"/>
      <c r="C284" s="13"/>
      <c r="E284" s="1352"/>
      <c r="F284" s="1040"/>
      <c r="G284" s="1040"/>
      <c r="H284" s="1040"/>
      <c r="I284" s="1040"/>
      <c r="J284" s="1705"/>
    </row>
    <row r="285" spans="1:10" s="2" customFormat="1">
      <c r="A285" s="12"/>
      <c r="B285" s="16"/>
      <c r="C285" s="13"/>
      <c r="E285" s="1352"/>
      <c r="F285" s="1040"/>
      <c r="G285" s="1040"/>
      <c r="H285" s="1040"/>
      <c r="I285" s="1040"/>
      <c r="J285" s="1705"/>
    </row>
    <row r="286" spans="1:10" s="2" customFormat="1">
      <c r="A286" s="12"/>
      <c r="B286" s="16"/>
      <c r="C286" s="13"/>
      <c r="E286" s="1352"/>
      <c r="F286" s="1040"/>
      <c r="G286" s="1040"/>
      <c r="H286" s="1040"/>
      <c r="I286" s="1040"/>
      <c r="J286" s="1705"/>
    </row>
    <row r="287" spans="1:10" s="2" customFormat="1">
      <c r="A287" s="12"/>
      <c r="B287" s="16"/>
      <c r="C287" s="13"/>
      <c r="E287" s="1352"/>
      <c r="F287" s="1040"/>
      <c r="G287" s="1040"/>
      <c r="H287" s="1040"/>
      <c r="I287" s="1040"/>
      <c r="J287" s="1705"/>
    </row>
    <row r="288" spans="1:10" s="2" customFormat="1">
      <c r="A288" s="12"/>
      <c r="B288" s="16"/>
      <c r="C288" s="13"/>
      <c r="E288" s="1352"/>
      <c r="F288" s="1040"/>
      <c r="G288" s="1040"/>
      <c r="H288" s="1040"/>
      <c r="I288" s="1040"/>
      <c r="J288" s="1705"/>
    </row>
    <row r="289" spans="1:10" s="2" customFormat="1">
      <c r="A289" s="12"/>
      <c r="B289" s="16"/>
      <c r="C289" s="13"/>
      <c r="E289" s="1352"/>
      <c r="F289" s="1040"/>
      <c r="G289" s="1040"/>
      <c r="H289" s="1040"/>
      <c r="I289" s="1040"/>
      <c r="J289" s="1705"/>
    </row>
    <row r="290" spans="1:10" s="2" customFormat="1">
      <c r="A290" s="12"/>
      <c r="B290" s="16"/>
      <c r="C290" s="13"/>
      <c r="E290" s="1352"/>
      <c r="F290" s="1040"/>
      <c r="G290" s="1040"/>
      <c r="H290" s="1040"/>
      <c r="I290" s="1040"/>
      <c r="J290" s="1705"/>
    </row>
    <row r="291" spans="1:10" s="2" customFormat="1">
      <c r="A291" s="12"/>
      <c r="B291" s="16"/>
      <c r="C291" s="13"/>
      <c r="E291" s="1352"/>
      <c r="F291" s="1040"/>
      <c r="G291" s="1040"/>
      <c r="H291" s="1040"/>
      <c r="I291" s="1040"/>
      <c r="J291" s="1705"/>
    </row>
    <row r="292" spans="1:10" s="2" customFormat="1">
      <c r="A292" s="12"/>
      <c r="B292" s="16"/>
      <c r="C292" s="13"/>
      <c r="E292" s="1352"/>
      <c r="F292" s="1040"/>
      <c r="G292" s="1040"/>
      <c r="H292" s="1040"/>
      <c r="I292" s="1040"/>
      <c r="J292" s="1705"/>
    </row>
    <row r="293" spans="1:10" s="2" customFormat="1">
      <c r="A293" s="12"/>
      <c r="B293" s="16"/>
      <c r="C293" s="13"/>
      <c r="E293" s="1352"/>
      <c r="F293" s="1040"/>
      <c r="G293" s="1040"/>
      <c r="H293" s="1040"/>
      <c r="I293" s="1040"/>
      <c r="J293" s="1705"/>
    </row>
    <row r="294" spans="1:10" s="2" customFormat="1">
      <c r="A294" s="12"/>
      <c r="B294" s="16"/>
      <c r="C294" s="13"/>
      <c r="E294" s="1352"/>
      <c r="F294" s="1040"/>
      <c r="G294" s="1040"/>
      <c r="H294" s="1040"/>
      <c r="I294" s="1040"/>
      <c r="J294" s="1705"/>
    </row>
    <row r="295" spans="1:10" s="2" customFormat="1">
      <c r="A295" s="12"/>
      <c r="B295" s="16"/>
      <c r="C295" s="13"/>
      <c r="E295" s="1352"/>
      <c r="F295" s="1040"/>
      <c r="G295" s="1040"/>
      <c r="H295" s="1040"/>
      <c r="I295" s="1040"/>
      <c r="J295" s="1705"/>
    </row>
    <row r="296" spans="1:10" s="2" customFormat="1">
      <c r="A296" s="12"/>
      <c r="B296" s="16"/>
      <c r="C296" s="13"/>
      <c r="E296" s="1352"/>
      <c r="F296" s="1040"/>
      <c r="G296" s="1040"/>
      <c r="H296" s="1040"/>
      <c r="I296" s="1040"/>
      <c r="J296" s="1705"/>
    </row>
    <row r="297" spans="1:10" s="2" customFormat="1">
      <c r="A297" s="12"/>
      <c r="B297" s="16"/>
      <c r="C297" s="13"/>
      <c r="E297" s="1352"/>
      <c r="F297" s="1040"/>
      <c r="G297" s="1040"/>
      <c r="H297" s="1040"/>
      <c r="I297" s="1040"/>
      <c r="J297" s="1705"/>
    </row>
    <row r="298" spans="1:10" s="2" customFormat="1">
      <c r="A298" s="12"/>
      <c r="B298" s="16"/>
      <c r="C298" s="13"/>
      <c r="E298" s="1352"/>
      <c r="F298" s="1040"/>
      <c r="G298" s="1040"/>
      <c r="H298" s="1040"/>
      <c r="I298" s="1040"/>
      <c r="J298" s="1705"/>
    </row>
    <row r="299" spans="1:10" s="2" customFormat="1">
      <c r="A299" s="12"/>
      <c r="B299" s="16"/>
      <c r="C299" s="13"/>
      <c r="E299" s="1352"/>
      <c r="F299" s="1040"/>
      <c r="G299" s="1040"/>
      <c r="H299" s="1040"/>
      <c r="I299" s="1040"/>
      <c r="J299" s="1705"/>
    </row>
    <row r="300" spans="1:10" s="2" customFormat="1">
      <c r="A300" s="12"/>
      <c r="B300" s="16"/>
      <c r="C300" s="13"/>
      <c r="E300" s="1352"/>
      <c r="F300" s="1040"/>
      <c r="G300" s="1040"/>
      <c r="H300" s="1040"/>
      <c r="I300" s="1040"/>
      <c r="J300" s="1705"/>
    </row>
    <row r="301" spans="1:10" s="2" customFormat="1">
      <c r="A301" s="12"/>
      <c r="B301" s="16"/>
      <c r="C301" s="13"/>
      <c r="E301" s="1352"/>
      <c r="F301" s="1040"/>
      <c r="G301" s="1040"/>
      <c r="H301" s="1040"/>
      <c r="I301" s="1040"/>
      <c r="J301" s="1705"/>
    </row>
    <row r="302" spans="1:10" s="2" customFormat="1">
      <c r="A302" s="12"/>
      <c r="B302" s="16"/>
      <c r="C302" s="13"/>
      <c r="E302" s="1352"/>
      <c r="F302" s="1040"/>
      <c r="G302" s="1040"/>
      <c r="H302" s="1040"/>
      <c r="I302" s="1040"/>
      <c r="J302" s="1705"/>
    </row>
    <row r="303" spans="1:10" s="2" customFormat="1">
      <c r="A303" s="12"/>
      <c r="B303" s="16"/>
      <c r="C303" s="13"/>
      <c r="E303" s="1352"/>
      <c r="F303" s="1040"/>
      <c r="G303" s="1040"/>
      <c r="H303" s="1040"/>
      <c r="I303" s="1040"/>
      <c r="J303" s="1705"/>
    </row>
    <row r="304" spans="1:10" s="2" customFormat="1">
      <c r="A304" s="12"/>
      <c r="B304" s="16"/>
      <c r="C304" s="13"/>
      <c r="E304" s="1352"/>
      <c r="F304" s="1040"/>
      <c r="G304" s="1040"/>
      <c r="H304" s="1040"/>
      <c r="I304" s="1040"/>
      <c r="J304" s="1705"/>
    </row>
    <row r="305" spans="1:10" s="2" customFormat="1">
      <c r="A305" s="12"/>
      <c r="B305" s="16"/>
      <c r="C305" s="13"/>
      <c r="E305" s="1352"/>
      <c r="F305" s="1040"/>
      <c r="G305" s="1040"/>
      <c r="H305" s="1040"/>
      <c r="I305" s="1040"/>
      <c r="J305" s="1705"/>
    </row>
    <row r="306" spans="1:10" s="2" customFormat="1">
      <c r="A306" s="12"/>
      <c r="B306" s="16"/>
      <c r="C306" s="13"/>
      <c r="E306" s="1352"/>
      <c r="F306" s="1040"/>
      <c r="G306" s="1040"/>
      <c r="H306" s="1040"/>
      <c r="I306" s="1040"/>
      <c r="J306" s="1705"/>
    </row>
    <row r="307" spans="1:10" s="2" customFormat="1">
      <c r="A307" s="12"/>
      <c r="B307" s="16"/>
      <c r="C307" s="13"/>
      <c r="E307" s="1352"/>
      <c r="F307" s="1040"/>
      <c r="G307" s="1040"/>
      <c r="H307" s="1040"/>
      <c r="I307" s="1040"/>
      <c r="J307" s="1705"/>
    </row>
    <row r="308" spans="1:10" s="2" customFormat="1">
      <c r="A308" s="12"/>
      <c r="B308" s="16"/>
      <c r="C308" s="13"/>
      <c r="E308" s="1352"/>
      <c r="F308" s="1040"/>
      <c r="G308" s="1040"/>
      <c r="H308" s="1040"/>
      <c r="I308" s="1040"/>
      <c r="J308" s="1705"/>
    </row>
    <row r="309" spans="1:10" s="2" customFormat="1">
      <c r="A309" s="12"/>
      <c r="B309" s="16"/>
      <c r="C309" s="13"/>
      <c r="E309" s="1352"/>
      <c r="F309" s="1040"/>
      <c r="G309" s="1040"/>
      <c r="H309" s="1040"/>
      <c r="I309" s="1040"/>
      <c r="J309" s="1705"/>
    </row>
    <row r="310" spans="1:10" s="2" customFormat="1">
      <c r="A310" s="12"/>
      <c r="B310" s="16"/>
      <c r="C310" s="13"/>
      <c r="E310" s="1352"/>
      <c r="F310" s="1040"/>
      <c r="G310" s="1040"/>
      <c r="H310" s="1040"/>
      <c r="I310" s="1040"/>
      <c r="J310" s="1705"/>
    </row>
    <row r="311" spans="1:10" s="2" customFormat="1">
      <c r="A311" s="12"/>
      <c r="B311" s="16"/>
      <c r="C311" s="13"/>
      <c r="E311" s="1352"/>
      <c r="F311" s="1040"/>
      <c r="G311" s="1040"/>
      <c r="H311" s="1040"/>
      <c r="I311" s="1040"/>
      <c r="J311" s="1705"/>
    </row>
    <row r="312" spans="1:10" s="2" customFormat="1">
      <c r="A312" s="12"/>
      <c r="B312" s="16"/>
      <c r="C312" s="13"/>
      <c r="E312" s="1352"/>
      <c r="F312" s="1040"/>
      <c r="G312" s="1040"/>
      <c r="H312" s="1040"/>
      <c r="I312" s="1040"/>
      <c r="J312" s="1705"/>
    </row>
    <row r="313" spans="1:10" s="2" customFormat="1">
      <c r="A313" s="12"/>
      <c r="B313" s="16"/>
      <c r="C313" s="13"/>
      <c r="E313" s="1352"/>
      <c r="F313" s="1040"/>
      <c r="G313" s="1040"/>
      <c r="H313" s="1040"/>
      <c r="I313" s="1040"/>
      <c r="J313" s="1705"/>
    </row>
    <row r="314" spans="1:10" s="2" customFormat="1">
      <c r="A314" s="12"/>
      <c r="B314" s="16"/>
      <c r="C314" s="13"/>
      <c r="E314" s="1352"/>
      <c r="F314" s="1040"/>
      <c r="G314" s="1040"/>
      <c r="H314" s="1040"/>
      <c r="I314" s="1040"/>
      <c r="J314" s="1705"/>
    </row>
    <row r="315" spans="1:10" s="2" customFormat="1">
      <c r="A315" s="12"/>
      <c r="B315" s="16"/>
      <c r="C315" s="13"/>
      <c r="E315" s="1352"/>
      <c r="F315" s="1040"/>
      <c r="G315" s="1040"/>
      <c r="H315" s="1040"/>
      <c r="I315" s="1040"/>
      <c r="J315" s="1705"/>
    </row>
    <row r="316" spans="1:10" s="2" customFormat="1">
      <c r="A316" s="12"/>
      <c r="B316" s="16"/>
      <c r="C316" s="13"/>
      <c r="E316" s="1352"/>
      <c r="F316" s="1040"/>
      <c r="G316" s="1040"/>
      <c r="H316" s="1040"/>
      <c r="I316" s="1040"/>
      <c r="J316" s="1705"/>
    </row>
    <row r="317" spans="1:10" s="2" customFormat="1">
      <c r="A317" s="12"/>
      <c r="B317" s="16"/>
      <c r="C317" s="13"/>
      <c r="E317" s="1352"/>
      <c r="F317" s="1040"/>
      <c r="G317" s="1040"/>
      <c r="H317" s="1040"/>
      <c r="I317" s="1040"/>
      <c r="J317" s="1705"/>
    </row>
    <row r="318" spans="1:10" s="2" customFormat="1">
      <c r="A318" s="12"/>
      <c r="B318" s="16"/>
      <c r="C318" s="13"/>
      <c r="E318" s="1352"/>
      <c r="F318" s="1040"/>
      <c r="G318" s="1040"/>
      <c r="H318" s="1040"/>
      <c r="I318" s="1040"/>
      <c r="J318" s="1705"/>
    </row>
    <row r="319" spans="1:10" s="2" customFormat="1">
      <c r="A319" s="12"/>
      <c r="B319" s="16"/>
      <c r="C319" s="13"/>
      <c r="E319" s="1352"/>
      <c r="F319" s="1040"/>
      <c r="G319" s="1040"/>
      <c r="H319" s="1040"/>
      <c r="I319" s="1040"/>
      <c r="J319" s="1705"/>
    </row>
    <row r="320" spans="1:10" s="2" customFormat="1">
      <c r="A320" s="12"/>
      <c r="B320" s="16"/>
      <c r="C320" s="13"/>
      <c r="E320" s="1352"/>
      <c r="F320" s="1040"/>
      <c r="G320" s="1040"/>
      <c r="H320" s="1040"/>
      <c r="I320" s="1040"/>
      <c r="J320" s="1705"/>
    </row>
    <row r="321" spans="1:10" s="2" customFormat="1">
      <c r="A321" s="12"/>
      <c r="B321" s="16"/>
      <c r="C321" s="13"/>
      <c r="E321" s="1352"/>
      <c r="F321" s="1040"/>
      <c r="G321" s="1040"/>
      <c r="H321" s="1040"/>
      <c r="I321" s="1040"/>
      <c r="J321" s="1705"/>
    </row>
    <row r="322" spans="1:10" s="2" customFormat="1">
      <c r="A322" s="12"/>
      <c r="B322" s="16"/>
      <c r="C322" s="13"/>
      <c r="E322" s="1352"/>
      <c r="F322" s="1040"/>
      <c r="G322" s="1040"/>
      <c r="H322" s="1040"/>
      <c r="I322" s="1040"/>
      <c r="J322" s="1705"/>
    </row>
    <row r="323" spans="1:10" s="2" customFormat="1">
      <c r="A323" s="12"/>
      <c r="B323" s="16"/>
      <c r="C323" s="13"/>
      <c r="E323" s="1352"/>
      <c r="F323" s="1040"/>
      <c r="G323" s="1040"/>
      <c r="H323" s="1040"/>
      <c r="I323" s="1040"/>
      <c r="J323" s="1705"/>
    </row>
    <row r="324" spans="1:10" s="2" customFormat="1">
      <c r="A324" s="12"/>
      <c r="B324" s="16"/>
      <c r="C324" s="13"/>
      <c r="E324" s="1352"/>
      <c r="F324" s="1040"/>
      <c r="G324" s="1040"/>
      <c r="H324" s="1040"/>
      <c r="I324" s="1040"/>
      <c r="J324" s="1705"/>
    </row>
    <row r="325" spans="1:10" s="2" customFormat="1">
      <c r="A325" s="12"/>
      <c r="B325" s="16"/>
      <c r="C325" s="13"/>
      <c r="E325" s="1352"/>
      <c r="F325" s="1040"/>
      <c r="G325" s="1040"/>
      <c r="H325" s="1040"/>
      <c r="I325" s="1040"/>
      <c r="J325" s="1705"/>
    </row>
    <row r="326" spans="1:10" s="2" customFormat="1">
      <c r="A326" s="12"/>
      <c r="B326" s="16"/>
      <c r="C326" s="13"/>
      <c r="E326" s="1352"/>
      <c r="F326" s="1040"/>
      <c r="G326" s="1040"/>
      <c r="H326" s="1040"/>
      <c r="I326" s="1040"/>
      <c r="J326" s="1705"/>
    </row>
    <row r="327" spans="1:10" s="2" customFormat="1">
      <c r="A327" s="12"/>
      <c r="B327" s="16"/>
      <c r="C327" s="13"/>
      <c r="E327" s="1352"/>
      <c r="F327" s="1040"/>
      <c r="G327" s="1040"/>
      <c r="H327" s="1040"/>
      <c r="I327" s="1040"/>
      <c r="J327" s="1705"/>
    </row>
    <row r="328" spans="1:10" s="2" customFormat="1">
      <c r="A328" s="12"/>
      <c r="B328" s="16"/>
      <c r="C328" s="13"/>
      <c r="E328" s="1352"/>
      <c r="F328" s="1040"/>
      <c r="G328" s="1040"/>
      <c r="H328" s="1040"/>
      <c r="I328" s="1040"/>
      <c r="J328" s="1705"/>
    </row>
    <row r="329" spans="1:10" s="2" customFormat="1">
      <c r="A329" s="12"/>
      <c r="B329" s="16"/>
      <c r="C329" s="13"/>
      <c r="E329" s="1352"/>
      <c r="F329" s="1040"/>
      <c r="G329" s="1040"/>
      <c r="H329" s="1040"/>
      <c r="I329" s="1040"/>
      <c r="J329" s="1705"/>
    </row>
    <row r="330" spans="1:10" s="2" customFormat="1">
      <c r="A330" s="12"/>
      <c r="B330" s="16"/>
      <c r="C330" s="13"/>
      <c r="E330" s="1352"/>
      <c r="F330" s="1040"/>
      <c r="G330" s="1040"/>
      <c r="H330" s="1040"/>
      <c r="I330" s="1040"/>
      <c r="J330" s="1705"/>
    </row>
    <row r="331" spans="1:10" s="2" customFormat="1">
      <c r="A331" s="12"/>
      <c r="B331" s="16"/>
      <c r="C331" s="13"/>
      <c r="E331" s="1352"/>
      <c r="F331" s="1040"/>
      <c r="G331" s="1040"/>
      <c r="H331" s="1040"/>
      <c r="I331" s="1040"/>
      <c r="J331" s="1705"/>
    </row>
    <row r="332" spans="1:10" s="2" customFormat="1">
      <c r="A332" s="12"/>
      <c r="B332" s="16"/>
      <c r="C332" s="13"/>
      <c r="E332" s="1352"/>
      <c r="F332" s="1040"/>
      <c r="G332" s="1040"/>
      <c r="H332" s="1040"/>
      <c r="I332" s="1040"/>
      <c r="J332" s="1705"/>
    </row>
    <row r="333" spans="1:10" s="2" customFormat="1">
      <c r="A333" s="12"/>
      <c r="B333" s="16"/>
      <c r="C333" s="13"/>
      <c r="E333" s="1352"/>
      <c r="F333" s="1040"/>
      <c r="G333" s="1040"/>
      <c r="H333" s="1040"/>
      <c r="I333" s="1040"/>
      <c r="J333" s="1705"/>
    </row>
    <row r="334" spans="1:10" s="2" customFormat="1">
      <c r="A334" s="12"/>
      <c r="B334" s="16"/>
      <c r="C334" s="13"/>
      <c r="E334" s="1352"/>
      <c r="F334" s="1040"/>
      <c r="G334" s="1040"/>
      <c r="H334" s="1040"/>
      <c r="I334" s="1040"/>
      <c r="J334" s="1705"/>
    </row>
    <row r="335" spans="1:10" s="2" customFormat="1">
      <c r="A335" s="12"/>
      <c r="B335" s="16"/>
      <c r="C335" s="13"/>
      <c r="E335" s="1352"/>
      <c r="F335" s="1040"/>
      <c r="G335" s="1040"/>
      <c r="H335" s="1040"/>
      <c r="I335" s="1040"/>
      <c r="J335" s="1705"/>
    </row>
    <row r="336" spans="1:10" s="2" customFormat="1">
      <c r="A336" s="12"/>
      <c r="B336" s="16"/>
      <c r="C336" s="13"/>
      <c r="E336" s="1352"/>
      <c r="F336" s="1040"/>
      <c r="G336" s="1040"/>
      <c r="H336" s="1040"/>
      <c r="I336" s="1040"/>
      <c r="J336" s="1705"/>
    </row>
    <row r="337" spans="1:10" s="2" customFormat="1">
      <c r="A337" s="12"/>
      <c r="B337" s="16"/>
      <c r="C337" s="13"/>
      <c r="E337" s="1352"/>
      <c r="F337" s="1040"/>
      <c r="G337" s="1040"/>
      <c r="H337" s="1040"/>
      <c r="I337" s="1040"/>
      <c r="J337" s="1705"/>
    </row>
    <row r="338" spans="1:10" s="2" customFormat="1">
      <c r="A338" s="12"/>
      <c r="B338" s="16"/>
      <c r="C338" s="13"/>
      <c r="E338" s="1352"/>
      <c r="F338" s="1040"/>
      <c r="G338" s="1040"/>
      <c r="H338" s="1040"/>
      <c r="I338" s="1040"/>
      <c r="J338" s="1705"/>
    </row>
    <row r="339" spans="1:10" s="2" customFormat="1">
      <c r="A339" s="12"/>
      <c r="B339" s="16"/>
      <c r="C339" s="13"/>
      <c r="E339" s="1352"/>
      <c r="F339" s="1040"/>
      <c r="G339" s="1040"/>
      <c r="H339" s="1040"/>
      <c r="I339" s="1040"/>
      <c r="J339" s="1705"/>
    </row>
    <row r="340" spans="1:10" s="2" customFormat="1">
      <c r="A340" s="12"/>
      <c r="B340" s="16"/>
      <c r="C340" s="13"/>
      <c r="E340" s="1352"/>
      <c r="F340" s="1040"/>
      <c r="G340" s="1040"/>
      <c r="H340" s="1040"/>
      <c r="I340" s="1040"/>
      <c r="J340" s="1705"/>
    </row>
    <row r="341" spans="1:10" s="2" customFormat="1">
      <c r="A341" s="12"/>
      <c r="B341" s="16"/>
      <c r="C341" s="13"/>
      <c r="E341" s="1352"/>
      <c r="F341" s="1040"/>
      <c r="G341" s="1040"/>
      <c r="H341" s="1040"/>
      <c r="I341" s="1040"/>
      <c r="J341" s="1705"/>
    </row>
    <row r="342" spans="1:10" s="2" customFormat="1">
      <c r="A342" s="12"/>
      <c r="B342" s="16"/>
      <c r="C342" s="13"/>
      <c r="E342" s="1352"/>
      <c r="F342" s="1040"/>
      <c r="G342" s="1040"/>
      <c r="H342" s="1040"/>
      <c r="I342" s="1040"/>
      <c r="J342" s="1705"/>
    </row>
    <row r="343" spans="1:10" s="2" customFormat="1">
      <c r="A343" s="12"/>
      <c r="B343" s="16"/>
      <c r="C343" s="13"/>
      <c r="E343" s="1352"/>
      <c r="F343" s="1040"/>
      <c r="G343" s="1040"/>
      <c r="H343" s="1040"/>
      <c r="I343" s="1040"/>
      <c r="J343" s="1705"/>
    </row>
    <row r="344" spans="1:10" s="2" customFormat="1">
      <c r="A344" s="12"/>
      <c r="B344" s="16"/>
      <c r="C344" s="13"/>
      <c r="E344" s="1352"/>
      <c r="F344" s="1040"/>
      <c r="G344" s="1040"/>
      <c r="H344" s="1040"/>
      <c r="I344" s="1040"/>
      <c r="J344" s="1705"/>
    </row>
    <row r="345" spans="1:10" s="2" customFormat="1">
      <c r="A345" s="12"/>
      <c r="B345" s="16"/>
      <c r="C345" s="13"/>
      <c r="E345" s="1352"/>
      <c r="F345" s="1040"/>
      <c r="G345" s="1040"/>
      <c r="H345" s="1040"/>
      <c r="I345" s="1040"/>
      <c r="J345" s="1705"/>
    </row>
    <row r="346" spans="1:10" s="2" customFormat="1">
      <c r="A346" s="12"/>
      <c r="B346" s="16"/>
      <c r="C346" s="13"/>
      <c r="E346" s="1352"/>
      <c r="F346" s="1040"/>
      <c r="G346" s="1040"/>
      <c r="H346" s="1040"/>
      <c r="I346" s="1040"/>
      <c r="J346" s="1705"/>
    </row>
    <row r="347" spans="1:10" s="2" customFormat="1">
      <c r="A347" s="12"/>
      <c r="B347" s="16"/>
      <c r="C347" s="13"/>
      <c r="E347" s="1352"/>
      <c r="F347" s="1040"/>
      <c r="G347" s="1040"/>
      <c r="H347" s="1040"/>
      <c r="I347" s="1040"/>
      <c r="J347" s="1705"/>
    </row>
    <row r="348" spans="1:10" s="2" customFormat="1">
      <c r="A348" s="12"/>
      <c r="B348" s="16"/>
      <c r="C348" s="13"/>
      <c r="E348" s="1352"/>
      <c r="F348" s="1040"/>
      <c r="G348" s="1040"/>
      <c r="H348" s="1040"/>
      <c r="I348" s="1040"/>
      <c r="J348" s="1705"/>
    </row>
    <row r="349" spans="1:10" s="2" customFormat="1">
      <c r="A349" s="12"/>
      <c r="B349" s="16"/>
      <c r="C349" s="13"/>
      <c r="E349" s="1352"/>
      <c r="F349" s="1040"/>
      <c r="G349" s="1040"/>
      <c r="H349" s="1040"/>
      <c r="I349" s="1040"/>
      <c r="J349" s="1705"/>
    </row>
    <row r="350" spans="1:10" s="2" customFormat="1">
      <c r="A350" s="12"/>
      <c r="B350" s="16"/>
      <c r="C350" s="13"/>
      <c r="E350" s="1352"/>
      <c r="F350" s="1040"/>
      <c r="G350" s="1040"/>
      <c r="H350" s="1040"/>
      <c r="I350" s="1040"/>
      <c r="J350" s="1705"/>
    </row>
    <row r="351" spans="1:10" s="2" customFormat="1">
      <c r="A351" s="12"/>
      <c r="B351" s="16"/>
      <c r="C351" s="13"/>
      <c r="E351" s="1352"/>
      <c r="F351" s="1040"/>
      <c r="G351" s="1040"/>
      <c r="H351" s="1040"/>
      <c r="I351" s="1040"/>
      <c r="J351" s="1705"/>
    </row>
    <row r="352" spans="1:10" s="2" customFormat="1">
      <c r="A352" s="12"/>
      <c r="B352" s="16"/>
      <c r="C352" s="13"/>
      <c r="E352" s="1352"/>
      <c r="F352" s="1040"/>
      <c r="G352" s="1040"/>
      <c r="H352" s="1040"/>
      <c r="I352" s="1040"/>
      <c r="J352" s="1705"/>
    </row>
    <row r="353" spans="1:10" s="2" customFormat="1">
      <c r="A353" s="12"/>
      <c r="B353" s="16"/>
      <c r="C353" s="13"/>
      <c r="E353" s="1352"/>
      <c r="F353" s="1040"/>
      <c r="G353" s="1040"/>
      <c r="H353" s="1040"/>
      <c r="I353" s="1040"/>
      <c r="J353" s="1705"/>
    </row>
    <row r="354" spans="1:10" s="2" customFormat="1">
      <c r="A354" s="12"/>
      <c r="B354" s="16"/>
      <c r="C354" s="13"/>
      <c r="E354" s="1352"/>
      <c r="F354" s="1040"/>
      <c r="G354" s="1040"/>
      <c r="H354" s="1040"/>
      <c r="I354" s="1040"/>
      <c r="J354" s="1705"/>
    </row>
    <row r="355" spans="1:10" s="2" customFormat="1">
      <c r="A355" s="12"/>
      <c r="B355" s="16"/>
      <c r="C355" s="13"/>
      <c r="E355" s="1352"/>
      <c r="F355" s="1040"/>
      <c r="G355" s="1040"/>
      <c r="H355" s="1040"/>
      <c r="I355" s="1040"/>
      <c r="J355" s="1705"/>
    </row>
    <row r="356" spans="1:10" s="2" customFormat="1">
      <c r="A356" s="12"/>
      <c r="B356" s="16"/>
      <c r="C356" s="13"/>
      <c r="E356" s="1352"/>
      <c r="F356" s="1040"/>
      <c r="G356" s="1040"/>
      <c r="H356" s="1040"/>
      <c r="I356" s="1040"/>
      <c r="J356" s="1705"/>
    </row>
    <row r="357" spans="1:10" s="2" customFormat="1">
      <c r="A357" s="12"/>
      <c r="B357" s="16"/>
      <c r="C357" s="13"/>
      <c r="E357" s="1352"/>
      <c r="F357" s="1040"/>
      <c r="G357" s="1040"/>
      <c r="H357" s="1040"/>
      <c r="I357" s="1040"/>
      <c r="J357" s="1705"/>
    </row>
    <row r="358" spans="1:10" s="2" customFormat="1">
      <c r="A358" s="12"/>
      <c r="B358" s="16"/>
      <c r="C358" s="13"/>
      <c r="E358" s="1352"/>
      <c r="F358" s="1040"/>
      <c r="G358" s="1040"/>
      <c r="H358" s="1040"/>
      <c r="I358" s="1040"/>
      <c r="J358" s="1705"/>
    </row>
    <row r="359" spans="1:10" s="2" customFormat="1">
      <c r="A359" s="12"/>
      <c r="B359" s="16"/>
      <c r="C359" s="13"/>
      <c r="E359" s="1352"/>
      <c r="F359" s="1040"/>
      <c r="G359" s="1040"/>
      <c r="H359" s="1040"/>
      <c r="I359" s="1040"/>
      <c r="J359" s="1705"/>
    </row>
    <row r="360" spans="1:10" s="2" customFormat="1">
      <c r="A360" s="12"/>
      <c r="B360" s="16"/>
      <c r="C360" s="13"/>
      <c r="E360" s="1352"/>
      <c r="F360" s="1040"/>
      <c r="G360" s="1040"/>
      <c r="H360" s="1040"/>
      <c r="I360" s="1040"/>
      <c r="J360" s="1705"/>
    </row>
    <row r="361" spans="1:10" s="2" customFormat="1">
      <c r="A361" s="12"/>
      <c r="B361" s="16"/>
      <c r="C361" s="13"/>
      <c r="E361" s="1352"/>
      <c r="F361" s="1040"/>
      <c r="G361" s="1040"/>
      <c r="H361" s="1040"/>
      <c r="I361" s="1040"/>
      <c r="J361" s="1705"/>
    </row>
    <row r="362" spans="1:10" s="2" customFormat="1">
      <c r="A362" s="12"/>
      <c r="B362" s="16"/>
      <c r="C362" s="13"/>
      <c r="E362" s="1352"/>
      <c r="F362" s="1040"/>
      <c r="G362" s="1040"/>
      <c r="H362" s="1040"/>
      <c r="I362" s="1040"/>
      <c r="J362" s="1705"/>
    </row>
    <row r="363" spans="1:10" s="2" customFormat="1">
      <c r="A363" s="12"/>
      <c r="B363" s="16"/>
      <c r="C363" s="13"/>
      <c r="E363" s="1352"/>
      <c r="F363" s="1040"/>
      <c r="G363" s="1040"/>
      <c r="H363" s="1040"/>
      <c r="I363" s="1040"/>
      <c r="J363" s="1705"/>
    </row>
    <row r="364" spans="1:10" s="2" customFormat="1">
      <c r="A364" s="12"/>
      <c r="B364" s="16"/>
      <c r="C364" s="13"/>
      <c r="E364" s="1352"/>
      <c r="F364" s="1040"/>
      <c r="G364" s="1040"/>
      <c r="H364" s="1040"/>
      <c r="I364" s="1040"/>
      <c r="J364" s="1705"/>
    </row>
    <row r="365" spans="1:10" s="2" customFormat="1">
      <c r="A365" s="12"/>
      <c r="B365" s="16"/>
      <c r="C365" s="13"/>
      <c r="E365" s="1352"/>
      <c r="F365" s="1040"/>
      <c r="G365" s="1040"/>
      <c r="H365" s="1040"/>
      <c r="I365" s="1040"/>
      <c r="J365" s="1705"/>
    </row>
    <row r="366" spans="1:10" s="2" customFormat="1">
      <c r="A366" s="12"/>
      <c r="B366" s="16"/>
      <c r="C366" s="13"/>
      <c r="E366" s="1352"/>
      <c r="F366" s="1040"/>
      <c r="G366" s="1040"/>
      <c r="H366" s="1040"/>
      <c r="I366" s="1040"/>
      <c r="J366" s="1705"/>
    </row>
    <row r="367" spans="1:10" s="2" customFormat="1">
      <c r="A367" s="12"/>
      <c r="B367" s="16"/>
      <c r="C367" s="13"/>
      <c r="E367" s="1352"/>
      <c r="F367" s="1040"/>
      <c r="G367" s="1040"/>
      <c r="H367" s="1040"/>
      <c r="I367" s="1040"/>
      <c r="J367" s="1705"/>
    </row>
    <row r="368" spans="1:10" s="2" customFormat="1">
      <c r="A368" s="12"/>
      <c r="B368" s="16"/>
      <c r="C368" s="13"/>
      <c r="E368" s="1352"/>
      <c r="F368" s="1040"/>
      <c r="G368" s="1040"/>
      <c r="H368" s="1040"/>
      <c r="I368" s="1040"/>
      <c r="J368" s="1705"/>
    </row>
    <row r="369" spans="1:10" s="2" customFormat="1">
      <c r="A369" s="12"/>
      <c r="B369" s="16"/>
      <c r="C369" s="13"/>
      <c r="E369" s="1352"/>
      <c r="F369" s="1040"/>
      <c r="G369" s="1040"/>
      <c r="H369" s="1040"/>
      <c r="I369" s="1040"/>
      <c r="J369" s="1705"/>
    </row>
    <row r="370" spans="1:10" s="2" customFormat="1">
      <c r="A370" s="12"/>
      <c r="B370" s="16"/>
      <c r="C370" s="13"/>
      <c r="E370" s="1352"/>
      <c r="F370" s="1040"/>
      <c r="G370" s="1040"/>
      <c r="H370" s="1040"/>
      <c r="I370" s="1040"/>
      <c r="J370" s="1705"/>
    </row>
    <row r="371" spans="1:10" s="2" customFormat="1">
      <c r="A371" s="12"/>
      <c r="B371" s="16"/>
      <c r="C371" s="13"/>
      <c r="E371" s="1352"/>
      <c r="F371" s="1040"/>
      <c r="G371" s="1040"/>
      <c r="H371" s="1040"/>
      <c r="I371" s="1040"/>
      <c r="J371" s="1705"/>
    </row>
    <row r="372" spans="1:10" s="2" customFormat="1">
      <c r="A372" s="12"/>
      <c r="B372" s="16"/>
      <c r="C372" s="13"/>
      <c r="E372" s="1352"/>
      <c r="F372" s="1040"/>
      <c r="G372" s="1040"/>
      <c r="H372" s="1040"/>
      <c r="I372" s="1040"/>
      <c r="J372" s="1705"/>
    </row>
    <row r="373" spans="1:10" s="2" customFormat="1">
      <c r="A373" s="12"/>
      <c r="B373" s="16"/>
      <c r="C373" s="13"/>
      <c r="E373" s="1352"/>
      <c r="F373" s="1040"/>
      <c r="G373" s="1040"/>
      <c r="H373" s="1040"/>
      <c r="I373" s="1040"/>
      <c r="J373" s="1705"/>
    </row>
    <row r="374" spans="1:10" s="2" customFormat="1">
      <c r="A374" s="12"/>
      <c r="B374" s="16"/>
      <c r="C374" s="13"/>
      <c r="E374" s="1352"/>
      <c r="F374" s="1040"/>
      <c r="G374" s="1040"/>
      <c r="H374" s="1040"/>
      <c r="I374" s="1040"/>
      <c r="J374" s="1705"/>
    </row>
    <row r="375" spans="1:10" s="2" customFormat="1">
      <c r="A375" s="12"/>
      <c r="B375" s="16"/>
      <c r="C375" s="13"/>
      <c r="E375" s="1352"/>
      <c r="F375" s="1040"/>
      <c r="G375" s="1040"/>
      <c r="H375" s="1040"/>
      <c r="I375" s="1040"/>
      <c r="J375" s="1705"/>
    </row>
    <row r="376" spans="1:10" s="2" customFormat="1">
      <c r="A376" s="12"/>
      <c r="B376" s="16"/>
      <c r="C376" s="13"/>
      <c r="E376" s="1352"/>
      <c r="F376" s="1040"/>
      <c r="G376" s="1040"/>
      <c r="H376" s="1040"/>
      <c r="I376" s="1040"/>
      <c r="J376" s="1705"/>
    </row>
    <row r="377" spans="1:10" s="2" customFormat="1">
      <c r="A377" s="12"/>
      <c r="B377" s="16"/>
      <c r="C377" s="13"/>
      <c r="E377" s="1352"/>
      <c r="F377" s="1040"/>
      <c r="G377" s="1040"/>
      <c r="H377" s="1040"/>
      <c r="I377" s="1040"/>
      <c r="J377" s="1705"/>
    </row>
    <row r="378" spans="1:10" s="2" customFormat="1">
      <c r="A378" s="12"/>
      <c r="B378" s="16"/>
      <c r="C378" s="13"/>
      <c r="E378" s="1352"/>
      <c r="F378" s="1040"/>
      <c r="G378" s="1040"/>
      <c r="H378" s="1040"/>
      <c r="I378" s="1040"/>
      <c r="J378" s="1705"/>
    </row>
    <row r="379" spans="1:10" s="2" customFormat="1">
      <c r="A379" s="12"/>
      <c r="B379" s="16"/>
      <c r="C379" s="13"/>
      <c r="E379" s="1352"/>
      <c r="F379" s="1040"/>
      <c r="G379" s="1040"/>
      <c r="H379" s="1040"/>
      <c r="I379" s="1040"/>
      <c r="J379" s="1705"/>
    </row>
    <row r="380" spans="1:10" s="2" customFormat="1">
      <c r="A380" s="12"/>
      <c r="B380" s="16"/>
      <c r="C380" s="13"/>
      <c r="E380" s="1352"/>
      <c r="F380" s="1040"/>
      <c r="G380" s="1040"/>
      <c r="H380" s="1040"/>
      <c r="I380" s="1040"/>
      <c r="J380" s="1705"/>
    </row>
    <row r="381" spans="1:10" s="2" customFormat="1">
      <c r="A381" s="12"/>
      <c r="B381" s="16"/>
      <c r="C381" s="13"/>
      <c r="E381" s="1352"/>
      <c r="F381" s="1040"/>
      <c r="G381" s="1040"/>
      <c r="H381" s="1040"/>
      <c r="I381" s="1040"/>
      <c r="J381" s="1705"/>
    </row>
    <row r="382" spans="1:10" s="2" customFormat="1">
      <c r="A382" s="12"/>
      <c r="B382" s="16"/>
      <c r="C382" s="13"/>
      <c r="E382" s="1352"/>
      <c r="F382" s="1040"/>
      <c r="G382" s="1040"/>
      <c r="H382" s="1040"/>
      <c r="I382" s="1040"/>
      <c r="J382" s="1705"/>
    </row>
    <row r="383" spans="1:10" s="2" customFormat="1">
      <c r="A383" s="12"/>
      <c r="B383" s="16"/>
      <c r="C383" s="13"/>
      <c r="E383" s="1352"/>
      <c r="F383" s="1040"/>
      <c r="G383" s="1040"/>
      <c r="H383" s="1040"/>
      <c r="I383" s="1040"/>
      <c r="J383" s="1705"/>
    </row>
    <row r="384" spans="1:10" s="2" customFormat="1">
      <c r="A384" s="12"/>
      <c r="B384" s="16"/>
      <c r="C384" s="13"/>
      <c r="E384" s="1352"/>
      <c r="F384" s="1040"/>
      <c r="G384" s="1040"/>
      <c r="H384" s="1040"/>
      <c r="I384" s="1040"/>
      <c r="J384" s="1705"/>
    </row>
    <row r="385" spans="1:10" s="2" customFormat="1">
      <c r="A385" s="12"/>
      <c r="B385" s="16"/>
      <c r="C385" s="13"/>
      <c r="E385" s="1352"/>
      <c r="F385" s="1040"/>
      <c r="G385" s="1040"/>
      <c r="H385" s="1040"/>
      <c r="I385" s="1040"/>
      <c r="J385" s="1705"/>
    </row>
    <row r="386" spans="1:10" s="2" customFormat="1">
      <c r="A386" s="12"/>
      <c r="B386" s="16"/>
      <c r="C386" s="13"/>
      <c r="E386" s="1352"/>
      <c r="F386" s="1040"/>
      <c r="G386" s="1040"/>
      <c r="H386" s="1040"/>
      <c r="I386" s="1040"/>
      <c r="J386" s="1705"/>
    </row>
    <row r="387" spans="1:10" s="2" customFormat="1">
      <c r="A387" s="12"/>
      <c r="B387" s="16"/>
      <c r="C387" s="13"/>
      <c r="E387" s="1352"/>
      <c r="F387" s="1040"/>
      <c r="G387" s="1040"/>
      <c r="H387" s="1040"/>
      <c r="I387" s="1040"/>
      <c r="J387" s="1705"/>
    </row>
    <row r="388" spans="1:10" s="2" customFormat="1">
      <c r="A388" s="12"/>
      <c r="B388" s="16"/>
      <c r="C388" s="13"/>
      <c r="E388" s="1352"/>
      <c r="F388" s="1040"/>
      <c r="G388" s="1040"/>
      <c r="H388" s="1040"/>
      <c r="I388" s="1040"/>
      <c r="J388" s="1705"/>
    </row>
    <row r="389" spans="1:10" s="2" customFormat="1">
      <c r="A389" s="12"/>
      <c r="B389" s="16"/>
      <c r="C389" s="13"/>
      <c r="E389" s="1352"/>
      <c r="F389" s="1040"/>
      <c r="G389" s="1040"/>
      <c r="H389" s="1040"/>
      <c r="I389" s="1040"/>
      <c r="J389" s="1705"/>
    </row>
    <row r="390" spans="1:10" s="2" customFormat="1">
      <c r="A390" s="12"/>
      <c r="B390" s="16"/>
      <c r="C390" s="13"/>
      <c r="E390" s="1352"/>
      <c r="F390" s="1040"/>
      <c r="G390" s="1040"/>
      <c r="H390" s="1040"/>
      <c r="I390" s="1040"/>
      <c r="J390" s="1705"/>
    </row>
    <row r="391" spans="1:10" s="2" customFormat="1">
      <c r="A391" s="12"/>
      <c r="B391" s="16"/>
      <c r="C391" s="13"/>
      <c r="E391" s="1352"/>
      <c r="F391" s="1040"/>
      <c r="G391" s="1040"/>
      <c r="H391" s="1040"/>
      <c r="I391" s="1040"/>
      <c r="J391" s="1705"/>
    </row>
    <row r="392" spans="1:10" s="2" customFormat="1">
      <c r="A392" s="12"/>
      <c r="B392" s="16"/>
      <c r="C392" s="13"/>
      <c r="E392" s="1352"/>
      <c r="F392" s="1040"/>
      <c r="G392" s="1040"/>
      <c r="H392" s="1040"/>
      <c r="I392" s="1040"/>
      <c r="J392" s="1705"/>
    </row>
    <row r="393" spans="1:10" s="2" customFormat="1">
      <c r="A393" s="12"/>
      <c r="B393" s="16"/>
      <c r="C393" s="13"/>
      <c r="E393" s="1352"/>
      <c r="F393" s="1040"/>
      <c r="G393" s="1040"/>
      <c r="H393" s="1040"/>
      <c r="I393" s="1040"/>
      <c r="J393" s="1705"/>
    </row>
    <row r="394" spans="1:10" s="2" customFormat="1">
      <c r="A394" s="12"/>
      <c r="B394" s="16"/>
      <c r="C394" s="13"/>
      <c r="E394" s="1352"/>
      <c r="F394" s="1040"/>
      <c r="G394" s="1040"/>
      <c r="H394" s="1040"/>
      <c r="I394" s="1040"/>
      <c r="J394" s="1705"/>
    </row>
    <row r="395" spans="1:10" s="2" customFormat="1">
      <c r="A395" s="12"/>
      <c r="B395" s="16"/>
      <c r="C395" s="13"/>
      <c r="E395" s="1352"/>
      <c r="F395" s="1040"/>
      <c r="G395" s="1040"/>
      <c r="H395" s="1040"/>
      <c r="I395" s="1040"/>
      <c r="J395" s="1705"/>
    </row>
    <row r="396" spans="1:10" s="2" customFormat="1">
      <c r="A396" s="12"/>
      <c r="B396" s="16"/>
      <c r="C396" s="13"/>
      <c r="E396" s="1352"/>
      <c r="F396" s="1040"/>
      <c r="G396" s="1040"/>
      <c r="H396" s="1040"/>
      <c r="I396" s="1040"/>
      <c r="J396" s="1705"/>
    </row>
    <row r="397" spans="1:10" s="2" customFormat="1">
      <c r="A397" s="12"/>
      <c r="B397" s="16"/>
      <c r="C397" s="13"/>
      <c r="E397" s="1352"/>
      <c r="F397" s="1040"/>
      <c r="G397" s="1040"/>
      <c r="H397" s="1040"/>
      <c r="I397" s="1040"/>
      <c r="J397" s="1705"/>
    </row>
    <row r="398" spans="1:10" s="2" customFormat="1">
      <c r="A398" s="12"/>
      <c r="B398" s="16"/>
      <c r="C398" s="13"/>
      <c r="E398" s="1352"/>
      <c r="F398" s="1040"/>
      <c r="G398" s="1040"/>
      <c r="H398" s="1040"/>
      <c r="I398" s="1040"/>
      <c r="J398" s="1705"/>
    </row>
    <row r="399" spans="1:10" s="2" customFormat="1">
      <c r="A399" s="12"/>
      <c r="B399" s="16"/>
      <c r="C399" s="13"/>
      <c r="E399" s="1352"/>
      <c r="F399" s="1040"/>
      <c r="G399" s="1040"/>
      <c r="H399" s="1040"/>
      <c r="I399" s="1040"/>
      <c r="J399" s="1705"/>
    </row>
    <row r="400" spans="1:10" s="2" customFormat="1">
      <c r="A400" s="12"/>
      <c r="B400" s="16"/>
      <c r="C400" s="13"/>
      <c r="E400" s="1352"/>
      <c r="F400" s="1040"/>
      <c r="G400" s="1040"/>
      <c r="H400" s="1040"/>
      <c r="I400" s="1040"/>
      <c r="J400" s="1705"/>
    </row>
    <row r="401" spans="1:10" s="2" customFormat="1">
      <c r="A401" s="12"/>
      <c r="B401" s="16"/>
      <c r="C401" s="13"/>
      <c r="E401" s="1352"/>
      <c r="F401" s="1040"/>
      <c r="G401" s="1040"/>
      <c r="H401" s="1040"/>
      <c r="I401" s="1040"/>
      <c r="J401" s="1705"/>
    </row>
    <row r="402" spans="1:10" s="2" customFormat="1">
      <c r="A402" s="12"/>
      <c r="B402" s="16"/>
      <c r="C402" s="13"/>
      <c r="E402" s="1352"/>
      <c r="F402" s="1040"/>
      <c r="G402" s="1040"/>
      <c r="H402" s="1040"/>
      <c r="I402" s="1040"/>
      <c r="J402" s="1705"/>
    </row>
    <row r="403" spans="1:10" s="2" customFormat="1">
      <c r="A403" s="12"/>
      <c r="B403" s="16"/>
      <c r="C403" s="13"/>
      <c r="E403" s="1352"/>
      <c r="F403" s="1040"/>
      <c r="G403" s="1040"/>
      <c r="H403" s="1040"/>
      <c r="I403" s="1040"/>
      <c r="J403" s="1705"/>
    </row>
    <row r="404" spans="1:10" s="2" customFormat="1">
      <c r="A404" s="12"/>
      <c r="B404" s="16"/>
      <c r="C404" s="13"/>
      <c r="E404" s="1352"/>
      <c r="F404" s="1040"/>
      <c r="G404" s="1040"/>
      <c r="H404" s="1040"/>
      <c r="I404" s="1040"/>
      <c r="J404" s="1705"/>
    </row>
    <row r="405" spans="1:10" s="2" customFormat="1">
      <c r="A405" s="12"/>
      <c r="B405" s="16"/>
      <c r="C405" s="13"/>
      <c r="E405" s="1352"/>
      <c r="F405" s="1040"/>
      <c r="G405" s="1040"/>
      <c r="H405" s="1040"/>
      <c r="I405" s="1040"/>
      <c r="J405" s="1705"/>
    </row>
    <row r="406" spans="1:10" s="2" customFormat="1">
      <c r="A406" s="12"/>
      <c r="B406" s="16"/>
      <c r="C406" s="13"/>
      <c r="E406" s="1352"/>
      <c r="F406" s="1040"/>
      <c r="G406" s="1040"/>
      <c r="H406" s="1040"/>
      <c r="I406" s="1040"/>
      <c r="J406" s="1705"/>
    </row>
    <row r="407" spans="1:10" s="2" customFormat="1">
      <c r="A407" s="12"/>
      <c r="B407" s="16"/>
      <c r="C407" s="13"/>
      <c r="E407" s="1352"/>
      <c r="F407" s="1040"/>
      <c r="G407" s="1040"/>
      <c r="H407" s="1040"/>
      <c r="I407" s="1040"/>
      <c r="J407" s="1705"/>
    </row>
    <row r="408" spans="1:10" s="2" customFormat="1">
      <c r="A408" s="12"/>
      <c r="B408" s="16"/>
      <c r="C408" s="13"/>
      <c r="E408" s="1352"/>
      <c r="F408" s="1040"/>
      <c r="G408" s="1040"/>
      <c r="H408" s="1040"/>
      <c r="I408" s="1040"/>
      <c r="J408" s="1705"/>
    </row>
    <row r="409" spans="1:10" s="2" customFormat="1">
      <c r="A409" s="12"/>
      <c r="B409" s="16"/>
      <c r="C409" s="13"/>
      <c r="E409" s="1352"/>
      <c r="F409" s="1040"/>
      <c r="G409" s="1040"/>
      <c r="H409" s="1040"/>
      <c r="I409" s="1040"/>
      <c r="J409" s="1705"/>
    </row>
    <row r="410" spans="1:10" s="2" customFormat="1">
      <c r="A410" s="12"/>
      <c r="B410" s="16"/>
      <c r="C410" s="13"/>
      <c r="E410" s="1352"/>
      <c r="F410" s="1040"/>
      <c r="G410" s="1040"/>
      <c r="H410" s="1040"/>
      <c r="I410" s="1040"/>
      <c r="J410" s="1705"/>
    </row>
    <row r="411" spans="1:10" s="2" customFormat="1">
      <c r="A411" s="12"/>
      <c r="B411" s="16"/>
      <c r="C411" s="13"/>
      <c r="E411" s="1352"/>
      <c r="F411" s="1040"/>
      <c r="G411" s="1040"/>
      <c r="H411" s="1040"/>
      <c r="I411" s="1040"/>
      <c r="J411" s="1705"/>
    </row>
    <row r="412" spans="1:10" s="2" customFormat="1">
      <c r="A412" s="12"/>
      <c r="B412" s="16"/>
      <c r="C412" s="13"/>
      <c r="E412" s="1352"/>
      <c r="F412" s="1040"/>
      <c r="G412" s="1040"/>
      <c r="H412" s="1040"/>
      <c r="I412" s="1040"/>
      <c r="J412" s="1705"/>
    </row>
    <row r="413" spans="1:10" s="2" customFormat="1">
      <c r="A413" s="12"/>
      <c r="B413" s="16"/>
      <c r="C413" s="13"/>
      <c r="E413" s="1352"/>
      <c r="F413" s="1040"/>
      <c r="G413" s="1040"/>
      <c r="H413" s="1040"/>
      <c r="I413" s="1040"/>
      <c r="J413" s="1705"/>
    </row>
    <row r="414" spans="1:10" s="2" customFormat="1">
      <c r="A414" s="12"/>
      <c r="B414" s="16"/>
      <c r="C414" s="13"/>
      <c r="E414" s="1352"/>
      <c r="F414" s="1040"/>
      <c r="G414" s="1040"/>
      <c r="H414" s="1040"/>
      <c r="I414" s="1040"/>
      <c r="J414" s="1705"/>
    </row>
    <row r="415" spans="1:10" s="2" customFormat="1">
      <c r="A415" s="12"/>
      <c r="B415" s="16"/>
      <c r="C415" s="13"/>
      <c r="E415" s="1352"/>
      <c r="F415" s="1040"/>
      <c r="G415" s="1040"/>
      <c r="H415" s="1040"/>
      <c r="I415" s="1040"/>
      <c r="J415" s="1705"/>
    </row>
    <row r="416" spans="1:10" s="2" customFormat="1">
      <c r="A416" s="12"/>
      <c r="B416" s="16"/>
      <c r="C416" s="13"/>
      <c r="E416" s="1352"/>
      <c r="F416" s="1040"/>
      <c r="G416" s="1040"/>
      <c r="H416" s="1040"/>
      <c r="I416" s="1040"/>
      <c r="J416" s="1705"/>
    </row>
    <row r="417" spans="1:10" s="2" customFormat="1">
      <c r="A417" s="12"/>
      <c r="B417" s="16"/>
      <c r="C417" s="13"/>
      <c r="E417" s="1352"/>
      <c r="F417" s="1040"/>
      <c r="G417" s="1040"/>
      <c r="H417" s="1040"/>
      <c r="I417" s="1040"/>
      <c r="J417" s="1705"/>
    </row>
    <row r="418" spans="1:10" s="2" customFormat="1">
      <c r="A418" s="12"/>
      <c r="B418" s="16"/>
      <c r="C418" s="13"/>
      <c r="E418" s="1352"/>
      <c r="F418" s="1040"/>
      <c r="G418" s="1040"/>
      <c r="H418" s="1040"/>
      <c r="I418" s="1040"/>
      <c r="J418" s="1705"/>
    </row>
    <row r="419" spans="1:10" s="2" customFormat="1">
      <c r="A419" s="12"/>
      <c r="B419" s="16"/>
      <c r="C419" s="13"/>
      <c r="E419" s="1352"/>
      <c r="F419" s="1040"/>
      <c r="G419" s="1040"/>
      <c r="H419" s="1040"/>
      <c r="I419" s="1040"/>
      <c r="J419" s="1705"/>
    </row>
    <row r="420" spans="1:10" s="2" customFormat="1">
      <c r="A420" s="12"/>
      <c r="B420" s="16"/>
      <c r="C420" s="13"/>
      <c r="E420" s="1352"/>
      <c r="F420" s="1040"/>
      <c r="G420" s="1040"/>
      <c r="H420" s="1040"/>
      <c r="I420" s="1040"/>
      <c r="J420" s="1705"/>
    </row>
    <row r="421" spans="1:10" s="2" customFormat="1">
      <c r="A421" s="12"/>
      <c r="B421" s="16"/>
      <c r="C421" s="13"/>
      <c r="E421" s="1352"/>
      <c r="F421" s="1040"/>
      <c r="G421" s="1040"/>
      <c r="H421" s="1040"/>
      <c r="I421" s="1040"/>
      <c r="J421" s="1705"/>
    </row>
    <row r="422" spans="1:10" s="2" customFormat="1">
      <c r="A422" s="12"/>
      <c r="B422" s="17"/>
      <c r="C422" s="13"/>
      <c r="E422" s="1352"/>
      <c r="F422" s="1040"/>
      <c r="G422" s="1040"/>
      <c r="H422" s="1040"/>
      <c r="I422" s="1040"/>
      <c r="J422" s="1705"/>
    </row>
    <row r="423" spans="1:10" s="2" customFormat="1">
      <c r="A423" s="12"/>
      <c r="B423" s="17"/>
      <c r="C423" s="13"/>
      <c r="E423" s="1352"/>
      <c r="F423" s="1040"/>
      <c r="G423" s="1040"/>
      <c r="H423" s="1040"/>
      <c r="I423" s="1040"/>
      <c r="J423" s="1705"/>
    </row>
    <row r="424" spans="1:10" s="2" customFormat="1">
      <c r="A424" s="12"/>
      <c r="B424" s="17"/>
      <c r="C424" s="13"/>
      <c r="E424" s="1352"/>
      <c r="F424" s="1040"/>
      <c r="G424" s="1040"/>
      <c r="H424" s="1040"/>
      <c r="I424" s="1040"/>
      <c r="J424" s="1705"/>
    </row>
    <row r="425" spans="1:10" s="2" customFormat="1">
      <c r="A425" s="12"/>
      <c r="B425" s="17"/>
      <c r="C425" s="13"/>
      <c r="E425" s="1352"/>
      <c r="F425" s="1040"/>
      <c r="G425" s="1040"/>
      <c r="H425" s="1040"/>
      <c r="I425" s="1040"/>
      <c r="J425" s="1705"/>
    </row>
    <row r="426" spans="1:10" s="2" customFormat="1">
      <c r="A426" s="12"/>
      <c r="B426" s="17"/>
      <c r="C426" s="13"/>
      <c r="E426" s="1352"/>
      <c r="F426" s="1040"/>
      <c r="G426" s="1040"/>
      <c r="H426" s="1040"/>
      <c r="I426" s="1040"/>
      <c r="J426" s="1705"/>
    </row>
    <row r="427" spans="1:10" s="2" customFormat="1">
      <c r="A427" s="12"/>
      <c r="B427" s="17"/>
      <c r="C427" s="13"/>
      <c r="E427" s="1352"/>
      <c r="F427" s="1040"/>
      <c r="G427" s="1040"/>
      <c r="H427" s="1040"/>
      <c r="I427" s="1040"/>
      <c r="J427" s="1705"/>
    </row>
    <row r="428" spans="1:10" s="2" customFormat="1">
      <c r="A428" s="12"/>
      <c r="B428" s="17"/>
      <c r="C428" s="13"/>
      <c r="E428" s="1352"/>
      <c r="F428" s="1040"/>
      <c r="G428" s="1040"/>
      <c r="H428" s="1040"/>
      <c r="I428" s="1040"/>
      <c r="J428" s="1705"/>
    </row>
    <row r="429" spans="1:10" s="2" customFormat="1">
      <c r="A429" s="12"/>
      <c r="B429" s="17"/>
      <c r="C429" s="13"/>
      <c r="E429" s="1352"/>
      <c r="F429" s="1040"/>
      <c r="G429" s="1040"/>
      <c r="H429" s="1040"/>
      <c r="I429" s="1040"/>
      <c r="J429" s="1705"/>
    </row>
    <row r="430" spans="1:10" s="2" customFormat="1">
      <c r="A430" s="12"/>
      <c r="B430" s="17"/>
      <c r="C430" s="13"/>
      <c r="E430" s="1352"/>
      <c r="F430" s="1040"/>
      <c r="G430" s="1040"/>
      <c r="H430" s="1040"/>
      <c r="I430" s="1040"/>
      <c r="J430" s="1705"/>
    </row>
    <row r="431" spans="1:10" s="2" customFormat="1">
      <c r="A431" s="12"/>
      <c r="B431" s="17"/>
      <c r="C431" s="13"/>
      <c r="E431" s="1352"/>
      <c r="F431" s="1040"/>
      <c r="G431" s="1040"/>
      <c r="H431" s="1040"/>
      <c r="I431" s="1040"/>
      <c r="J431" s="1705"/>
    </row>
    <row r="432" spans="1:10" s="2" customFormat="1">
      <c r="A432" s="12"/>
      <c r="B432" s="17"/>
      <c r="C432" s="13"/>
      <c r="E432" s="1352"/>
      <c r="F432" s="1040"/>
      <c r="G432" s="1040"/>
      <c r="H432" s="1040"/>
      <c r="I432" s="1040"/>
      <c r="J432" s="1705"/>
    </row>
    <row r="433" spans="1:10" s="2" customFormat="1">
      <c r="A433" s="12"/>
      <c r="B433" s="17"/>
      <c r="C433" s="13"/>
      <c r="E433" s="1352"/>
      <c r="F433" s="1040"/>
      <c r="G433" s="1040"/>
      <c r="H433" s="1040"/>
      <c r="I433" s="1040"/>
      <c r="J433" s="1705"/>
    </row>
    <row r="434" spans="1:10" s="2" customFormat="1">
      <c r="A434" s="12"/>
      <c r="B434" s="17"/>
      <c r="C434" s="13"/>
      <c r="E434" s="1352"/>
      <c r="F434" s="1040"/>
      <c r="G434" s="1040"/>
      <c r="H434" s="1040"/>
      <c r="I434" s="1040"/>
      <c r="J434" s="1705"/>
    </row>
    <row r="435" spans="1:10" s="2" customFormat="1">
      <c r="A435" s="12"/>
      <c r="B435" s="17"/>
      <c r="C435" s="13"/>
      <c r="E435" s="1352"/>
      <c r="F435" s="1040"/>
      <c r="G435" s="1040"/>
      <c r="H435" s="1040"/>
      <c r="I435" s="1040"/>
      <c r="J435" s="1705"/>
    </row>
    <row r="436" spans="1:10" s="2" customFormat="1">
      <c r="A436" s="12"/>
      <c r="B436" s="17"/>
      <c r="C436" s="13"/>
      <c r="E436" s="1352"/>
      <c r="F436" s="1040"/>
      <c r="G436" s="1040"/>
      <c r="H436" s="1040"/>
      <c r="I436" s="1040"/>
      <c r="J436" s="1705"/>
    </row>
    <row r="437" spans="1:10" s="2" customFormat="1">
      <c r="A437" s="12"/>
      <c r="B437" s="17"/>
      <c r="C437" s="13"/>
      <c r="E437" s="1352"/>
      <c r="F437" s="1040"/>
      <c r="G437" s="1040"/>
      <c r="H437" s="1040"/>
      <c r="I437" s="1040"/>
      <c r="J437" s="1705"/>
    </row>
    <row r="438" spans="1:10" s="2" customFormat="1">
      <c r="A438" s="12"/>
      <c r="B438" s="17"/>
      <c r="C438" s="13"/>
      <c r="E438" s="1352"/>
      <c r="F438" s="1040"/>
      <c r="G438" s="1040"/>
      <c r="H438" s="1040"/>
      <c r="I438" s="1040"/>
      <c r="J438" s="1705"/>
    </row>
    <row r="439" spans="1:10" s="2" customFormat="1">
      <c r="A439" s="12"/>
      <c r="B439" s="17"/>
      <c r="C439" s="13"/>
      <c r="E439" s="1352"/>
      <c r="F439" s="1040"/>
      <c r="G439" s="1040"/>
      <c r="H439" s="1040"/>
      <c r="I439" s="1040"/>
      <c r="J439" s="1705"/>
    </row>
    <row r="440" spans="1:10" s="2" customFormat="1">
      <c r="A440" s="12"/>
      <c r="B440" s="17"/>
      <c r="C440" s="13"/>
      <c r="E440" s="1352"/>
      <c r="F440" s="1040"/>
      <c r="G440" s="1040"/>
      <c r="H440" s="1040"/>
      <c r="I440" s="1040"/>
      <c r="J440" s="1705"/>
    </row>
    <row r="441" spans="1:10" s="2" customFormat="1">
      <c r="A441" s="12"/>
      <c r="B441" s="17"/>
      <c r="C441" s="13"/>
      <c r="E441" s="1352"/>
      <c r="F441" s="1040"/>
      <c r="G441" s="1040"/>
      <c r="H441" s="1040"/>
      <c r="I441" s="1040"/>
      <c r="J441" s="1705"/>
    </row>
    <row r="442" spans="1:10" s="2" customFormat="1">
      <c r="A442" s="12"/>
      <c r="B442" s="17"/>
      <c r="C442" s="13"/>
      <c r="E442" s="1352"/>
      <c r="F442" s="1040"/>
      <c r="G442" s="1040"/>
      <c r="H442" s="1040"/>
      <c r="I442" s="1040"/>
      <c r="J442" s="1705"/>
    </row>
    <row r="443" spans="1:10" s="2" customFormat="1">
      <c r="A443" s="12"/>
      <c r="B443" s="17"/>
      <c r="C443" s="13"/>
      <c r="E443" s="1352"/>
      <c r="F443" s="1040"/>
      <c r="G443" s="1040"/>
      <c r="H443" s="1040"/>
      <c r="I443" s="1040"/>
      <c r="J443" s="1705"/>
    </row>
    <row r="444" spans="1:10" s="2" customFormat="1">
      <c r="A444" s="12"/>
      <c r="B444" s="17"/>
      <c r="C444" s="13"/>
      <c r="E444" s="1352"/>
      <c r="F444" s="1040"/>
      <c r="G444" s="1040"/>
      <c r="H444" s="1040"/>
      <c r="I444" s="1040"/>
      <c r="J444" s="1705"/>
    </row>
    <row r="445" spans="1:10" s="2" customFormat="1">
      <c r="A445" s="12"/>
      <c r="B445" s="17"/>
      <c r="C445" s="13"/>
      <c r="E445" s="1352"/>
      <c r="F445" s="1040"/>
      <c r="G445" s="1040"/>
      <c r="H445" s="1040"/>
      <c r="I445" s="1040"/>
      <c r="J445" s="1705"/>
    </row>
    <row r="446" spans="1:10" s="2" customFormat="1">
      <c r="A446" s="12"/>
      <c r="B446" s="17"/>
      <c r="C446" s="13"/>
      <c r="E446" s="1352"/>
      <c r="F446" s="1040"/>
      <c r="G446" s="1040"/>
      <c r="H446" s="1040"/>
      <c r="I446" s="1040"/>
      <c r="J446" s="1705"/>
    </row>
    <row r="447" spans="1:10" s="2" customFormat="1">
      <c r="A447" s="12"/>
      <c r="B447" s="17"/>
      <c r="C447" s="13"/>
      <c r="E447" s="1352"/>
      <c r="F447" s="1040"/>
      <c r="G447" s="1040"/>
      <c r="H447" s="1040"/>
      <c r="I447" s="1040"/>
      <c r="J447" s="1705"/>
    </row>
    <row r="448" spans="1:10" s="2" customFormat="1">
      <c r="A448" s="12"/>
      <c r="B448" s="17"/>
      <c r="C448" s="13"/>
      <c r="E448" s="1352"/>
      <c r="F448" s="1040"/>
      <c r="G448" s="1040"/>
      <c r="H448" s="1040"/>
      <c r="I448" s="1040"/>
      <c r="J448" s="1705"/>
    </row>
    <row r="449" spans="1:10" s="2" customFormat="1">
      <c r="A449" s="12"/>
      <c r="B449" s="17"/>
      <c r="C449" s="13"/>
      <c r="E449" s="1352"/>
      <c r="F449" s="1040"/>
      <c r="G449" s="1040"/>
      <c r="H449" s="1040"/>
      <c r="I449" s="1040"/>
      <c r="J449" s="1705"/>
    </row>
    <row r="450" spans="1:10" s="2" customFormat="1">
      <c r="A450" s="12"/>
      <c r="B450" s="17"/>
      <c r="C450" s="13"/>
      <c r="E450" s="1352"/>
      <c r="F450" s="1040"/>
      <c r="G450" s="1040"/>
      <c r="H450" s="1040"/>
      <c r="I450" s="1040"/>
      <c r="J450" s="1705"/>
    </row>
    <row r="451" spans="1:10" s="2" customFormat="1">
      <c r="A451" s="12"/>
      <c r="B451" s="17"/>
      <c r="C451" s="13"/>
      <c r="E451" s="1352"/>
      <c r="F451" s="1040"/>
      <c r="G451" s="1040"/>
      <c r="H451" s="1040"/>
      <c r="I451" s="1040"/>
      <c r="J451" s="1705"/>
    </row>
    <row r="452" spans="1:10" s="2" customFormat="1">
      <c r="A452" s="12"/>
      <c r="B452" s="17"/>
      <c r="C452" s="13"/>
      <c r="E452" s="1352"/>
      <c r="F452" s="1040"/>
      <c r="G452" s="1040"/>
      <c r="H452" s="1040"/>
      <c r="I452" s="1040"/>
      <c r="J452" s="1705"/>
    </row>
    <row r="453" spans="1:10" s="2" customFormat="1">
      <c r="A453" s="12"/>
      <c r="B453" s="17"/>
      <c r="C453" s="13"/>
      <c r="E453" s="1352"/>
      <c r="F453" s="1040"/>
      <c r="G453" s="1040"/>
      <c r="H453" s="1040"/>
      <c r="I453" s="1040"/>
      <c r="J453" s="1705"/>
    </row>
    <row r="454" spans="1:10" s="2" customFormat="1">
      <c r="A454" s="12"/>
      <c r="B454" s="17"/>
      <c r="C454" s="13"/>
      <c r="E454" s="1352"/>
      <c r="F454" s="1040"/>
      <c r="G454" s="1040"/>
      <c r="H454" s="1040"/>
      <c r="I454" s="1040"/>
      <c r="J454" s="1705"/>
    </row>
    <row r="455" spans="1:10" s="2" customFormat="1">
      <c r="A455" s="12"/>
      <c r="B455" s="17"/>
      <c r="C455" s="13"/>
      <c r="E455" s="1352"/>
      <c r="F455" s="1040"/>
      <c r="G455" s="1040"/>
      <c r="H455" s="1040"/>
      <c r="I455" s="1040"/>
      <c r="J455" s="1705"/>
    </row>
    <row r="456" spans="1:10" s="2" customFormat="1">
      <c r="A456" s="12"/>
      <c r="B456" s="17"/>
      <c r="C456" s="13"/>
      <c r="E456" s="1352"/>
      <c r="F456" s="1040"/>
      <c r="G456" s="1040"/>
      <c r="H456" s="1040"/>
      <c r="I456" s="1040"/>
      <c r="J456" s="1705"/>
    </row>
    <row r="457" spans="1:10" s="2" customFormat="1">
      <c r="A457" s="12"/>
      <c r="B457" s="17"/>
      <c r="C457" s="13"/>
      <c r="E457" s="1352"/>
      <c r="F457" s="1040"/>
      <c r="G457" s="1040"/>
      <c r="H457" s="1040"/>
      <c r="I457" s="1040"/>
      <c r="J457" s="1705"/>
    </row>
    <row r="458" spans="1:10" s="2" customFormat="1">
      <c r="A458" s="12"/>
      <c r="B458" s="17"/>
      <c r="C458" s="13"/>
      <c r="E458" s="1352"/>
      <c r="F458" s="1040"/>
      <c r="G458" s="1040"/>
      <c r="H458" s="1040"/>
      <c r="I458" s="1040"/>
      <c r="J458" s="1705"/>
    </row>
    <row r="459" spans="1:10">
      <c r="A459" s="12"/>
      <c r="B459" s="17"/>
      <c r="C459" s="13"/>
    </row>
    <row r="460" spans="1:10">
      <c r="A460" s="12"/>
      <c r="B460" s="17"/>
      <c r="C460" s="13"/>
    </row>
    <row r="461" spans="1:10">
      <c r="A461" s="12"/>
      <c r="B461" s="17"/>
      <c r="C461" s="13"/>
    </row>
    <row r="462" spans="1:10">
      <c r="A462" s="12"/>
      <c r="B462" s="17"/>
      <c r="C462" s="13"/>
    </row>
    <row r="463" spans="1:10">
      <c r="A463" s="12"/>
      <c r="B463" s="17"/>
      <c r="C463" s="13"/>
    </row>
    <row r="464" spans="1:10">
      <c r="A464" s="12"/>
      <c r="B464" s="17"/>
      <c r="C464" s="13"/>
    </row>
    <row r="465" spans="1:10">
      <c r="A465" s="12"/>
      <c r="B465" s="17"/>
      <c r="C465" s="13"/>
    </row>
    <row r="466" spans="1:10">
      <c r="A466" s="12"/>
      <c r="B466" s="17"/>
      <c r="C466" s="13"/>
    </row>
    <row r="467" spans="1:10">
      <c r="A467" s="12"/>
      <c r="B467" s="17"/>
      <c r="C467" s="13"/>
    </row>
    <row r="468" spans="1:10">
      <c r="A468" s="12"/>
      <c r="B468" s="17"/>
      <c r="C468" s="13"/>
    </row>
    <row r="469" spans="1:10">
      <c r="A469" s="12"/>
      <c r="B469" s="17"/>
      <c r="C469" s="13"/>
    </row>
    <row r="470" spans="1:10">
      <c r="A470" s="12"/>
      <c r="B470" s="17"/>
      <c r="C470" s="13"/>
    </row>
    <row r="471" spans="1:10">
      <c r="A471" s="12"/>
      <c r="B471" s="17"/>
      <c r="C471" s="13"/>
    </row>
    <row r="472" spans="1:10" s="14" customFormat="1">
      <c r="A472" s="12"/>
      <c r="B472" s="17"/>
      <c r="C472" s="13"/>
      <c r="D472" s="2"/>
      <c r="E472" s="1352"/>
      <c r="F472" s="1042"/>
      <c r="G472" s="1042"/>
      <c r="H472" s="1042"/>
      <c r="I472" s="1042"/>
      <c r="J472" s="1704"/>
    </row>
    <row r="473" spans="1:10" s="14" customFormat="1">
      <c r="A473" s="12"/>
      <c r="B473" s="17"/>
      <c r="C473" s="13"/>
      <c r="D473" s="2"/>
      <c r="E473" s="1352"/>
      <c r="F473" s="1042"/>
      <c r="G473" s="1042"/>
      <c r="H473" s="1042"/>
      <c r="I473" s="1042"/>
      <c r="J473" s="1704"/>
    </row>
    <row r="474" spans="1:10">
      <c r="A474" s="12"/>
      <c r="B474" s="17"/>
      <c r="C474" s="13"/>
    </row>
    <row r="475" spans="1:10">
      <c r="A475" s="12"/>
      <c r="B475" s="19"/>
      <c r="C475" s="13"/>
      <c r="D475" s="13"/>
    </row>
    <row r="476" spans="1:10">
      <c r="A476" s="12"/>
      <c r="B476" s="19"/>
      <c r="C476" s="13"/>
      <c r="D476" s="13"/>
    </row>
    <row r="477" spans="1:10">
      <c r="A477" s="1"/>
      <c r="B477" s="1"/>
      <c r="C477" s="18"/>
      <c r="D477" s="1"/>
      <c r="E477" s="1347"/>
    </row>
    <row r="478" spans="1:10">
      <c r="C478" s="18"/>
    </row>
    <row r="479" spans="1:10">
      <c r="C479" s="1"/>
    </row>
  </sheetData>
  <sheetProtection algorithmName="SHA-512" hashValue="Iwtqug/y8JxbGTVv0Khgk0Ii4lhcef5ZYmsOyP/1hTPgbR93fNN/6itGYk64mpZEYgM9zgzBmy91VjcHiXdmkw==" saltValue="Y3Xe6JyScDHwGeqU7g50Xg==" spinCount="100000" sheet="1" objects="1" scenarios="1" formatColumns="0" formatRows="0"/>
  <protectedRanges>
    <protectedRange sqref="D92:D65529" name="Obseg3"/>
    <protectedRange sqref="D91 D1:D14" name="Obseg3_2"/>
    <protectedRange sqref="E52:E53" name="Range1"/>
  </protectedRanges>
  <mergeCells count="4">
    <mergeCell ref="G38:H38"/>
    <mergeCell ref="I38:J38"/>
    <mergeCell ref="G28:H28"/>
    <mergeCell ref="I28:J28"/>
  </mergeCells>
  <conditionalFormatting sqref="D91:E91">
    <cfRule type="cellIs" dxfId="1199" priority="1" stopIfTrue="1" operator="equal">
      <formula>0</formula>
    </cfRule>
  </conditionalFormatting>
  <pageMargins left="0.98425196850393704" right="0.39370078740157483" top="0.35433070866141736" bottom="0.78740157480314965" header="0.19685039370078741" footer="0.47244094488188981"/>
  <pageSetup paperSize="9" scale="96" fitToHeight="0" orientation="landscape" horizontalDpi="4294967293" r:id="rId1"/>
  <headerFooter alignWithMargins="0">
    <oddHeader>&amp;L        &amp;9 "D S O" - BOKALCI&amp;C&amp;9     ZUNANJA UREDITEV 2. f.&amp;R&amp;9KVINTA doo</oddHeader>
    <oddFooter>&amp;L&amp;8              November  2016&amp;C&amp;P/4&amp;R&amp;8 gradbena dela
obrtniška dela</oddFooter>
  </headerFooter>
  <rowBreaks count="1" manualBreakCount="1">
    <brk id="37" max="50" man="1"/>
  </rowBreaks>
  <colBreaks count="1" manualBreakCount="1">
    <brk id="10" max="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0"/>
  <sheetViews>
    <sheetView workbookViewId="0"/>
    <sheetView workbookViewId="1"/>
    <sheetView view="pageBreakPreview" zoomScaleNormal="100" zoomScaleSheetLayoutView="100" workbookViewId="2"/>
  </sheetViews>
  <sheetFormatPr defaultRowHeight="12.75"/>
  <cols>
    <col min="1" max="1" width="6.7109375" customWidth="1"/>
    <col min="2" max="2" width="23.140625" customWidth="1"/>
    <col min="3" max="3" width="66.5703125" customWidth="1"/>
  </cols>
  <sheetData>
    <row r="1" spans="2:3" s="42" customFormat="1" ht="15">
      <c r="B1" s="1547" t="s">
        <v>23</v>
      </c>
      <c r="C1" s="1547"/>
    </row>
    <row r="2" spans="2:3" s="42" customFormat="1" ht="13.5" customHeight="1">
      <c r="B2" s="84"/>
      <c r="C2" s="84"/>
    </row>
    <row r="3" spans="2:3" s="42" customFormat="1" ht="15">
      <c r="B3" s="61" t="s">
        <v>24</v>
      </c>
    </row>
    <row r="4" spans="2:3" s="42" customFormat="1" ht="15">
      <c r="B4" s="61" t="s">
        <v>25</v>
      </c>
      <c r="C4" s="84" t="s">
        <v>2694</v>
      </c>
    </row>
    <row r="5" spans="2:3" s="42" customFormat="1" ht="15">
      <c r="B5" s="61"/>
      <c r="C5" s="84"/>
    </row>
    <row r="6" spans="2:3" s="42" customFormat="1" ht="13.5" customHeight="1">
      <c r="B6" s="61" t="s">
        <v>50</v>
      </c>
      <c r="C6" s="84"/>
    </row>
    <row r="7" spans="2:3" s="42" customFormat="1" ht="13.5" customHeight="1">
      <c r="B7" s="61" t="s">
        <v>51</v>
      </c>
      <c r="C7" s="84" t="s">
        <v>162</v>
      </c>
    </row>
    <row r="8" spans="2:3" s="42" customFormat="1" ht="13.5" customHeight="1">
      <c r="B8" s="61"/>
      <c r="C8" s="84" t="s">
        <v>172</v>
      </c>
    </row>
    <row r="9" spans="2:3" s="42" customFormat="1" ht="13.5" customHeight="1">
      <c r="B9" s="61"/>
      <c r="C9" s="84" t="s">
        <v>163</v>
      </c>
    </row>
    <row r="10" spans="2:3" s="42" customFormat="1" ht="13.5" customHeight="1">
      <c r="B10" s="61"/>
      <c r="C10" s="84"/>
    </row>
    <row r="11" spans="2:3" s="42" customFormat="1" ht="13.5" customHeight="1">
      <c r="B11" s="61" t="s">
        <v>94</v>
      </c>
    </row>
    <row r="12" spans="2:3" s="42" customFormat="1" ht="13.5" customHeight="1">
      <c r="B12" s="104" t="s">
        <v>95</v>
      </c>
      <c r="C12" s="84" t="s">
        <v>96</v>
      </c>
    </row>
    <row r="13" spans="2:3" s="42" customFormat="1" ht="13.5" customHeight="1">
      <c r="B13" s="61"/>
      <c r="C13" s="84" t="s">
        <v>164</v>
      </c>
    </row>
    <row r="14" spans="2:3" s="42" customFormat="1" ht="13.5" customHeight="1">
      <c r="B14" s="61"/>
      <c r="C14" s="52"/>
    </row>
    <row r="15" spans="2:3" s="42" customFormat="1" ht="13.5" customHeight="1">
      <c r="B15" s="61" t="s">
        <v>52</v>
      </c>
      <c r="C15" s="84" t="s">
        <v>168</v>
      </c>
    </row>
    <row r="16" spans="2:3" s="42" customFormat="1" ht="13.5" customHeight="1">
      <c r="B16" s="61"/>
      <c r="C16" s="84" t="s">
        <v>167</v>
      </c>
    </row>
    <row r="17" spans="2:3" s="42" customFormat="1" ht="13.5" customHeight="1">
      <c r="B17" s="61"/>
      <c r="C17" s="84"/>
    </row>
    <row r="18" spans="2:3" s="42" customFormat="1" ht="13.5" customHeight="1">
      <c r="B18" s="61" t="s">
        <v>53</v>
      </c>
      <c r="C18" s="84" t="s">
        <v>165</v>
      </c>
    </row>
    <row r="19" spans="2:3" s="42" customFormat="1" ht="13.5" customHeight="1">
      <c r="B19" s="61"/>
      <c r="C19" s="84"/>
    </row>
    <row r="20" spans="2:3" s="42" customFormat="1" ht="13.5" customHeight="1">
      <c r="B20" s="61" t="s">
        <v>64</v>
      </c>
      <c r="C20" s="84" t="s">
        <v>166</v>
      </c>
    </row>
    <row r="21" spans="2:3" s="42" customFormat="1" ht="13.5" customHeight="1">
      <c r="B21" s="61"/>
      <c r="C21" s="103"/>
    </row>
    <row r="22" spans="2:3" s="42" customFormat="1" ht="13.5" customHeight="1">
      <c r="B22" s="61" t="s">
        <v>169</v>
      </c>
      <c r="C22" s="84" t="s">
        <v>2273</v>
      </c>
    </row>
    <row r="23" spans="2:3" s="42" customFormat="1" ht="13.5" customHeight="1">
      <c r="B23" s="61"/>
      <c r="C23" s="103"/>
    </row>
    <row r="24" spans="2:3" s="42" customFormat="1" ht="13.5" customHeight="1">
      <c r="B24" s="61" t="s">
        <v>2339</v>
      </c>
      <c r="C24" s="112" t="s">
        <v>2695</v>
      </c>
    </row>
    <row r="25" spans="2:3" s="42" customFormat="1" ht="13.5" customHeight="1">
      <c r="B25" s="61"/>
      <c r="C25" s="112" t="s">
        <v>2696</v>
      </c>
    </row>
    <row r="26" spans="2:3" s="42" customFormat="1" ht="13.5" customHeight="1">
      <c r="B26" s="61"/>
      <c r="C26" s="103"/>
    </row>
    <row r="27" spans="2:3" s="42" customFormat="1" ht="13.5" customHeight="1">
      <c r="B27" s="61" t="s">
        <v>2341</v>
      </c>
      <c r="C27" s="112" t="s">
        <v>2697</v>
      </c>
    </row>
    <row r="28" spans="2:3" s="42" customFormat="1" ht="13.5" customHeight="1">
      <c r="B28" s="61"/>
      <c r="C28" s="103"/>
    </row>
    <row r="29" spans="2:3" s="42" customFormat="1" ht="13.5" customHeight="1">
      <c r="B29" s="61" t="s">
        <v>54</v>
      </c>
      <c r="C29" s="84"/>
    </row>
    <row r="30" spans="2:3" s="42" customFormat="1" ht="13.5" customHeight="1">
      <c r="B30" s="61" t="s">
        <v>55</v>
      </c>
      <c r="C30" s="84" t="s">
        <v>56</v>
      </c>
    </row>
    <row r="31" spans="2:3" s="42" customFormat="1" ht="13.5" customHeight="1">
      <c r="B31" s="61"/>
      <c r="C31" s="84" t="s">
        <v>57</v>
      </c>
    </row>
    <row r="32" spans="2:3" s="42" customFormat="1" ht="13.5" customHeight="1">
      <c r="B32" s="61"/>
      <c r="C32" s="84"/>
    </row>
    <row r="33" spans="2:3" s="42" customFormat="1" ht="13.5" customHeight="1">
      <c r="B33" s="61" t="s">
        <v>113</v>
      </c>
      <c r="C33" s="84" t="s">
        <v>93</v>
      </c>
    </row>
    <row r="34" spans="2:3" s="42" customFormat="1" ht="13.5" customHeight="1">
      <c r="B34" s="61"/>
      <c r="C34" s="84"/>
    </row>
    <row r="35" spans="2:3" s="42" customFormat="1" ht="13.5" customHeight="1">
      <c r="B35" s="61" t="s">
        <v>58</v>
      </c>
      <c r="C35" s="84" t="s">
        <v>59</v>
      </c>
    </row>
    <row r="36" spans="2:3" s="42" customFormat="1" ht="13.5" customHeight="1">
      <c r="B36" s="61"/>
      <c r="C36" s="84"/>
    </row>
    <row r="37" spans="2:3" s="42" customFormat="1" ht="13.5" customHeight="1">
      <c r="B37" s="61" t="s">
        <v>60</v>
      </c>
      <c r="C37" s="84"/>
    </row>
    <row r="38" spans="2:3" s="42" customFormat="1" ht="13.5" customHeight="1">
      <c r="B38" s="61" t="s">
        <v>61</v>
      </c>
      <c r="C38" s="24" t="s">
        <v>97</v>
      </c>
    </row>
    <row r="39" spans="2:3" s="42" customFormat="1" ht="13.5" customHeight="1">
      <c r="B39" s="61"/>
      <c r="C39" s="24"/>
    </row>
    <row r="40" spans="2:3" s="42" customFormat="1" ht="13.5" customHeight="1">
      <c r="B40" s="61" t="s">
        <v>60</v>
      </c>
      <c r="C40" s="24"/>
    </row>
    <row r="41" spans="2:3" s="42" customFormat="1" ht="13.5" customHeight="1">
      <c r="B41" s="61" t="s">
        <v>42</v>
      </c>
      <c r="C41" s="24" t="s">
        <v>97</v>
      </c>
    </row>
    <row r="42" spans="2:3" s="42" customFormat="1" ht="13.5" customHeight="1">
      <c r="B42" s="61"/>
      <c r="C42" s="84"/>
    </row>
    <row r="43" spans="2:3" s="42" customFormat="1" ht="13.5" customHeight="1">
      <c r="B43" s="61" t="s">
        <v>62</v>
      </c>
      <c r="C43" s="84" t="s">
        <v>63</v>
      </c>
    </row>
    <row r="44" spans="2:3" s="42" customFormat="1" ht="13.5" customHeight="1">
      <c r="B44" s="61"/>
      <c r="C44" s="84"/>
    </row>
    <row r="45" spans="2:3" s="42" customFormat="1" ht="13.5" customHeight="1">
      <c r="B45" s="61" t="s">
        <v>109</v>
      </c>
      <c r="C45" s="84"/>
    </row>
    <row r="46" spans="2:3" s="42" customFormat="1" ht="13.5" customHeight="1">
      <c r="B46" s="61" t="s">
        <v>110</v>
      </c>
      <c r="C46" s="84" t="s">
        <v>170</v>
      </c>
    </row>
    <row r="47" spans="2:3" s="42" customFormat="1" ht="13.5" customHeight="1">
      <c r="B47" s="61"/>
      <c r="C47" s="84"/>
    </row>
    <row r="48" spans="2:3" s="42" customFormat="1" ht="13.5" customHeight="1">
      <c r="B48" s="61" t="s">
        <v>111</v>
      </c>
      <c r="C48" s="84" t="s">
        <v>2698</v>
      </c>
    </row>
    <row r="49" spans="2:3" s="42" customFormat="1" ht="13.5" customHeight="1">
      <c r="B49" s="61"/>
      <c r="C49" s="84"/>
    </row>
    <row r="50" spans="2:3" s="42" customFormat="1" ht="13.5" customHeight="1">
      <c r="B50" s="61" t="s">
        <v>112</v>
      </c>
      <c r="C50" s="84" t="s">
        <v>171</v>
      </c>
    </row>
  </sheetData>
  <sheetProtection algorithmName="SHA-512" hashValue="XztK1q/JaFJCdEhYBEgGXzujKF1t6XPXNyGWUXQCnTnFuAquUT5R+tPJ7tkAdCFWD3z35B9Y6BOC4uLxeZMF2g==" saltValue="LuDoK/RYYSyXrejjAQDLOA==" spinCount="100000" sheet="1" objects="1" scenarios="1" formatColumns="0" formatRows="0"/>
  <mergeCells count="1">
    <mergeCell ref="B1:C1"/>
  </mergeCells>
  <pageMargins left="0.98425196850393704" right="0.39370078740157483" top="0.98425196850393704" bottom="0.98425196850393704" header="0.59055118110236227" footer="0.59055118110236227"/>
  <pageSetup paperSize="9" scale="93"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O1179"/>
  <sheetViews>
    <sheetView topLeftCell="A741" zoomScaleNormal="85" workbookViewId="0">
      <selection activeCell="C393" sqref="C393"/>
    </sheetView>
    <sheetView workbookViewId="1"/>
    <sheetView view="pageBreakPreview" zoomScale="90" zoomScaleNormal="100" zoomScaleSheetLayoutView="90" workbookViewId="2">
      <selection activeCell="D784" sqref="D784"/>
    </sheetView>
  </sheetViews>
  <sheetFormatPr defaultColWidth="0" defaultRowHeight="12.75" outlineLevelRow="1"/>
  <cols>
    <col min="1" max="1" width="8.140625" style="5" customWidth="1"/>
    <col min="2" max="2" width="45.28515625" style="4" customWidth="1"/>
    <col min="3" max="3" width="8.85546875" style="2" customWidth="1"/>
    <col min="4" max="4" width="10.5703125" style="2" customWidth="1"/>
    <col min="5" max="5" width="13" style="3" customWidth="1"/>
    <col min="6" max="6" width="10.28515625" style="1" customWidth="1"/>
    <col min="7" max="7" width="12.28515625" style="1" customWidth="1"/>
    <col min="8" max="8" width="10.28515625" style="1" customWidth="1"/>
    <col min="9" max="9" width="11.7109375" style="1" customWidth="1"/>
    <col min="10" max="11" width="11.5703125" style="1" hidden="1" customWidth="1"/>
    <col min="12" max="12" width="11.5703125" style="1" customWidth="1"/>
    <col min="13" max="16384" width="11.5703125" style="1" hidden="1"/>
  </cols>
  <sheetData>
    <row r="1" spans="1:11" s="40" customFormat="1" ht="12.75" customHeight="1">
      <c r="A1" s="46" t="s">
        <v>78</v>
      </c>
      <c r="B1" s="41" t="s">
        <v>66</v>
      </c>
      <c r="C1" s="102" t="s">
        <v>79</v>
      </c>
      <c r="D1" s="102" t="s">
        <v>80</v>
      </c>
      <c r="E1" s="102" t="s">
        <v>1562</v>
      </c>
      <c r="F1" s="1548" t="s">
        <v>1557</v>
      </c>
      <c r="G1" s="1549"/>
      <c r="H1" s="1550" t="s">
        <v>1558</v>
      </c>
      <c r="I1" s="1551"/>
      <c r="J1" s="298" t="s">
        <v>1559</v>
      </c>
      <c r="K1" s="298" t="s">
        <v>1560</v>
      </c>
    </row>
    <row r="2" spans="1:11" s="58" customFormat="1" ht="12.75" customHeight="1">
      <c r="A2" s="54"/>
      <c r="B2" s="55"/>
      <c r="C2" s="791"/>
      <c r="D2" s="792" t="s">
        <v>1502</v>
      </c>
      <c r="E2" s="793"/>
      <c r="F2" s="929" t="s">
        <v>79</v>
      </c>
      <c r="G2" s="929" t="s">
        <v>1561</v>
      </c>
      <c r="H2" s="928" t="s">
        <v>79</v>
      </c>
      <c r="I2" s="928" t="s">
        <v>1561</v>
      </c>
      <c r="J2" s="794"/>
      <c r="K2" s="794"/>
    </row>
    <row r="3" spans="1:11" s="86" customFormat="1" ht="12.75" customHeight="1">
      <c r="A3" s="105" t="s">
        <v>98</v>
      </c>
      <c r="B3" s="85" t="s">
        <v>102</v>
      </c>
      <c r="C3" s="85"/>
      <c r="D3" s="2"/>
      <c r="E3" s="720"/>
    </row>
    <row r="4" spans="1:11" s="86" customFormat="1" ht="12.75" customHeight="1">
      <c r="A4" s="105"/>
      <c r="B4" s="98"/>
      <c r="C4" s="98"/>
      <c r="D4" s="2"/>
      <c r="E4" s="720"/>
    </row>
    <row r="5" spans="1:11" s="86" customFormat="1" ht="12.75" customHeight="1">
      <c r="A5" s="105" t="s">
        <v>99</v>
      </c>
      <c r="B5" s="106" t="s">
        <v>173</v>
      </c>
      <c r="C5" s="85"/>
      <c r="D5" s="85"/>
      <c r="E5" s="85"/>
    </row>
    <row r="6" spans="1:11" s="86" customFormat="1" ht="12.75" customHeight="1">
      <c r="A6" s="105"/>
      <c r="B6" s="87"/>
      <c r="C6" s="87"/>
      <c r="D6" s="2"/>
      <c r="E6" s="720"/>
    </row>
    <row r="7" spans="1:11" s="108" customFormat="1" ht="12.75" customHeight="1">
      <c r="A7" s="105" t="s">
        <v>100</v>
      </c>
      <c r="B7" s="85" t="s">
        <v>101</v>
      </c>
      <c r="C7" s="85"/>
      <c r="D7" s="107"/>
      <c r="E7" s="83"/>
    </row>
    <row r="8" spans="1:11" s="76" customFormat="1" ht="12.75" customHeight="1">
      <c r="A8" s="105"/>
      <c r="B8" s="125"/>
      <c r="C8" s="18"/>
      <c r="D8" s="13"/>
      <c r="E8" s="93"/>
    </row>
    <row r="9" spans="1:11" s="76" customFormat="1" ht="12.75" customHeight="1">
      <c r="A9" s="105" t="s">
        <v>64</v>
      </c>
      <c r="B9" s="106" t="s">
        <v>166</v>
      </c>
      <c r="C9" s="18"/>
      <c r="D9" s="13"/>
      <c r="E9" s="93"/>
    </row>
    <row r="10" spans="1:11" s="76" customFormat="1" ht="12.75" customHeight="1">
      <c r="A10" s="105"/>
      <c r="B10" s="87"/>
      <c r="C10" s="18"/>
      <c r="D10" s="13"/>
      <c r="E10" s="93"/>
    </row>
    <row r="11" spans="1:11" s="76" customFormat="1" ht="12.75" customHeight="1">
      <c r="A11" s="105" t="s">
        <v>181</v>
      </c>
      <c r="B11" s="106" t="s">
        <v>2273</v>
      </c>
      <c r="C11" s="18"/>
      <c r="D11" s="13"/>
      <c r="E11" s="93"/>
    </row>
    <row r="12" spans="1:11" s="76" customFormat="1" ht="12.75" customHeight="1">
      <c r="A12" s="96"/>
      <c r="B12" s="87"/>
      <c r="C12" s="18"/>
      <c r="D12" s="13"/>
      <c r="E12" s="93"/>
    </row>
    <row r="13" spans="1:11" s="76" customFormat="1" ht="12.75" customHeight="1">
      <c r="A13" s="105" t="s">
        <v>58</v>
      </c>
      <c r="B13" s="106" t="s">
        <v>59</v>
      </c>
      <c r="C13" s="18"/>
      <c r="D13" s="13"/>
      <c r="E13" s="93"/>
    </row>
    <row r="14" spans="1:11" s="76" customFormat="1" ht="12.75" customHeight="1">
      <c r="A14" s="105"/>
      <c r="B14" s="106"/>
      <c r="C14" s="18"/>
      <c r="D14" s="13"/>
      <c r="E14" s="93"/>
    </row>
    <row r="15" spans="1:11" s="14" customFormat="1">
      <c r="A15" s="105" t="s">
        <v>2699</v>
      </c>
      <c r="B15" s="795" t="s">
        <v>2700</v>
      </c>
      <c r="C15" s="13"/>
      <c r="D15" s="13"/>
      <c r="E15" s="93"/>
    </row>
    <row r="16" spans="1:11" s="14" customFormat="1">
      <c r="A16" s="796"/>
      <c r="B16" s="795"/>
      <c r="C16" s="13"/>
      <c r="D16" s="13"/>
      <c r="E16" s="93"/>
    </row>
    <row r="17" spans="1:11" s="14" customFormat="1">
      <c r="A17" s="797" t="s">
        <v>2341</v>
      </c>
      <c r="B17" s="795" t="s">
        <v>2701</v>
      </c>
      <c r="C17" s="13"/>
      <c r="D17" s="13"/>
      <c r="E17" s="93"/>
    </row>
    <row r="18" spans="1:11" s="14" customFormat="1">
      <c r="A18" s="136"/>
      <c r="B18" s="106"/>
      <c r="C18" s="13"/>
      <c r="D18" s="13"/>
      <c r="E18" s="3"/>
    </row>
    <row r="19" spans="1:11" s="14" customFormat="1">
      <c r="A19" s="12"/>
      <c r="B19" s="31"/>
      <c r="C19" s="13"/>
      <c r="D19" s="13"/>
      <c r="E19" s="3"/>
    </row>
    <row r="20" spans="1:11" ht="77.25" customHeight="1">
      <c r="B20" s="1556" t="s">
        <v>2702</v>
      </c>
      <c r="C20" s="1556"/>
      <c r="D20" s="1556"/>
      <c r="E20" s="68"/>
    </row>
    <row r="21" spans="1:11" ht="13.5" customHeight="1">
      <c r="B21" s="97"/>
      <c r="C21" s="97"/>
      <c r="D21" s="97"/>
      <c r="E21" s="68"/>
    </row>
    <row r="22" spans="1:11" ht="30.75" customHeight="1">
      <c r="B22" s="1556" t="s">
        <v>2703</v>
      </c>
      <c r="C22" s="1556"/>
      <c r="D22" s="1556"/>
      <c r="E22" s="68"/>
    </row>
    <row r="23" spans="1:11" s="26" customFormat="1" ht="13.5" customHeight="1">
      <c r="A23" s="48"/>
      <c r="C23" s="25"/>
      <c r="D23" s="25"/>
      <c r="E23" s="44"/>
    </row>
    <row r="24" spans="1:11" ht="21" customHeight="1">
      <c r="A24" s="7"/>
      <c r="B24" s="24" t="s">
        <v>2704</v>
      </c>
      <c r="C24" s="21"/>
      <c r="D24" s="21"/>
    </row>
    <row r="25" spans="1:11">
      <c r="A25" s="12"/>
      <c r="B25" s="1"/>
      <c r="C25" s="1"/>
    </row>
    <row r="26" spans="1:11" s="14" customFormat="1" ht="79.5" customHeight="1">
      <c r="A26" s="136"/>
      <c r="B26" s="1556" t="s">
        <v>2705</v>
      </c>
      <c r="C26" s="1556"/>
      <c r="D26" s="1556"/>
    </row>
    <row r="27" spans="1:11" s="14" customFormat="1" ht="65.25" customHeight="1">
      <c r="A27" s="136"/>
      <c r="B27" s="1556" t="s">
        <v>2706</v>
      </c>
      <c r="C27" s="1556"/>
      <c r="D27" s="1556"/>
    </row>
    <row r="28" spans="1:11" s="14" customFormat="1" ht="68.25" customHeight="1">
      <c r="A28" s="136"/>
      <c r="B28" s="1556" t="s">
        <v>2707</v>
      </c>
      <c r="C28" s="1556"/>
      <c r="D28" s="1556"/>
    </row>
    <row r="29" spans="1:11" s="129" customFormat="1">
      <c r="A29" s="798"/>
      <c r="B29" s="799"/>
      <c r="C29" s="128"/>
      <c r="D29" s="128"/>
      <c r="E29" s="128"/>
    </row>
    <row r="30" spans="1:11" s="14" customFormat="1">
      <c r="A30" s="136"/>
      <c r="B30" s="106"/>
      <c r="C30" s="13" t="s">
        <v>79</v>
      </c>
      <c r="D30" s="13" t="s">
        <v>191</v>
      </c>
      <c r="E30" s="93" t="s">
        <v>192</v>
      </c>
      <c r="F30" s="1557" t="s">
        <v>1557</v>
      </c>
      <c r="G30" s="1558"/>
      <c r="H30" s="1559" t="s">
        <v>1558</v>
      </c>
      <c r="I30" s="1560"/>
      <c r="J30" s="530" t="s">
        <v>1559</v>
      </c>
      <c r="K30" s="530" t="s">
        <v>1560</v>
      </c>
    </row>
    <row r="31" spans="1:11" s="14" customFormat="1">
      <c r="A31" s="12"/>
      <c r="B31" s="85"/>
      <c r="C31" s="1561" t="s">
        <v>2381</v>
      </c>
      <c r="D31" s="1561"/>
      <c r="E31" s="1562"/>
      <c r="F31" s="930" t="s">
        <v>79</v>
      </c>
      <c r="G31" s="930" t="s">
        <v>1561</v>
      </c>
      <c r="H31" s="944" t="s">
        <v>79</v>
      </c>
      <c r="I31" s="944" t="s">
        <v>1561</v>
      </c>
      <c r="J31" s="800"/>
      <c r="K31" s="800"/>
    </row>
    <row r="32" spans="1:11" s="26" customFormat="1" ht="15">
      <c r="A32" s="256"/>
      <c r="B32" s="742" t="s">
        <v>2390</v>
      </c>
      <c r="C32" s="259"/>
      <c r="D32" s="259"/>
      <c r="E32" s="280"/>
      <c r="F32" s="876"/>
      <c r="G32" s="876"/>
      <c r="H32" s="890"/>
      <c r="I32" s="890"/>
    </row>
    <row r="33" spans="1:9" ht="15" customHeight="1">
      <c r="A33" s="331"/>
      <c r="B33" s="352" t="s">
        <v>152</v>
      </c>
      <c r="C33" s="305"/>
      <c r="D33" s="305"/>
      <c r="E33" s="306"/>
      <c r="F33" s="874"/>
      <c r="G33" s="874"/>
      <c r="H33" s="888"/>
      <c r="I33" s="888"/>
    </row>
    <row r="34" spans="1:9" ht="27" customHeight="1">
      <c r="A34" s="331"/>
      <c r="B34" s="1555" t="s">
        <v>153</v>
      </c>
      <c r="C34" s="1555"/>
      <c r="D34" s="1555"/>
      <c r="E34" s="306"/>
      <c r="F34" s="874"/>
      <c r="G34" s="874"/>
      <c r="H34" s="888"/>
      <c r="I34" s="888"/>
    </row>
    <row r="35" spans="1:9">
      <c r="A35" s="331"/>
      <c r="B35" s="352"/>
      <c r="C35" s="278"/>
      <c r="D35" s="278"/>
      <c r="E35" s="306"/>
      <c r="F35" s="874"/>
      <c r="G35" s="874"/>
      <c r="H35" s="888"/>
      <c r="I35" s="888"/>
    </row>
    <row r="36" spans="1:9" ht="40.5" customHeight="1">
      <c r="A36" s="331"/>
      <c r="B36" s="1563" t="s">
        <v>2708</v>
      </c>
      <c r="C36" s="1563"/>
      <c r="D36" s="1563"/>
      <c r="E36" s="801"/>
      <c r="F36" s="874"/>
      <c r="G36" s="874"/>
      <c r="H36" s="888"/>
      <c r="I36" s="888"/>
    </row>
    <row r="37" spans="1:9" ht="54" customHeight="1">
      <c r="A37" s="311"/>
      <c r="B37" s="1554" t="s">
        <v>3616</v>
      </c>
      <c r="C37" s="1555"/>
      <c r="D37" s="1555"/>
      <c r="E37" s="304"/>
      <c r="F37" s="874"/>
      <c r="G37" s="874"/>
      <c r="H37" s="888"/>
      <c r="I37" s="888"/>
    </row>
    <row r="38" spans="1:9" ht="12.75" customHeight="1">
      <c r="A38" s="311"/>
      <c r="B38" s="312"/>
      <c r="C38" s="313"/>
      <c r="D38" s="313"/>
      <c r="E38" s="304"/>
      <c r="F38" s="874"/>
      <c r="G38" s="874"/>
      <c r="H38" s="888"/>
      <c r="I38" s="888"/>
    </row>
    <row r="39" spans="1:9" ht="12.75" customHeight="1">
      <c r="A39" s="331"/>
      <c r="B39" s="304" t="s">
        <v>2709</v>
      </c>
      <c r="C39" s="304"/>
      <c r="D39" s="304"/>
      <c r="E39" s="306"/>
      <c r="F39" s="874"/>
      <c r="G39" s="874"/>
      <c r="H39" s="888"/>
      <c r="I39" s="888"/>
    </row>
    <row r="40" spans="1:9" ht="167.25" customHeight="1">
      <c r="A40" s="277" t="s">
        <v>83</v>
      </c>
      <c r="B40" s="304" t="s">
        <v>2710</v>
      </c>
      <c r="C40" s="301"/>
      <c r="D40" s="305"/>
      <c r="E40" s="306" t="str">
        <f>IF(OR(ISBLANK(C40),ISBLANK(D40))," ",KOLIC*CENA)</f>
        <v xml:space="preserve"> </v>
      </c>
      <c r="F40" s="874"/>
      <c r="G40" s="874"/>
      <c r="H40" s="888"/>
      <c r="I40" s="888"/>
    </row>
    <row r="41" spans="1:9" ht="89.25" customHeight="1">
      <c r="A41" s="277"/>
      <c r="B41" s="304" t="s">
        <v>2711</v>
      </c>
      <c r="C41" s="301"/>
      <c r="D41" s="305"/>
      <c r="E41" s="306"/>
      <c r="F41" s="874"/>
      <c r="G41" s="874"/>
      <c r="H41" s="888"/>
      <c r="I41" s="888"/>
    </row>
    <row r="42" spans="1:9" ht="90.75" customHeight="1">
      <c r="A42" s="277"/>
      <c r="B42" s="304" t="s">
        <v>2712</v>
      </c>
      <c r="C42" s="301"/>
      <c r="D42" s="305"/>
      <c r="E42" s="306"/>
      <c r="F42" s="874"/>
      <c r="G42" s="874"/>
      <c r="H42" s="888"/>
      <c r="I42" s="888"/>
    </row>
    <row r="43" spans="1:9">
      <c r="A43" s="277"/>
      <c r="B43" s="309" t="s">
        <v>2713</v>
      </c>
      <c r="C43" s="310">
        <v>16</v>
      </c>
      <c r="D43" s="1320"/>
      <c r="E43" s="306" t="str">
        <f>IF(OR(ISBLANK(C43),ISBLANK(D43))," ",KOLIC*CENA)</f>
        <v xml:space="preserve"> </v>
      </c>
      <c r="F43" s="873"/>
      <c r="G43" s="873">
        <f>D43*F43</f>
        <v>0</v>
      </c>
      <c r="H43" s="945">
        <v>16</v>
      </c>
      <c r="I43" s="887">
        <f>D43*H43</f>
        <v>0</v>
      </c>
    </row>
    <row r="44" spans="1:9">
      <c r="A44" s="277"/>
      <c r="B44" s="309" t="s">
        <v>2714</v>
      </c>
      <c r="C44" s="310">
        <v>8</v>
      </c>
      <c r="D44" s="1708">
        <f>D43</f>
        <v>0</v>
      </c>
      <c r="E44" s="306">
        <f>IF(OR(ISBLANK(C44),ISBLANK(D44))," ",KOLIC*CENA)</f>
        <v>0</v>
      </c>
      <c r="F44" s="873"/>
      <c r="G44" s="873">
        <f>D44*F44</f>
        <v>0</v>
      </c>
      <c r="H44" s="945">
        <v>8</v>
      </c>
      <c r="I44" s="887">
        <f>D44*H44</f>
        <v>0</v>
      </c>
    </row>
    <row r="45" spans="1:9">
      <c r="A45" s="277"/>
      <c r="B45" s="309" t="s">
        <v>2715</v>
      </c>
      <c r="C45" s="310">
        <v>16</v>
      </c>
      <c r="D45" s="1708">
        <f>D43</f>
        <v>0</v>
      </c>
      <c r="E45" s="306">
        <f>IF(OR(ISBLANK(C45),ISBLANK(D45))," ",KOLIC*CENA)</f>
        <v>0</v>
      </c>
      <c r="F45" s="873"/>
      <c r="G45" s="873">
        <f>D45*F45</f>
        <v>0</v>
      </c>
      <c r="H45" s="945">
        <v>16</v>
      </c>
      <c r="I45" s="887">
        <f>D45*H45</f>
        <v>0</v>
      </c>
    </row>
    <row r="46" spans="1:9" ht="13.5" thickBot="1">
      <c r="A46" s="277"/>
      <c r="B46" s="407" t="s">
        <v>2716</v>
      </c>
      <c r="C46" s="408">
        <v>20</v>
      </c>
      <c r="D46" s="1503">
        <f>D43</f>
        <v>0</v>
      </c>
      <c r="E46" s="410">
        <f>IF(OR(ISBLANK(C46),ISBLANK(D46))," ",KOLIC*CENA)</f>
        <v>0</v>
      </c>
      <c r="F46" s="931"/>
      <c r="G46" s="931">
        <f>D46*F46</f>
        <v>0</v>
      </c>
      <c r="H46" s="946">
        <v>20</v>
      </c>
      <c r="I46" s="947">
        <f>D46*H46</f>
        <v>0</v>
      </c>
    </row>
    <row r="47" spans="1:9" ht="13.5" thickTop="1">
      <c r="A47" s="277"/>
      <c r="B47" s="404" t="s">
        <v>199</v>
      </c>
      <c r="C47" s="405">
        <f>SUM(C43:C46)</f>
        <v>60</v>
      </c>
      <c r="D47" s="1709"/>
      <c r="E47" s="406" t="str">
        <f>IF(OR(ISBLANK(C47),ISBLANK(D47))," ",KOLIC*CENA)</f>
        <v xml:space="preserve"> </v>
      </c>
      <c r="F47" s="932"/>
      <c r="G47" s="932"/>
      <c r="H47" s="948"/>
      <c r="I47" s="948"/>
    </row>
    <row r="48" spans="1:9">
      <c r="A48" s="277"/>
      <c r="B48" s="310"/>
      <c r="C48" s="301"/>
      <c r="D48" s="1710"/>
      <c r="E48" s="306"/>
      <c r="F48" s="874"/>
      <c r="G48" s="874"/>
      <c r="H48" s="888"/>
      <c r="I48" s="888"/>
    </row>
    <row r="49" spans="1:9" ht="246.75" customHeight="1">
      <c r="A49" s="277" t="s">
        <v>85</v>
      </c>
      <c r="B49" s="304" t="s">
        <v>2717</v>
      </c>
      <c r="C49" s="301"/>
      <c r="D49" s="1710"/>
      <c r="E49" s="306" t="str">
        <f>IF(OR(ISBLANK(C49),ISBLANK(D49))," ",KOLIC*CENA)</f>
        <v xml:space="preserve"> </v>
      </c>
      <c r="F49" s="874"/>
      <c r="G49" s="874"/>
      <c r="H49" s="888"/>
      <c r="I49" s="888"/>
    </row>
    <row r="50" spans="1:9" ht="79.5" customHeight="1">
      <c r="A50" s="277"/>
      <c r="B50" s="304" t="s">
        <v>2718</v>
      </c>
      <c r="C50" s="301"/>
      <c r="D50" s="305"/>
      <c r="E50" s="306"/>
      <c r="F50" s="874"/>
      <c r="G50" s="874"/>
      <c r="H50" s="888"/>
      <c r="I50" s="888"/>
    </row>
    <row r="51" spans="1:9" ht="12.75" customHeight="1">
      <c r="A51" s="277"/>
      <c r="B51" s="304"/>
      <c r="C51" s="301"/>
      <c r="D51" s="305"/>
      <c r="E51" s="306"/>
      <c r="F51" s="874"/>
      <c r="G51" s="874"/>
      <c r="H51" s="888"/>
      <c r="I51" s="888"/>
    </row>
    <row r="52" spans="1:9" ht="51.75" customHeight="1">
      <c r="A52" s="277" t="s">
        <v>67</v>
      </c>
      <c r="B52" s="304" t="s">
        <v>2719</v>
      </c>
      <c r="C52" s="301"/>
      <c r="D52" s="305"/>
      <c r="E52" s="306"/>
      <c r="F52" s="874"/>
      <c r="G52" s="874"/>
      <c r="H52" s="888"/>
      <c r="I52" s="888"/>
    </row>
    <row r="53" spans="1:9">
      <c r="A53" s="277"/>
      <c r="B53" s="309" t="s">
        <v>2713</v>
      </c>
      <c r="C53" s="310">
        <v>12</v>
      </c>
      <c r="D53" s="1320"/>
      <c r="E53" s="306" t="str">
        <f>IF(OR(ISBLANK(C53),ISBLANK(D53))," ",KOLIC*CENA)</f>
        <v xml:space="preserve"> </v>
      </c>
      <c r="F53" s="873"/>
      <c r="G53" s="873">
        <f>D53*F53</f>
        <v>0</v>
      </c>
      <c r="H53" s="945">
        <v>12</v>
      </c>
      <c r="I53" s="887">
        <f>D53*H53</f>
        <v>0</v>
      </c>
    </row>
    <row r="54" spans="1:9">
      <c r="A54" s="277"/>
      <c r="B54" s="309" t="s">
        <v>2714</v>
      </c>
      <c r="C54" s="310">
        <v>7</v>
      </c>
      <c r="D54" s="1309">
        <f>D53</f>
        <v>0</v>
      </c>
      <c r="E54" s="306">
        <f>IF(OR(ISBLANK(C54),ISBLANK(D54))," ",KOLIC*CENA)</f>
        <v>0</v>
      </c>
      <c r="F54" s="873"/>
      <c r="G54" s="873">
        <f>D54*F54</f>
        <v>0</v>
      </c>
      <c r="H54" s="945">
        <v>7</v>
      </c>
      <c r="I54" s="887">
        <f>D54*H54</f>
        <v>0</v>
      </c>
    </row>
    <row r="55" spans="1:9">
      <c r="A55" s="277"/>
      <c r="B55" s="309" t="s">
        <v>2715</v>
      </c>
      <c r="C55" s="310">
        <v>12</v>
      </c>
      <c r="D55" s="1309">
        <f>D53</f>
        <v>0</v>
      </c>
      <c r="E55" s="306">
        <f>IF(OR(ISBLANK(C55),ISBLANK(D55))," ",KOLIC*CENA)</f>
        <v>0</v>
      </c>
      <c r="F55" s="873"/>
      <c r="G55" s="873">
        <f>D55*F55</f>
        <v>0</v>
      </c>
      <c r="H55" s="945">
        <v>12</v>
      </c>
      <c r="I55" s="887">
        <f>D55*H55</f>
        <v>0</v>
      </c>
    </row>
    <row r="56" spans="1:9" ht="13.5" thickBot="1">
      <c r="A56" s="277"/>
      <c r="B56" s="407" t="s">
        <v>2716</v>
      </c>
      <c r="C56" s="408">
        <v>18</v>
      </c>
      <c r="D56" s="1310">
        <f>D53</f>
        <v>0</v>
      </c>
      <c r="E56" s="410">
        <f>IF(OR(ISBLANK(C56),ISBLANK(D56))," ",KOLIC*CENA)</f>
        <v>0</v>
      </c>
      <c r="F56" s="931"/>
      <c r="G56" s="931">
        <f>D56*F56</f>
        <v>0</v>
      </c>
      <c r="H56" s="946">
        <v>18</v>
      </c>
      <c r="I56" s="947">
        <f>D56*H56</f>
        <v>0</v>
      </c>
    </row>
    <row r="57" spans="1:9" ht="13.5" thickTop="1">
      <c r="A57" s="277"/>
      <c r="B57" s="404" t="s">
        <v>199</v>
      </c>
      <c r="C57" s="405">
        <f>SUM(C53:C56)</f>
        <v>49</v>
      </c>
      <c r="D57" s="391"/>
      <c r="E57" s="406" t="str">
        <f>IF(OR(ISBLANK(C57),ISBLANK(D57))," ",KOLIC*CENA)</f>
        <v xml:space="preserve"> </v>
      </c>
      <c r="F57" s="932"/>
      <c r="G57" s="932"/>
      <c r="H57" s="948"/>
      <c r="I57" s="948"/>
    </row>
    <row r="58" spans="1:9">
      <c r="A58" s="277"/>
      <c r="B58" s="310"/>
      <c r="C58" s="301"/>
      <c r="D58" s="305"/>
      <c r="E58" s="306"/>
      <c r="F58" s="874"/>
      <c r="G58" s="874"/>
      <c r="H58" s="888"/>
      <c r="I58" s="888"/>
    </row>
    <row r="59" spans="1:9" ht="81" customHeight="1">
      <c r="A59" s="277" t="s">
        <v>68</v>
      </c>
      <c r="B59" s="304" t="s">
        <v>2720</v>
      </c>
      <c r="C59" s="301"/>
      <c r="D59" s="305"/>
      <c r="E59" s="306"/>
      <c r="F59" s="874"/>
      <c r="G59" s="874"/>
      <c r="H59" s="888"/>
      <c r="I59" s="888"/>
    </row>
    <row r="60" spans="1:9">
      <c r="A60" s="277"/>
      <c r="B60" s="309" t="s">
        <v>2713</v>
      </c>
      <c r="C60" s="310">
        <v>8</v>
      </c>
      <c r="D60" s="1320"/>
      <c r="E60" s="306" t="str">
        <f>IF(OR(ISBLANK(C60),ISBLANK(D60))," ",KOLIC*CENA)</f>
        <v xml:space="preserve"> </v>
      </c>
      <c r="F60" s="873"/>
      <c r="G60" s="873">
        <f>D60*F60</f>
        <v>0</v>
      </c>
      <c r="H60" s="945">
        <v>8</v>
      </c>
      <c r="I60" s="887">
        <f>D60*H60</f>
        <v>0</v>
      </c>
    </row>
    <row r="61" spans="1:9">
      <c r="A61" s="277"/>
      <c r="B61" s="309" t="s">
        <v>2714</v>
      </c>
      <c r="C61" s="310">
        <v>5</v>
      </c>
      <c r="D61" s="1309">
        <f>D60</f>
        <v>0</v>
      </c>
      <c r="E61" s="306">
        <f>IF(OR(ISBLANK(C61),ISBLANK(D61))," ",KOLIC*CENA)</f>
        <v>0</v>
      </c>
      <c r="F61" s="873"/>
      <c r="G61" s="873">
        <f>D61*F61</f>
        <v>0</v>
      </c>
      <c r="H61" s="945">
        <v>5</v>
      </c>
      <c r="I61" s="887">
        <f>D61*H61</f>
        <v>0</v>
      </c>
    </row>
    <row r="62" spans="1:9">
      <c r="A62" s="277"/>
      <c r="B62" s="309" t="s">
        <v>2715</v>
      </c>
      <c r="C62" s="310">
        <v>8</v>
      </c>
      <c r="D62" s="1309">
        <f>D60</f>
        <v>0</v>
      </c>
      <c r="E62" s="306">
        <f>IF(OR(ISBLANK(C62),ISBLANK(D62))," ",KOLIC*CENA)</f>
        <v>0</v>
      </c>
      <c r="F62" s="873"/>
      <c r="G62" s="873">
        <f>D62*F62</f>
        <v>0</v>
      </c>
      <c r="H62" s="945">
        <v>8</v>
      </c>
      <c r="I62" s="887">
        <f>D62*H62</f>
        <v>0</v>
      </c>
    </row>
    <row r="63" spans="1:9" ht="13.5" thickBot="1">
      <c r="A63" s="277"/>
      <c r="B63" s="407" t="s">
        <v>2716</v>
      </c>
      <c r="C63" s="408">
        <v>9</v>
      </c>
      <c r="D63" s="1310">
        <f>D60</f>
        <v>0</v>
      </c>
      <c r="E63" s="410">
        <f>IF(OR(ISBLANK(C63),ISBLANK(D63))," ",KOLIC*CENA)</f>
        <v>0</v>
      </c>
      <c r="F63" s="931"/>
      <c r="G63" s="931">
        <f>D63*F63</f>
        <v>0</v>
      </c>
      <c r="H63" s="946">
        <v>9</v>
      </c>
      <c r="I63" s="947">
        <f>D63*H63</f>
        <v>0</v>
      </c>
    </row>
    <row r="64" spans="1:9" ht="13.5" thickTop="1">
      <c r="A64" s="277"/>
      <c r="B64" s="404" t="s">
        <v>199</v>
      </c>
      <c r="C64" s="405">
        <f>SUM(C60:C63)</f>
        <v>30</v>
      </c>
      <c r="D64" s="391"/>
      <c r="E64" s="406"/>
      <c r="F64" s="932"/>
      <c r="G64" s="932"/>
      <c r="H64" s="948"/>
      <c r="I64" s="948"/>
    </row>
    <row r="65" spans="1:9">
      <c r="A65" s="277"/>
      <c r="B65" s="310"/>
      <c r="C65" s="301"/>
      <c r="D65" s="305"/>
      <c r="E65" s="306"/>
      <c r="F65" s="874"/>
      <c r="G65" s="874"/>
      <c r="H65" s="888"/>
      <c r="I65" s="888"/>
    </row>
    <row r="66" spans="1:9" s="76" customFormat="1" ht="104.25" customHeight="1">
      <c r="A66" s="277" t="s">
        <v>87</v>
      </c>
      <c r="B66" s="304" t="s">
        <v>2721</v>
      </c>
      <c r="C66" s="301"/>
      <c r="D66" s="301"/>
      <c r="E66" s="302"/>
      <c r="F66" s="872"/>
      <c r="G66" s="872"/>
      <c r="H66" s="886"/>
      <c r="I66" s="886"/>
    </row>
    <row r="67" spans="1:9" s="76" customFormat="1" ht="79.5" customHeight="1">
      <c r="A67" s="277"/>
      <c r="B67" s="304" t="s">
        <v>2722</v>
      </c>
      <c r="C67" s="301"/>
      <c r="D67" s="301"/>
      <c r="E67" s="302"/>
      <c r="F67" s="872"/>
      <c r="G67" s="872"/>
      <c r="H67" s="886"/>
      <c r="I67" s="886"/>
    </row>
    <row r="68" spans="1:9" s="76" customFormat="1" ht="25.5" customHeight="1">
      <c r="A68" s="277"/>
      <c r="B68" s="304" t="s">
        <v>2723</v>
      </c>
      <c r="C68" s="301"/>
      <c r="D68" s="301"/>
      <c r="E68" s="302"/>
      <c r="F68" s="872"/>
      <c r="G68" s="872"/>
      <c r="H68" s="886"/>
      <c r="I68" s="886"/>
    </row>
    <row r="69" spans="1:9">
      <c r="A69" s="277"/>
      <c r="B69" s="309" t="s">
        <v>2713</v>
      </c>
      <c r="C69" s="310">
        <v>2</v>
      </c>
      <c r="D69" s="1320"/>
      <c r="E69" s="306" t="str">
        <f>IF(OR(ISBLANK(C69),ISBLANK(D69))," ",KOLIC*CENA)</f>
        <v xml:space="preserve"> </v>
      </c>
      <c r="F69" s="873"/>
      <c r="G69" s="873">
        <f>D69*F69</f>
        <v>0</v>
      </c>
      <c r="H69" s="945">
        <v>2</v>
      </c>
      <c r="I69" s="887">
        <f>D69*H69</f>
        <v>0</v>
      </c>
    </row>
    <row r="70" spans="1:9">
      <c r="A70" s="277"/>
      <c r="B70" s="309" t="s">
        <v>2714</v>
      </c>
      <c r="C70" s="310">
        <v>2</v>
      </c>
      <c r="D70" s="1309">
        <f>D69</f>
        <v>0</v>
      </c>
      <c r="E70" s="306">
        <f>IF(OR(ISBLANK(C70),ISBLANK(D70))," ",KOLIC*CENA)</f>
        <v>0</v>
      </c>
      <c r="F70" s="873"/>
      <c r="G70" s="873">
        <f>D70*F70</f>
        <v>0</v>
      </c>
      <c r="H70" s="945">
        <v>2</v>
      </c>
      <c r="I70" s="887">
        <f>D70*H70</f>
        <v>0</v>
      </c>
    </row>
    <row r="71" spans="1:9">
      <c r="A71" s="277"/>
      <c r="B71" s="309" t="s">
        <v>2715</v>
      </c>
      <c r="C71" s="310">
        <v>2</v>
      </c>
      <c r="D71" s="1309">
        <f>D69</f>
        <v>0</v>
      </c>
      <c r="E71" s="306">
        <f>IF(OR(ISBLANK(C71),ISBLANK(D71))," ",KOLIC*CENA)</f>
        <v>0</v>
      </c>
      <c r="F71" s="873"/>
      <c r="G71" s="873">
        <f>D71*F71</f>
        <v>0</v>
      </c>
      <c r="H71" s="945">
        <v>2</v>
      </c>
      <c r="I71" s="887">
        <f>D71*H71</f>
        <v>0</v>
      </c>
    </row>
    <row r="72" spans="1:9" ht="13.5" thickBot="1">
      <c r="A72" s="277"/>
      <c r="B72" s="407" t="s">
        <v>2716</v>
      </c>
      <c r="C72" s="408">
        <v>2</v>
      </c>
      <c r="D72" s="1310">
        <f>D69</f>
        <v>0</v>
      </c>
      <c r="E72" s="410">
        <f>IF(OR(ISBLANK(C72),ISBLANK(D72))," ",KOLIC*CENA)</f>
        <v>0</v>
      </c>
      <c r="F72" s="931"/>
      <c r="G72" s="931">
        <f>D72*F72</f>
        <v>0</v>
      </c>
      <c r="H72" s="946">
        <v>2</v>
      </c>
      <c r="I72" s="947">
        <f>D72*H72</f>
        <v>0</v>
      </c>
    </row>
    <row r="73" spans="1:9" ht="13.5" thickTop="1">
      <c r="A73" s="277"/>
      <c r="B73" s="404" t="s">
        <v>199</v>
      </c>
      <c r="C73" s="405">
        <f>SUM(C69:C72)</f>
        <v>8</v>
      </c>
      <c r="D73" s="391"/>
      <c r="E73" s="406"/>
      <c r="F73" s="932"/>
      <c r="G73" s="932"/>
      <c r="H73" s="948"/>
      <c r="I73" s="948"/>
    </row>
    <row r="74" spans="1:9">
      <c r="A74" s="277"/>
      <c r="B74" s="310"/>
      <c r="C74" s="301"/>
      <c r="D74" s="305"/>
      <c r="E74" s="306"/>
      <c r="F74" s="874"/>
      <c r="G74" s="874"/>
      <c r="H74" s="888"/>
      <c r="I74" s="888"/>
    </row>
    <row r="75" spans="1:9" ht="165.75" customHeight="1">
      <c r="A75" s="277" t="s">
        <v>88</v>
      </c>
      <c r="B75" s="304" t="s">
        <v>2724</v>
      </c>
      <c r="C75" s="301"/>
      <c r="D75" s="305"/>
      <c r="E75" s="302" t="str">
        <f>IF(OR(ISBLANK(C75),ISBLANK(D75))," ",KOLIC*CENA)</f>
        <v xml:space="preserve"> </v>
      </c>
      <c r="F75" s="874"/>
      <c r="G75" s="874"/>
      <c r="H75" s="888"/>
      <c r="I75" s="888"/>
    </row>
    <row r="76" spans="1:9">
      <c r="A76" s="277"/>
      <c r="B76" s="309" t="s">
        <v>2725</v>
      </c>
      <c r="C76" s="310">
        <v>2</v>
      </c>
      <c r="D76" s="1320"/>
      <c r="E76" s="306" t="str">
        <f>IF(OR(ISBLANK(C76),ISBLANK(D76))," ",KOLIC*CENA)</f>
        <v xml:space="preserve"> </v>
      </c>
      <c r="F76" s="873"/>
      <c r="G76" s="873">
        <f>D76*F76</f>
        <v>0</v>
      </c>
      <c r="H76" s="945">
        <v>2</v>
      </c>
      <c r="I76" s="887">
        <f>D76*H76</f>
        <v>0</v>
      </c>
    </row>
    <row r="77" spans="1:9">
      <c r="A77" s="277"/>
      <c r="B77" s="309" t="s">
        <v>2726</v>
      </c>
      <c r="C77" s="310">
        <v>1</v>
      </c>
      <c r="D77" s="1309">
        <f>D76</f>
        <v>0</v>
      </c>
      <c r="E77" s="306">
        <f>IF(OR(ISBLANK(C77),ISBLANK(D77))," ",KOLIC*CENA)</f>
        <v>0</v>
      </c>
      <c r="F77" s="873"/>
      <c r="G77" s="873">
        <f>D77*F77</f>
        <v>0</v>
      </c>
      <c r="H77" s="945">
        <v>1</v>
      </c>
      <c r="I77" s="887">
        <f>D77*H77</f>
        <v>0</v>
      </c>
    </row>
    <row r="78" spans="1:9">
      <c r="A78" s="277"/>
      <c r="B78" s="309" t="s">
        <v>2727</v>
      </c>
      <c r="C78" s="310">
        <v>2</v>
      </c>
      <c r="D78" s="1309">
        <f>D76</f>
        <v>0</v>
      </c>
      <c r="E78" s="306">
        <f>IF(OR(ISBLANK(C78),ISBLANK(D78))," ",KOLIC*CENA)</f>
        <v>0</v>
      </c>
      <c r="F78" s="873"/>
      <c r="G78" s="873">
        <f>D78*F78</f>
        <v>0</v>
      </c>
      <c r="H78" s="945">
        <v>2</v>
      </c>
      <c r="I78" s="887">
        <f>D78*H78</f>
        <v>0</v>
      </c>
    </row>
    <row r="79" spans="1:9" ht="13.5" thickBot="1">
      <c r="A79" s="277"/>
      <c r="B79" s="407" t="s">
        <v>2728</v>
      </c>
      <c r="C79" s="408">
        <v>2.5</v>
      </c>
      <c r="D79" s="1310">
        <f>D76</f>
        <v>0</v>
      </c>
      <c r="E79" s="410">
        <f>IF(OR(ISBLANK(C79),ISBLANK(D79))," ",KOLIC*CENA)</f>
        <v>0</v>
      </c>
      <c r="F79" s="931"/>
      <c r="G79" s="931">
        <f>D79*F79</f>
        <v>0</v>
      </c>
      <c r="H79" s="946">
        <v>2.5</v>
      </c>
      <c r="I79" s="947">
        <f>D79*H79</f>
        <v>0</v>
      </c>
    </row>
    <row r="80" spans="1:9" ht="13.5" thickTop="1">
      <c r="A80" s="277"/>
      <c r="B80" s="404" t="s">
        <v>294</v>
      </c>
      <c r="C80" s="405">
        <f>SUM(C76:C79)</f>
        <v>7.5</v>
      </c>
      <c r="D80" s="391"/>
      <c r="E80" s="406"/>
      <c r="F80" s="932"/>
      <c r="G80" s="932"/>
      <c r="H80" s="948"/>
      <c r="I80" s="948"/>
    </row>
    <row r="81" spans="1:9">
      <c r="A81" s="277"/>
      <c r="B81" s="310"/>
      <c r="C81" s="301"/>
      <c r="D81" s="305"/>
      <c r="E81" s="306"/>
      <c r="F81" s="874"/>
      <c r="G81" s="874"/>
      <c r="H81" s="888"/>
      <c r="I81" s="888"/>
    </row>
    <row r="82" spans="1:9" s="134" customFormat="1" hidden="1" outlineLevel="1">
      <c r="A82" s="324" t="s">
        <v>2729</v>
      </c>
      <c r="B82" s="325" t="s">
        <v>2730</v>
      </c>
      <c r="C82" s="326">
        <v>1.8</v>
      </c>
      <c r="D82" s="327"/>
      <c r="E82" s="328" t="str">
        <f>IF(OR(ISBLANK(C82),ISBLANK(D82))," ",KOLIC*CENA)</f>
        <v xml:space="preserve"> </v>
      </c>
      <c r="F82" s="877"/>
      <c r="G82" s="877"/>
      <c r="H82" s="891"/>
      <c r="I82" s="891"/>
    </row>
    <row r="83" spans="1:9" s="134" customFormat="1" hidden="1" outlineLevel="1">
      <c r="A83" s="324" t="s">
        <v>2731</v>
      </c>
      <c r="B83" s="325" t="s">
        <v>2732</v>
      </c>
      <c r="C83" s="326">
        <v>0.9</v>
      </c>
      <c r="D83" s="327"/>
      <c r="E83" s="328"/>
      <c r="F83" s="877"/>
      <c r="G83" s="877"/>
      <c r="H83" s="891"/>
      <c r="I83" s="891"/>
    </row>
    <row r="84" spans="1:9" s="134" customFormat="1" hidden="1" outlineLevel="1">
      <c r="A84" s="324" t="s">
        <v>2733</v>
      </c>
      <c r="B84" s="325" t="s">
        <v>2734</v>
      </c>
      <c r="C84" s="326">
        <v>2.25</v>
      </c>
      <c r="D84" s="327"/>
      <c r="E84" s="328"/>
      <c r="F84" s="877"/>
      <c r="G84" s="877"/>
      <c r="H84" s="891"/>
      <c r="I84" s="891"/>
    </row>
    <row r="85" spans="1:9" collapsed="1">
      <c r="A85" s="277"/>
      <c r="B85" s="310"/>
      <c r="C85" s="301"/>
      <c r="D85" s="305"/>
      <c r="E85" s="306"/>
      <c r="F85" s="874"/>
      <c r="G85" s="874"/>
      <c r="H85" s="888"/>
      <c r="I85" s="888"/>
    </row>
    <row r="86" spans="1:9" s="76" customFormat="1" ht="169.5" customHeight="1">
      <c r="A86" s="349" t="s">
        <v>89</v>
      </c>
      <c r="B86" s="348" t="s">
        <v>2735</v>
      </c>
      <c r="C86" s="305"/>
      <c r="D86" s="305"/>
      <c r="E86" s="302" t="str">
        <f>IF(OR(ISBLANK(C86),ISBLANK(D86))," ",KOLIC*CENA)</f>
        <v xml:space="preserve"> </v>
      </c>
      <c r="F86" s="872"/>
      <c r="G86" s="872"/>
      <c r="H86" s="886"/>
      <c r="I86" s="886"/>
    </row>
    <row r="87" spans="1:9" s="76" customFormat="1" ht="63" customHeight="1">
      <c r="A87" s="349"/>
      <c r="B87" s="348" t="s">
        <v>2736</v>
      </c>
      <c r="C87" s="305"/>
      <c r="D87" s="305"/>
      <c r="E87" s="302"/>
      <c r="F87" s="872"/>
      <c r="G87" s="872"/>
      <c r="H87" s="886"/>
      <c r="I87" s="886"/>
    </row>
    <row r="88" spans="1:9">
      <c r="A88" s="277"/>
      <c r="B88" s="309" t="s">
        <v>2713</v>
      </c>
      <c r="C88" s="310">
        <v>30</v>
      </c>
      <c r="D88" s="1320"/>
      <c r="E88" s="306" t="str">
        <f>IF(OR(ISBLANK(C88),ISBLANK(D88))," ",KOLIC*CENA)</f>
        <v xml:space="preserve"> </v>
      </c>
      <c r="F88" s="873"/>
      <c r="G88" s="873">
        <f>D88*F88</f>
        <v>0</v>
      </c>
      <c r="H88" s="945">
        <v>30</v>
      </c>
      <c r="I88" s="887">
        <f>D88*H88</f>
        <v>0</v>
      </c>
    </row>
    <row r="89" spans="1:9">
      <c r="A89" s="277"/>
      <c r="B89" s="309" t="s">
        <v>2714</v>
      </c>
      <c r="C89" s="310">
        <v>20</v>
      </c>
      <c r="D89" s="1309">
        <f>D88</f>
        <v>0</v>
      </c>
      <c r="E89" s="306">
        <f>IF(OR(ISBLANK(C89),ISBLANK(D89))," ",KOLIC*CENA)</f>
        <v>0</v>
      </c>
      <c r="F89" s="873"/>
      <c r="G89" s="873">
        <f>D89*F89</f>
        <v>0</v>
      </c>
      <c r="H89" s="945">
        <v>20</v>
      </c>
      <c r="I89" s="887">
        <f>D89*H89</f>
        <v>0</v>
      </c>
    </row>
    <row r="90" spans="1:9">
      <c r="A90" s="277"/>
      <c r="B90" s="309" t="s">
        <v>2715</v>
      </c>
      <c r="C90" s="310">
        <v>30</v>
      </c>
      <c r="D90" s="1309">
        <f>D88</f>
        <v>0</v>
      </c>
      <c r="E90" s="306">
        <f>IF(OR(ISBLANK(C90),ISBLANK(D90))," ",KOLIC*CENA)</f>
        <v>0</v>
      </c>
      <c r="F90" s="873"/>
      <c r="G90" s="873">
        <f>D90*F90</f>
        <v>0</v>
      </c>
      <c r="H90" s="945">
        <v>30</v>
      </c>
      <c r="I90" s="887">
        <f>D90*H90</f>
        <v>0</v>
      </c>
    </row>
    <row r="91" spans="1:9" ht="13.5" thickBot="1">
      <c r="A91" s="277"/>
      <c r="B91" s="407" t="s">
        <v>2716</v>
      </c>
      <c r="C91" s="408">
        <v>36</v>
      </c>
      <c r="D91" s="1310">
        <f>D88</f>
        <v>0</v>
      </c>
      <c r="E91" s="410">
        <f>IF(OR(ISBLANK(C91),ISBLANK(D91))," ",KOLIC*CENA)</f>
        <v>0</v>
      </c>
      <c r="F91" s="931"/>
      <c r="G91" s="931">
        <f>D91*F91</f>
        <v>0</v>
      </c>
      <c r="H91" s="946">
        <v>36</v>
      </c>
      <c r="I91" s="947">
        <f>D91*H91</f>
        <v>0</v>
      </c>
    </row>
    <row r="92" spans="1:9" ht="13.5" thickTop="1">
      <c r="A92" s="277"/>
      <c r="B92" s="404" t="s">
        <v>199</v>
      </c>
      <c r="C92" s="405">
        <f>SUM(C88:C91)</f>
        <v>116</v>
      </c>
      <c r="D92" s="391"/>
      <c r="E92" s="406"/>
      <c r="F92" s="932"/>
      <c r="G92" s="932"/>
      <c r="H92" s="948"/>
      <c r="I92" s="948"/>
    </row>
    <row r="93" spans="1:9">
      <c r="A93" s="277"/>
      <c r="B93" s="310"/>
      <c r="C93" s="301"/>
      <c r="D93" s="305"/>
      <c r="E93" s="306"/>
      <c r="F93" s="874"/>
      <c r="G93" s="874"/>
      <c r="H93" s="888"/>
      <c r="I93" s="888"/>
    </row>
    <row r="94" spans="1:9">
      <c r="A94" s="277"/>
      <c r="B94" s="304" t="s">
        <v>2737</v>
      </c>
      <c r="C94" s="301"/>
      <c r="D94" s="305"/>
      <c r="E94" s="306"/>
      <c r="F94" s="874"/>
      <c r="G94" s="874"/>
      <c r="H94" s="888"/>
      <c r="I94" s="888"/>
    </row>
    <row r="95" spans="1:9">
      <c r="A95" s="277"/>
      <c r="B95" s="304" t="s">
        <v>2738</v>
      </c>
      <c r="C95" s="301"/>
      <c r="D95" s="305"/>
      <c r="E95" s="306"/>
      <c r="F95" s="874"/>
      <c r="G95" s="874"/>
      <c r="H95" s="888"/>
      <c r="I95" s="888"/>
    </row>
    <row r="96" spans="1:9" ht="168" customHeight="1">
      <c r="A96" s="277" t="s">
        <v>45</v>
      </c>
      <c r="B96" s="304" t="s">
        <v>2739</v>
      </c>
      <c r="C96" s="301"/>
      <c r="D96" s="305"/>
      <c r="E96" s="306" t="str">
        <f>IF(OR(ISBLANK(C96),ISBLANK(D96))," ",KOLIC*CENA)</f>
        <v xml:space="preserve"> </v>
      </c>
      <c r="F96" s="874"/>
      <c r="G96" s="874"/>
      <c r="H96" s="888"/>
      <c r="I96" s="888"/>
    </row>
    <row r="97" spans="1:9" ht="141.75" customHeight="1">
      <c r="A97" s="277"/>
      <c r="B97" s="304" t="s">
        <v>2740</v>
      </c>
      <c r="C97" s="301"/>
      <c r="D97" s="305"/>
      <c r="E97" s="306"/>
      <c r="F97" s="874"/>
      <c r="G97" s="874"/>
      <c r="H97" s="888"/>
      <c r="I97" s="888"/>
    </row>
    <row r="98" spans="1:9">
      <c r="A98" s="277"/>
      <c r="B98" s="309" t="s">
        <v>1433</v>
      </c>
      <c r="C98" s="310">
        <v>0</v>
      </c>
      <c r="D98" s="1320"/>
      <c r="E98" s="306" t="str">
        <f>IF(OR(ISBLANK(C98),ISBLANK(D98))," ",KOLIC*CENA)</f>
        <v xml:space="preserve"> </v>
      </c>
      <c r="F98" s="873"/>
      <c r="G98" s="873">
        <f>D98*F98</f>
        <v>0</v>
      </c>
      <c r="H98" s="945">
        <v>0</v>
      </c>
      <c r="I98" s="887">
        <f>D98*H98</f>
        <v>0</v>
      </c>
    </row>
    <row r="99" spans="1:9">
      <c r="A99" s="277"/>
      <c r="B99" s="309" t="s">
        <v>2741</v>
      </c>
      <c r="C99" s="310">
        <v>8</v>
      </c>
      <c r="D99" s="1309">
        <f>D98</f>
        <v>0</v>
      </c>
      <c r="E99" s="306">
        <f>IF(OR(ISBLANK(C99),ISBLANK(D99))," ",KOLIC*CENA)</f>
        <v>0</v>
      </c>
      <c r="F99" s="873"/>
      <c r="G99" s="873">
        <f>D99*F99</f>
        <v>0</v>
      </c>
      <c r="H99" s="945">
        <v>8</v>
      </c>
      <c r="I99" s="887">
        <f>D99*H99</f>
        <v>0</v>
      </c>
    </row>
    <row r="100" spans="1:9">
      <c r="A100" s="277"/>
      <c r="B100" s="309" t="s">
        <v>2742</v>
      </c>
      <c r="C100" s="310">
        <v>0</v>
      </c>
      <c r="D100" s="1309">
        <f>D98</f>
        <v>0</v>
      </c>
      <c r="E100" s="306">
        <f>IF(OR(ISBLANK(C100),ISBLANK(D100))," ",KOLIC*CENA)</f>
        <v>0</v>
      </c>
      <c r="F100" s="873"/>
      <c r="G100" s="873">
        <f>D100*F100</f>
        <v>0</v>
      </c>
      <c r="H100" s="945">
        <v>0</v>
      </c>
      <c r="I100" s="887">
        <f>D100*H100</f>
        <v>0</v>
      </c>
    </row>
    <row r="101" spans="1:9" ht="13.5" thickBot="1">
      <c r="A101" s="277"/>
      <c r="B101" s="407" t="s">
        <v>2743</v>
      </c>
      <c r="C101" s="408">
        <v>8</v>
      </c>
      <c r="D101" s="1310">
        <f>D98</f>
        <v>0</v>
      </c>
      <c r="E101" s="410">
        <f>IF(OR(ISBLANK(C101),ISBLANK(D101))," ",KOLIC*CENA)</f>
        <v>0</v>
      </c>
      <c r="F101" s="931"/>
      <c r="G101" s="931">
        <f>D101*F101</f>
        <v>0</v>
      </c>
      <c r="H101" s="946">
        <v>8</v>
      </c>
      <c r="I101" s="947">
        <f>D101*H101</f>
        <v>0</v>
      </c>
    </row>
    <row r="102" spans="1:9" ht="13.5" thickTop="1">
      <c r="A102" s="277"/>
      <c r="B102" s="404" t="s">
        <v>215</v>
      </c>
      <c r="C102" s="405">
        <f>SUM(C98:C101)</f>
        <v>16</v>
      </c>
      <c r="D102" s="391"/>
      <c r="E102" s="406"/>
      <c r="F102" s="932"/>
      <c r="G102" s="932"/>
      <c r="H102" s="948"/>
      <c r="I102" s="948"/>
    </row>
    <row r="103" spans="1:9">
      <c r="A103" s="277"/>
      <c r="B103" s="310"/>
      <c r="C103" s="301"/>
      <c r="D103" s="305"/>
      <c r="E103" s="306"/>
      <c r="F103" s="874"/>
      <c r="G103" s="874"/>
      <c r="H103" s="888"/>
      <c r="I103" s="888"/>
    </row>
    <row r="104" spans="1:9" s="134" customFormat="1" hidden="1" outlineLevel="1">
      <c r="A104" s="324"/>
      <c r="B104" s="325" t="s">
        <v>2744</v>
      </c>
      <c r="C104" s="326"/>
      <c r="D104" s="327"/>
      <c r="E104" s="328"/>
      <c r="F104" s="877"/>
      <c r="G104" s="877"/>
      <c r="H104" s="891"/>
      <c r="I104" s="891"/>
    </row>
    <row r="105" spans="1:9" s="134" customFormat="1" hidden="1" outlineLevel="1">
      <c r="A105" s="747" t="s">
        <v>2745</v>
      </c>
      <c r="B105" s="325" t="s">
        <v>2746</v>
      </c>
      <c r="C105" s="326">
        <v>8</v>
      </c>
      <c r="D105" s="327"/>
      <c r="E105" s="328"/>
      <c r="F105" s="877"/>
      <c r="G105" s="877"/>
      <c r="H105" s="891"/>
      <c r="I105" s="891"/>
    </row>
    <row r="106" spans="1:9" collapsed="1">
      <c r="A106" s="277"/>
      <c r="B106" s="304"/>
      <c r="C106" s="301"/>
      <c r="D106" s="305"/>
      <c r="E106" s="306" t="str">
        <f t="shared" ref="E106:E112" si="0">IF(OR(ISBLANK(C106),ISBLANK(D106))," ",KOLIC*CENA)</f>
        <v xml:space="preserve"> </v>
      </c>
      <c r="F106" s="874"/>
      <c r="G106" s="874"/>
      <c r="H106" s="888"/>
      <c r="I106" s="888"/>
    </row>
    <row r="107" spans="1:9" ht="218.25" customHeight="1">
      <c r="A107" s="277" t="s">
        <v>46</v>
      </c>
      <c r="B107" s="304" t="s">
        <v>2747</v>
      </c>
      <c r="C107" s="301"/>
      <c r="D107" s="305"/>
      <c r="E107" s="306" t="str">
        <f t="shared" si="0"/>
        <v xml:space="preserve"> </v>
      </c>
      <c r="F107" s="874"/>
      <c r="G107" s="874"/>
      <c r="H107" s="888"/>
      <c r="I107" s="888"/>
    </row>
    <row r="108" spans="1:9" ht="25.5">
      <c r="A108" s="277"/>
      <c r="B108" s="304" t="s">
        <v>2748</v>
      </c>
      <c r="C108" s="301"/>
      <c r="D108" s="305"/>
      <c r="E108" s="306" t="str">
        <f t="shared" si="0"/>
        <v xml:space="preserve"> </v>
      </c>
      <c r="F108" s="874"/>
      <c r="G108" s="874"/>
      <c r="H108" s="888"/>
      <c r="I108" s="888"/>
    </row>
    <row r="109" spans="1:9">
      <c r="A109" s="277"/>
      <c r="B109" s="309" t="s">
        <v>2725</v>
      </c>
      <c r="C109" s="310">
        <v>0</v>
      </c>
      <c r="D109" s="1320"/>
      <c r="E109" s="306" t="str">
        <f t="shared" si="0"/>
        <v xml:space="preserve"> </v>
      </c>
      <c r="F109" s="873"/>
      <c r="G109" s="873">
        <f>D109*F109</f>
        <v>0</v>
      </c>
      <c r="H109" s="945">
        <v>0</v>
      </c>
      <c r="I109" s="887">
        <f>D109*H109</f>
        <v>0</v>
      </c>
    </row>
    <row r="110" spans="1:9">
      <c r="A110" s="277"/>
      <c r="B110" s="309" t="s">
        <v>2726</v>
      </c>
      <c r="C110" s="310">
        <v>1.1000000000000001</v>
      </c>
      <c r="D110" s="1309">
        <f>D109</f>
        <v>0</v>
      </c>
      <c r="E110" s="306">
        <f t="shared" si="0"/>
        <v>0</v>
      </c>
      <c r="F110" s="873"/>
      <c r="G110" s="873">
        <f>D110*F110</f>
        <v>0</v>
      </c>
      <c r="H110" s="945">
        <v>1.1000000000000001</v>
      </c>
      <c r="I110" s="887">
        <f>D110*H110</f>
        <v>0</v>
      </c>
    </row>
    <row r="111" spans="1:9">
      <c r="A111" s="277"/>
      <c r="B111" s="309" t="s">
        <v>2727</v>
      </c>
      <c r="C111" s="310">
        <v>0</v>
      </c>
      <c r="D111" s="1309">
        <f>D109</f>
        <v>0</v>
      </c>
      <c r="E111" s="306">
        <f t="shared" si="0"/>
        <v>0</v>
      </c>
      <c r="F111" s="873"/>
      <c r="G111" s="873">
        <f>D111*F111</f>
        <v>0</v>
      </c>
      <c r="H111" s="945">
        <v>0</v>
      </c>
      <c r="I111" s="887">
        <f>D111*H111</f>
        <v>0</v>
      </c>
    </row>
    <row r="112" spans="1:9" ht="13.5" thickBot="1">
      <c r="A112" s="277"/>
      <c r="B112" s="407" t="s">
        <v>2728</v>
      </c>
      <c r="C112" s="408">
        <v>1.1000000000000001</v>
      </c>
      <c r="D112" s="1310">
        <f>D109</f>
        <v>0</v>
      </c>
      <c r="E112" s="410">
        <f t="shared" si="0"/>
        <v>0</v>
      </c>
      <c r="F112" s="931"/>
      <c r="G112" s="931">
        <f>D112*F112</f>
        <v>0</v>
      </c>
      <c r="H112" s="946">
        <v>1.1000000000000001</v>
      </c>
      <c r="I112" s="947">
        <f>D112*H112</f>
        <v>0</v>
      </c>
    </row>
    <row r="113" spans="1:9" ht="13.5" thickTop="1">
      <c r="A113" s="277"/>
      <c r="B113" s="404" t="s">
        <v>294</v>
      </c>
      <c r="C113" s="405">
        <f>SUM(C109:C112)</f>
        <v>2.2000000000000002</v>
      </c>
      <c r="D113" s="391"/>
      <c r="E113" s="406"/>
      <c r="F113" s="932"/>
      <c r="G113" s="932"/>
      <c r="H113" s="948"/>
      <c r="I113" s="948"/>
    </row>
    <row r="114" spans="1:9">
      <c r="A114" s="277"/>
      <c r="B114" s="310"/>
      <c r="C114" s="301"/>
      <c r="D114" s="305"/>
      <c r="E114" s="306"/>
      <c r="F114" s="874"/>
      <c r="G114" s="874"/>
      <c r="H114" s="888"/>
      <c r="I114" s="888"/>
    </row>
    <row r="115" spans="1:9" s="134" customFormat="1" hidden="1" outlineLevel="1">
      <c r="A115" s="324"/>
      <c r="B115" s="325" t="s">
        <v>2744</v>
      </c>
      <c r="C115" s="326"/>
      <c r="D115" s="327"/>
      <c r="E115" s="328"/>
      <c r="F115" s="877"/>
      <c r="G115" s="877"/>
      <c r="H115" s="891"/>
      <c r="I115" s="891"/>
    </row>
    <row r="116" spans="1:9" s="134" customFormat="1" hidden="1" outlineLevel="1">
      <c r="A116" s="747" t="s">
        <v>2745</v>
      </c>
      <c r="B116" s="325" t="s">
        <v>2749</v>
      </c>
      <c r="C116" s="326">
        <v>0.81</v>
      </c>
      <c r="D116" s="327"/>
      <c r="E116" s="328"/>
      <c r="F116" s="877"/>
      <c r="G116" s="877"/>
      <c r="H116" s="891"/>
      <c r="I116" s="891"/>
    </row>
    <row r="117" spans="1:9" collapsed="1">
      <c r="A117" s="277"/>
      <c r="B117" s="304"/>
      <c r="C117" s="301"/>
      <c r="D117" s="305"/>
      <c r="E117" s="306" t="str">
        <f>IF(OR(ISBLANK(C117),ISBLANK(D117))," ",KOLIC*CENA)</f>
        <v xml:space="preserve"> </v>
      </c>
      <c r="F117" s="874"/>
      <c r="G117" s="874"/>
      <c r="H117" s="888"/>
      <c r="I117" s="888"/>
    </row>
    <row r="118" spans="1:9">
      <c r="A118" s="277"/>
      <c r="B118" s="304" t="s">
        <v>2750</v>
      </c>
      <c r="C118" s="301"/>
      <c r="D118" s="305"/>
      <c r="E118" s="306"/>
      <c r="F118" s="874"/>
      <c r="G118" s="874"/>
      <c r="H118" s="888"/>
      <c r="I118" s="888"/>
    </row>
    <row r="119" spans="1:9" ht="89.25">
      <c r="A119" s="277" t="s">
        <v>47</v>
      </c>
      <c r="B119" s="304" t="s">
        <v>2751</v>
      </c>
      <c r="C119" s="301"/>
      <c r="D119" s="305"/>
      <c r="E119" s="306" t="str">
        <f>IF(OR(ISBLANK(C119),ISBLANK(D119))," ",KOLIC*CENA)</f>
        <v xml:space="preserve"> </v>
      </c>
      <c r="F119" s="874"/>
      <c r="G119" s="874"/>
      <c r="H119" s="888"/>
      <c r="I119" s="888"/>
    </row>
    <row r="120" spans="1:9">
      <c r="A120" s="277"/>
      <c r="B120" s="309" t="s">
        <v>1433</v>
      </c>
      <c r="C120" s="310">
        <v>17</v>
      </c>
      <c r="D120" s="1320"/>
      <c r="E120" s="306" t="str">
        <f>IF(OR(ISBLANK(C120),ISBLANK(D120))," ",KOLIC*CENA)</f>
        <v xml:space="preserve"> </v>
      </c>
      <c r="F120" s="873"/>
      <c r="G120" s="873">
        <f>D120*F120</f>
        <v>0</v>
      </c>
      <c r="H120" s="945">
        <v>17</v>
      </c>
      <c r="I120" s="887">
        <f>D120*H120</f>
        <v>0</v>
      </c>
    </row>
    <row r="121" spans="1:9">
      <c r="A121" s="277"/>
      <c r="B121" s="309" t="s">
        <v>2741</v>
      </c>
      <c r="C121" s="310">
        <v>11</v>
      </c>
      <c r="D121" s="1309">
        <f>D120</f>
        <v>0</v>
      </c>
      <c r="E121" s="306">
        <f>IF(OR(ISBLANK(C121),ISBLANK(D121))," ",KOLIC*CENA)</f>
        <v>0</v>
      </c>
      <c r="F121" s="873"/>
      <c r="G121" s="873">
        <f>D121*F121</f>
        <v>0</v>
      </c>
      <c r="H121" s="945">
        <v>11</v>
      </c>
      <c r="I121" s="887">
        <f>D121*H121</f>
        <v>0</v>
      </c>
    </row>
    <row r="122" spans="1:9">
      <c r="A122" s="277"/>
      <c r="B122" s="309" t="s">
        <v>2742</v>
      </c>
      <c r="C122" s="310">
        <v>17</v>
      </c>
      <c r="D122" s="1309">
        <f>D120</f>
        <v>0</v>
      </c>
      <c r="E122" s="306">
        <f>IF(OR(ISBLANK(C122),ISBLANK(D122))," ",KOLIC*CENA)</f>
        <v>0</v>
      </c>
      <c r="F122" s="873"/>
      <c r="G122" s="873">
        <f>D122*F122</f>
        <v>0</v>
      </c>
      <c r="H122" s="945">
        <v>17</v>
      </c>
      <c r="I122" s="887">
        <f>D122*H122</f>
        <v>0</v>
      </c>
    </row>
    <row r="123" spans="1:9" ht="13.5" thickBot="1">
      <c r="A123" s="277"/>
      <c r="B123" s="407" t="s">
        <v>2743</v>
      </c>
      <c r="C123" s="408">
        <v>21</v>
      </c>
      <c r="D123" s="1310">
        <f>D120</f>
        <v>0</v>
      </c>
      <c r="E123" s="410">
        <f>IF(OR(ISBLANK(C123),ISBLANK(D123))," ",KOLIC*CENA)</f>
        <v>0</v>
      </c>
      <c r="F123" s="873"/>
      <c r="G123" s="873">
        <f>D123*F123</f>
        <v>0</v>
      </c>
      <c r="H123" s="946">
        <v>21</v>
      </c>
      <c r="I123" s="887">
        <f>D123*H123</f>
        <v>0</v>
      </c>
    </row>
    <row r="124" spans="1:9" ht="13.5" thickTop="1">
      <c r="A124" s="277"/>
      <c r="B124" s="404" t="s">
        <v>215</v>
      </c>
      <c r="C124" s="405">
        <f>SUM(C120:C123)</f>
        <v>66</v>
      </c>
      <c r="D124" s="391"/>
      <c r="E124" s="406"/>
      <c r="F124" s="873"/>
      <c r="G124" s="873"/>
      <c r="H124" s="887"/>
      <c r="I124" s="887"/>
    </row>
    <row r="125" spans="1:9">
      <c r="A125" s="277"/>
      <c r="B125" s="310"/>
      <c r="C125" s="301"/>
      <c r="D125" s="305"/>
      <c r="E125" s="306"/>
      <c r="F125" s="874"/>
      <c r="G125" s="874"/>
      <c r="H125" s="888"/>
      <c r="I125" s="888"/>
    </row>
    <row r="126" spans="1:9" s="134" customFormat="1" hidden="1" outlineLevel="1">
      <c r="A126" s="324"/>
      <c r="B126" s="325" t="s">
        <v>2752</v>
      </c>
      <c r="C126" s="326"/>
      <c r="D126" s="327"/>
      <c r="E126" s="328"/>
      <c r="F126" s="877"/>
      <c r="G126" s="877"/>
      <c r="H126" s="891"/>
      <c r="I126" s="891"/>
    </row>
    <row r="127" spans="1:9" s="134" customFormat="1" hidden="1" outlineLevel="1">
      <c r="A127" s="747" t="s">
        <v>2753</v>
      </c>
      <c r="B127" s="325" t="s">
        <v>2754</v>
      </c>
      <c r="C127" s="326">
        <v>17</v>
      </c>
      <c r="D127" s="327"/>
      <c r="E127" s="328"/>
      <c r="F127" s="877"/>
      <c r="G127" s="877"/>
      <c r="H127" s="891"/>
      <c r="I127" s="891"/>
    </row>
    <row r="128" spans="1:9" s="134" customFormat="1" hidden="1" outlineLevel="1">
      <c r="A128" s="324" t="s">
        <v>2731</v>
      </c>
      <c r="B128" s="325" t="s">
        <v>2755</v>
      </c>
      <c r="C128" s="326">
        <v>11</v>
      </c>
      <c r="D128" s="327"/>
      <c r="E128" s="328"/>
      <c r="F128" s="877"/>
      <c r="G128" s="877"/>
      <c r="H128" s="891"/>
      <c r="I128" s="891"/>
    </row>
    <row r="129" spans="1:9" s="134" customFormat="1" hidden="1" outlineLevel="1">
      <c r="A129" s="324" t="s">
        <v>2733</v>
      </c>
      <c r="B129" s="325" t="s">
        <v>2756</v>
      </c>
      <c r="C129" s="326">
        <v>20.399999999999999</v>
      </c>
      <c r="D129" s="327"/>
      <c r="E129" s="328"/>
      <c r="F129" s="877"/>
      <c r="G129" s="877"/>
      <c r="H129" s="891"/>
      <c r="I129" s="891"/>
    </row>
    <row r="130" spans="1:9" collapsed="1">
      <c r="A130" s="277"/>
      <c r="B130" s="309"/>
      <c r="C130" s="310"/>
      <c r="D130" s="306"/>
      <c r="E130" s="306"/>
      <c r="F130" s="874"/>
      <c r="G130" s="874"/>
      <c r="H130" s="888"/>
      <c r="I130" s="888"/>
    </row>
    <row r="131" spans="1:9" ht="335.25" customHeight="1">
      <c r="A131" s="331" t="s">
        <v>69</v>
      </c>
      <c r="B131" s="338" t="s">
        <v>2757</v>
      </c>
      <c r="C131" s="305"/>
      <c r="D131" s="305"/>
      <c r="E131" s="302" t="str">
        <f>IF(OR(ISBLANK(C131),ISBLANK(D131))," ",KOLIC*CENA)</f>
        <v xml:space="preserve"> </v>
      </c>
      <c r="F131" s="874"/>
      <c r="G131" s="874"/>
      <c r="H131" s="888"/>
      <c r="I131" s="888"/>
    </row>
    <row r="132" spans="1:9" s="14" customFormat="1" ht="51">
      <c r="A132" s="277"/>
      <c r="B132" s="304" t="s">
        <v>2758</v>
      </c>
      <c r="C132" s="301"/>
      <c r="D132" s="301"/>
      <c r="E132" s="302" t="str">
        <f>IF(OR(ISBLANK(C132),ISBLANK(D132))," ",KOLIC*CENA)</f>
        <v xml:space="preserve"> </v>
      </c>
      <c r="F132" s="878"/>
      <c r="G132" s="878"/>
      <c r="H132" s="892"/>
      <c r="I132" s="892"/>
    </row>
    <row r="133" spans="1:9" s="14" customFormat="1" ht="51">
      <c r="A133" s="277"/>
      <c r="B133" s="304" t="s">
        <v>2759</v>
      </c>
      <c r="C133" s="301"/>
      <c r="D133" s="301"/>
      <c r="E133" s="302"/>
      <c r="F133" s="878"/>
      <c r="G133" s="878"/>
      <c r="H133" s="892"/>
      <c r="I133" s="892"/>
    </row>
    <row r="134" spans="1:9" s="14" customFormat="1" ht="38.25">
      <c r="A134" s="277"/>
      <c r="B134" s="304" t="s">
        <v>2760</v>
      </c>
      <c r="C134" s="301"/>
      <c r="D134" s="301"/>
      <c r="E134" s="302"/>
      <c r="F134" s="878"/>
      <c r="G134" s="878"/>
      <c r="H134" s="892"/>
      <c r="I134" s="892"/>
    </row>
    <row r="135" spans="1:9" s="14" customFormat="1">
      <c r="A135" s="277"/>
      <c r="B135" s="288"/>
      <c r="C135" s="301"/>
      <c r="D135" s="301"/>
      <c r="E135" s="302" t="str">
        <f t="shared" ref="E135:E140" si="1">IF(OR(ISBLANK(C135),ISBLANK(D135))," ",KOLIC*CENA)</f>
        <v xml:space="preserve"> </v>
      </c>
      <c r="F135" s="878"/>
      <c r="G135" s="878"/>
      <c r="H135" s="892"/>
      <c r="I135" s="892"/>
    </row>
    <row r="136" spans="1:9" s="14" customFormat="1" ht="78.75" customHeight="1">
      <c r="A136" s="277" t="s">
        <v>67</v>
      </c>
      <c r="B136" s="338" t="s">
        <v>2761</v>
      </c>
      <c r="C136" s="301"/>
      <c r="D136" s="301"/>
      <c r="E136" s="302" t="str">
        <f t="shared" si="1"/>
        <v xml:space="preserve"> </v>
      </c>
      <c r="F136" s="878"/>
      <c r="G136" s="878"/>
      <c r="H136" s="892"/>
      <c r="I136" s="892"/>
    </row>
    <row r="137" spans="1:9">
      <c r="A137" s="277"/>
      <c r="B137" s="309" t="s">
        <v>1433</v>
      </c>
      <c r="C137" s="310">
        <v>232</v>
      </c>
      <c r="D137" s="1320"/>
      <c r="E137" s="306" t="str">
        <f t="shared" si="1"/>
        <v xml:space="preserve"> </v>
      </c>
      <c r="F137" s="873"/>
      <c r="G137" s="873">
        <f>D137*F137</f>
        <v>0</v>
      </c>
      <c r="H137" s="945">
        <v>232</v>
      </c>
      <c r="I137" s="887">
        <f>D137*H137</f>
        <v>0</v>
      </c>
    </row>
    <row r="138" spans="1:9">
      <c r="A138" s="277"/>
      <c r="B138" s="309" t="s">
        <v>2741</v>
      </c>
      <c r="C138" s="310">
        <v>138</v>
      </c>
      <c r="D138" s="1309">
        <f>D137</f>
        <v>0</v>
      </c>
      <c r="E138" s="306">
        <f t="shared" si="1"/>
        <v>0</v>
      </c>
      <c r="F138" s="873"/>
      <c r="G138" s="873">
        <f>D138*F138</f>
        <v>0</v>
      </c>
      <c r="H138" s="945">
        <v>138</v>
      </c>
      <c r="I138" s="887">
        <f>D138*H138</f>
        <v>0</v>
      </c>
    </row>
    <row r="139" spans="1:9">
      <c r="A139" s="277"/>
      <c r="B139" s="309" t="s">
        <v>2742</v>
      </c>
      <c r="C139" s="310">
        <v>236</v>
      </c>
      <c r="D139" s="1309">
        <f>D137</f>
        <v>0</v>
      </c>
      <c r="E139" s="306">
        <f t="shared" si="1"/>
        <v>0</v>
      </c>
      <c r="F139" s="873"/>
      <c r="G139" s="873">
        <f>D139*F139</f>
        <v>0</v>
      </c>
      <c r="H139" s="945">
        <v>236</v>
      </c>
      <c r="I139" s="887">
        <f>D139*H139</f>
        <v>0</v>
      </c>
    </row>
    <row r="140" spans="1:9" ht="13.5" thickBot="1">
      <c r="A140" s="277"/>
      <c r="B140" s="407" t="s">
        <v>2743</v>
      </c>
      <c r="C140" s="408">
        <v>284</v>
      </c>
      <c r="D140" s="1310">
        <f>D137</f>
        <v>0</v>
      </c>
      <c r="E140" s="410">
        <f t="shared" si="1"/>
        <v>0</v>
      </c>
      <c r="F140" s="931"/>
      <c r="G140" s="931">
        <f>D140*F140</f>
        <v>0</v>
      </c>
      <c r="H140" s="946">
        <v>284</v>
      </c>
      <c r="I140" s="947">
        <f>D140*H140</f>
        <v>0</v>
      </c>
    </row>
    <row r="141" spans="1:9" ht="13.5" thickTop="1">
      <c r="A141" s="277"/>
      <c r="B141" s="404" t="s">
        <v>215</v>
      </c>
      <c r="C141" s="405">
        <f>SUM(C137:C140)</f>
        <v>890</v>
      </c>
      <c r="D141" s="391"/>
      <c r="E141" s="406"/>
      <c r="F141" s="932"/>
      <c r="G141" s="932"/>
      <c r="H141" s="948"/>
      <c r="I141" s="948"/>
    </row>
    <row r="142" spans="1:9">
      <c r="A142" s="277"/>
      <c r="B142" s="310"/>
      <c r="C142" s="301"/>
      <c r="D142" s="305"/>
      <c r="E142" s="306"/>
      <c r="F142" s="874"/>
      <c r="G142" s="874"/>
      <c r="H142" s="888"/>
      <c r="I142" s="888"/>
    </row>
    <row r="143" spans="1:9" s="134" customFormat="1" hidden="1" outlineLevel="1">
      <c r="A143" s="324"/>
      <c r="B143" s="325" t="s">
        <v>2762</v>
      </c>
      <c r="C143" s="326"/>
      <c r="D143" s="327"/>
      <c r="E143" s="328"/>
      <c r="F143" s="877"/>
      <c r="G143" s="877"/>
      <c r="H143" s="891"/>
      <c r="I143" s="891"/>
    </row>
    <row r="144" spans="1:9" s="134" customFormat="1" hidden="1" outlineLevel="1">
      <c r="A144" s="747" t="s">
        <v>2753</v>
      </c>
      <c r="B144" s="325" t="s">
        <v>2763</v>
      </c>
      <c r="C144" s="326">
        <v>40</v>
      </c>
      <c r="D144" s="327"/>
      <c r="E144" s="328"/>
      <c r="F144" s="877"/>
      <c r="G144" s="877"/>
      <c r="H144" s="891"/>
      <c r="I144" s="891"/>
    </row>
    <row r="145" spans="1:9" s="134" customFormat="1" ht="25.5" hidden="1" outlineLevel="1">
      <c r="A145" s="324" t="s">
        <v>2764</v>
      </c>
      <c r="B145" s="325" t="s">
        <v>2765</v>
      </c>
      <c r="C145" s="326">
        <v>83.2</v>
      </c>
      <c r="D145" s="327"/>
      <c r="E145" s="328"/>
      <c r="F145" s="877"/>
      <c r="G145" s="877"/>
      <c r="H145" s="891"/>
      <c r="I145" s="891"/>
    </row>
    <row r="146" spans="1:9" s="134" customFormat="1" ht="25.5" hidden="1" outlineLevel="1">
      <c r="A146" s="324" t="s">
        <v>2766</v>
      </c>
      <c r="B146" s="325" t="s">
        <v>2767</v>
      </c>
      <c r="C146" s="326">
        <v>106.41</v>
      </c>
      <c r="D146" s="327"/>
      <c r="E146" s="328"/>
      <c r="F146" s="877"/>
      <c r="G146" s="877"/>
      <c r="H146" s="891"/>
      <c r="I146" s="891"/>
    </row>
    <row r="147" spans="1:9" s="134" customFormat="1" hidden="1" outlineLevel="1">
      <c r="A147" s="324"/>
      <c r="B147" s="325"/>
      <c r="C147" s="326">
        <v>229.61</v>
      </c>
      <c r="D147" s="327"/>
      <c r="E147" s="328"/>
      <c r="F147" s="877"/>
      <c r="G147" s="877"/>
      <c r="H147" s="891"/>
      <c r="I147" s="891"/>
    </row>
    <row r="148" spans="1:9" s="134" customFormat="1" hidden="1" outlineLevel="1">
      <c r="A148" s="324"/>
      <c r="B148" s="325"/>
      <c r="C148" s="326"/>
      <c r="D148" s="327"/>
      <c r="E148" s="328"/>
      <c r="F148" s="877"/>
      <c r="G148" s="877"/>
      <c r="H148" s="891"/>
      <c r="I148" s="891"/>
    </row>
    <row r="149" spans="1:9" s="134" customFormat="1" hidden="1" outlineLevel="1">
      <c r="A149" s="324"/>
      <c r="B149" s="325" t="s">
        <v>2768</v>
      </c>
      <c r="C149" s="326"/>
      <c r="D149" s="327"/>
      <c r="E149" s="328"/>
      <c r="F149" s="877"/>
      <c r="G149" s="877"/>
      <c r="H149" s="891"/>
      <c r="I149" s="891"/>
    </row>
    <row r="150" spans="1:9" s="134" customFormat="1" hidden="1" outlineLevel="1">
      <c r="A150" s="747" t="s">
        <v>2753</v>
      </c>
      <c r="B150" s="325" t="s">
        <v>2769</v>
      </c>
      <c r="C150" s="326">
        <v>32</v>
      </c>
      <c r="D150" s="327"/>
      <c r="E150" s="328"/>
      <c r="F150" s="877"/>
      <c r="G150" s="877"/>
      <c r="H150" s="891"/>
      <c r="I150" s="891"/>
    </row>
    <row r="151" spans="1:9" s="134" customFormat="1" hidden="1" outlineLevel="1">
      <c r="A151" s="324" t="s">
        <v>2764</v>
      </c>
      <c r="B151" s="325" t="s">
        <v>2770</v>
      </c>
      <c r="C151" s="326">
        <v>40</v>
      </c>
      <c r="D151" s="327"/>
      <c r="E151" s="328"/>
      <c r="F151" s="877"/>
      <c r="G151" s="877"/>
      <c r="H151" s="891"/>
      <c r="I151" s="891"/>
    </row>
    <row r="152" spans="1:9" s="134" customFormat="1" ht="25.5" hidden="1" outlineLevel="1">
      <c r="A152" s="324" t="s">
        <v>2766</v>
      </c>
      <c r="B152" s="325" t="s">
        <v>2771</v>
      </c>
      <c r="C152" s="326">
        <v>63.38</v>
      </c>
      <c r="D152" s="327"/>
      <c r="E152" s="328"/>
      <c r="F152" s="877"/>
      <c r="G152" s="877"/>
      <c r="H152" s="891"/>
      <c r="I152" s="891"/>
    </row>
    <row r="153" spans="1:9" s="134" customFormat="1" hidden="1" outlineLevel="1">
      <c r="A153" s="324"/>
      <c r="B153" s="325"/>
      <c r="C153" s="326">
        <v>135.38</v>
      </c>
      <c r="D153" s="327"/>
      <c r="E153" s="328"/>
      <c r="F153" s="877"/>
      <c r="G153" s="877"/>
      <c r="H153" s="891"/>
      <c r="I153" s="891"/>
    </row>
    <row r="154" spans="1:9" s="134" customFormat="1" hidden="1" outlineLevel="1">
      <c r="A154" s="324"/>
      <c r="B154" s="325"/>
      <c r="C154" s="326"/>
      <c r="D154" s="327"/>
      <c r="E154" s="328"/>
      <c r="F154" s="877"/>
      <c r="G154" s="877"/>
      <c r="H154" s="891"/>
      <c r="I154" s="891"/>
    </row>
    <row r="155" spans="1:9" s="134" customFormat="1" hidden="1" outlineLevel="1">
      <c r="A155" s="324"/>
      <c r="B155" s="325" t="s">
        <v>2772</v>
      </c>
      <c r="C155" s="326"/>
      <c r="D155" s="327"/>
      <c r="E155" s="328"/>
      <c r="F155" s="877"/>
      <c r="G155" s="877"/>
      <c r="H155" s="891"/>
      <c r="I155" s="891"/>
    </row>
    <row r="156" spans="1:9" s="134" customFormat="1" hidden="1" outlineLevel="1">
      <c r="A156" s="747" t="s">
        <v>2753</v>
      </c>
      <c r="B156" s="325" t="s">
        <v>2773</v>
      </c>
      <c r="C156" s="326">
        <v>44</v>
      </c>
      <c r="D156" s="327"/>
      <c r="E156" s="328"/>
      <c r="F156" s="877"/>
      <c r="G156" s="877"/>
      <c r="H156" s="891"/>
      <c r="I156" s="891"/>
    </row>
    <row r="157" spans="1:9" s="134" customFormat="1" ht="25.5" hidden="1" outlineLevel="1">
      <c r="A157" s="324" t="s">
        <v>2764</v>
      </c>
      <c r="B157" s="325" t="s">
        <v>2765</v>
      </c>
      <c r="C157" s="326">
        <v>83.2</v>
      </c>
      <c r="D157" s="327"/>
      <c r="E157" s="328"/>
      <c r="F157" s="877"/>
      <c r="G157" s="877"/>
      <c r="H157" s="891"/>
      <c r="I157" s="891"/>
    </row>
    <row r="158" spans="1:9" s="134" customFormat="1" ht="25.5" hidden="1" outlineLevel="1">
      <c r="A158" s="324" t="s">
        <v>2766</v>
      </c>
      <c r="B158" s="325" t="s">
        <v>2767</v>
      </c>
      <c r="C158" s="326">
        <v>106.41</v>
      </c>
      <c r="D158" s="327"/>
      <c r="E158" s="328"/>
      <c r="F158" s="877"/>
      <c r="G158" s="877"/>
      <c r="H158" s="891"/>
      <c r="I158" s="891"/>
    </row>
    <row r="159" spans="1:9" s="134" customFormat="1" hidden="1" outlineLevel="1">
      <c r="A159" s="324"/>
      <c r="B159" s="325"/>
      <c r="C159" s="326">
        <v>233.61</v>
      </c>
      <c r="D159" s="327"/>
      <c r="E159" s="328"/>
      <c r="F159" s="877"/>
      <c r="G159" s="877"/>
      <c r="H159" s="891"/>
      <c r="I159" s="891"/>
    </row>
    <row r="160" spans="1:9" s="134" customFormat="1" hidden="1" outlineLevel="1">
      <c r="A160" s="324"/>
      <c r="B160" s="325"/>
      <c r="C160" s="326"/>
      <c r="D160" s="327"/>
      <c r="E160" s="328"/>
      <c r="F160" s="877"/>
      <c r="G160" s="877"/>
      <c r="H160" s="891"/>
      <c r="I160" s="891"/>
    </row>
    <row r="161" spans="1:9" s="134" customFormat="1" hidden="1" outlineLevel="1">
      <c r="A161" s="324"/>
      <c r="B161" s="325" t="s">
        <v>2774</v>
      </c>
      <c r="C161" s="326"/>
      <c r="D161" s="327"/>
      <c r="E161" s="328"/>
      <c r="F161" s="877"/>
      <c r="G161" s="877"/>
      <c r="H161" s="891"/>
      <c r="I161" s="891"/>
    </row>
    <row r="162" spans="1:9" s="134" customFormat="1" hidden="1" outlineLevel="1">
      <c r="A162" s="747" t="s">
        <v>2753</v>
      </c>
      <c r="B162" s="325" t="s">
        <v>2775</v>
      </c>
      <c r="C162" s="326">
        <v>52.8</v>
      </c>
      <c r="D162" s="327"/>
      <c r="E162" s="328"/>
      <c r="F162" s="877"/>
      <c r="G162" s="877"/>
      <c r="H162" s="891"/>
      <c r="I162" s="891"/>
    </row>
    <row r="163" spans="1:9" s="134" customFormat="1" ht="25.5" hidden="1" outlineLevel="1">
      <c r="A163" s="324" t="s">
        <v>2764</v>
      </c>
      <c r="B163" s="325" t="s">
        <v>2776</v>
      </c>
      <c r="C163" s="326">
        <v>99.84</v>
      </c>
      <c r="D163" s="327"/>
      <c r="E163" s="328"/>
      <c r="F163" s="877"/>
      <c r="G163" s="877"/>
      <c r="H163" s="891"/>
      <c r="I163" s="891"/>
    </row>
    <row r="164" spans="1:9" s="134" customFormat="1" ht="25.5" hidden="1" outlineLevel="1">
      <c r="A164" s="324" t="s">
        <v>2766</v>
      </c>
      <c r="B164" s="325" t="s">
        <v>2777</v>
      </c>
      <c r="C164" s="326">
        <v>129.96</v>
      </c>
      <c r="D164" s="327"/>
      <c r="E164" s="328"/>
      <c r="F164" s="877"/>
      <c r="G164" s="877"/>
      <c r="H164" s="891"/>
      <c r="I164" s="891"/>
    </row>
    <row r="165" spans="1:9" s="134" customFormat="1" hidden="1" outlineLevel="1">
      <c r="A165" s="324"/>
      <c r="B165" s="325"/>
      <c r="C165" s="326">
        <v>282.60000000000002</v>
      </c>
      <c r="D165" s="327"/>
      <c r="E165" s="328"/>
      <c r="F165" s="877"/>
      <c r="G165" s="877"/>
      <c r="H165" s="891"/>
      <c r="I165" s="891"/>
    </row>
    <row r="166" spans="1:9" collapsed="1">
      <c r="A166" s="277"/>
      <c r="B166" s="310"/>
      <c r="C166" s="301"/>
      <c r="D166" s="305"/>
      <c r="E166" s="306"/>
      <c r="F166" s="874"/>
      <c r="G166" s="874"/>
      <c r="H166" s="888"/>
      <c r="I166" s="888"/>
    </row>
    <row r="167" spans="1:9" ht="27.75" customHeight="1">
      <c r="A167" s="331" t="s">
        <v>68</v>
      </c>
      <c r="B167" s="288" t="s">
        <v>2778</v>
      </c>
      <c r="C167" s="305"/>
      <c r="D167" s="305"/>
      <c r="E167" s="302" t="str">
        <f>IF(OR(ISBLANK(C167),ISBLANK(D167))," ",KOLIC*CENA)</f>
        <v xml:space="preserve"> </v>
      </c>
      <c r="F167" s="874"/>
      <c r="G167" s="874"/>
      <c r="H167" s="888"/>
      <c r="I167" s="888"/>
    </row>
    <row r="168" spans="1:9" ht="12.75" customHeight="1">
      <c r="A168" s="331"/>
      <c r="B168" s="288"/>
      <c r="C168" s="305"/>
      <c r="D168" s="305"/>
      <c r="E168" s="302"/>
      <c r="F168" s="874"/>
      <c r="G168" s="874"/>
      <c r="H168" s="888"/>
      <c r="I168" s="888"/>
    </row>
    <row r="169" spans="1:9" ht="68.25" customHeight="1">
      <c r="A169" s="331" t="s">
        <v>36</v>
      </c>
      <c r="B169" s="338" t="s">
        <v>2779</v>
      </c>
      <c r="C169" s="305"/>
      <c r="D169" s="305"/>
      <c r="E169" s="302" t="str">
        <f>IF(OR(ISBLANK(C169),ISBLANK(D169))," ",KOLIC*CENA)</f>
        <v xml:space="preserve"> </v>
      </c>
      <c r="F169" s="874"/>
      <c r="G169" s="874"/>
      <c r="H169" s="888"/>
      <c r="I169" s="888"/>
    </row>
    <row r="170" spans="1:9">
      <c r="A170" s="277"/>
      <c r="B170" s="309" t="s">
        <v>2725</v>
      </c>
      <c r="C170" s="310">
        <v>18</v>
      </c>
      <c r="D170" s="1320"/>
      <c r="E170" s="306" t="str">
        <f>IF(OR(ISBLANK(C170),ISBLANK(D170))," ",KOLIC*CENA)</f>
        <v xml:space="preserve"> </v>
      </c>
      <c r="F170" s="873"/>
      <c r="G170" s="873">
        <f>D170*F170</f>
        <v>0</v>
      </c>
      <c r="H170" s="945">
        <v>18</v>
      </c>
      <c r="I170" s="887">
        <f>D170*H170</f>
        <v>0</v>
      </c>
    </row>
    <row r="171" spans="1:9">
      <c r="A171" s="277"/>
      <c r="B171" s="309" t="s">
        <v>2726</v>
      </c>
      <c r="C171" s="310">
        <v>11.25</v>
      </c>
      <c r="D171" s="1309">
        <f>D170</f>
        <v>0</v>
      </c>
      <c r="E171" s="306">
        <f>IF(OR(ISBLANK(C171),ISBLANK(D171))," ",KOLIC*CENA)</f>
        <v>0</v>
      </c>
      <c r="F171" s="873"/>
      <c r="G171" s="873">
        <f>D171*F171</f>
        <v>0</v>
      </c>
      <c r="H171" s="945">
        <v>11.25</v>
      </c>
      <c r="I171" s="887">
        <f>D171*H171</f>
        <v>0</v>
      </c>
    </row>
    <row r="172" spans="1:9">
      <c r="A172" s="277"/>
      <c r="B172" s="309" t="s">
        <v>2727</v>
      </c>
      <c r="C172" s="310">
        <v>18.5</v>
      </c>
      <c r="D172" s="1309">
        <f>D170</f>
        <v>0</v>
      </c>
      <c r="E172" s="306">
        <f>IF(OR(ISBLANK(C172),ISBLANK(D172))," ",KOLIC*CENA)</f>
        <v>0</v>
      </c>
      <c r="F172" s="873"/>
      <c r="G172" s="873">
        <f>D172*F172</f>
        <v>0</v>
      </c>
      <c r="H172" s="945">
        <v>18.5</v>
      </c>
      <c r="I172" s="887">
        <f>D172*H172</f>
        <v>0</v>
      </c>
    </row>
    <row r="173" spans="1:9" ht="13.5" thickBot="1">
      <c r="A173" s="277"/>
      <c r="B173" s="407" t="s">
        <v>2728</v>
      </c>
      <c r="C173" s="408">
        <v>22</v>
      </c>
      <c r="D173" s="1310">
        <f>D170</f>
        <v>0</v>
      </c>
      <c r="E173" s="410">
        <f>IF(OR(ISBLANK(C173),ISBLANK(D173))," ",KOLIC*CENA)</f>
        <v>0</v>
      </c>
      <c r="F173" s="931"/>
      <c r="G173" s="931">
        <f>D173*F173</f>
        <v>0</v>
      </c>
      <c r="H173" s="946">
        <v>22</v>
      </c>
      <c r="I173" s="947">
        <f>D173*H173</f>
        <v>0</v>
      </c>
    </row>
    <row r="174" spans="1:9" ht="13.5" thickTop="1">
      <c r="A174" s="277"/>
      <c r="B174" s="404" t="s">
        <v>294</v>
      </c>
      <c r="C174" s="405">
        <f>SUM(C170:C173)</f>
        <v>69.75</v>
      </c>
      <c r="D174" s="391"/>
      <c r="E174" s="406"/>
      <c r="F174" s="932"/>
      <c r="G174" s="932"/>
      <c r="H174" s="948"/>
      <c r="I174" s="948"/>
    </row>
    <row r="175" spans="1:9">
      <c r="A175" s="277"/>
      <c r="B175" s="310"/>
      <c r="C175" s="301"/>
      <c r="D175" s="305"/>
      <c r="E175" s="306"/>
      <c r="F175" s="874"/>
      <c r="G175" s="874"/>
      <c r="H175" s="888"/>
      <c r="I175" s="888"/>
    </row>
    <row r="176" spans="1:9" s="134" customFormat="1" hidden="1" outlineLevel="1">
      <c r="A176" s="324"/>
      <c r="B176" s="325" t="s">
        <v>2762</v>
      </c>
      <c r="C176" s="326"/>
      <c r="D176" s="327"/>
      <c r="E176" s="328"/>
      <c r="F176" s="877"/>
      <c r="G176" s="877"/>
      <c r="H176" s="891"/>
      <c r="I176" s="891"/>
    </row>
    <row r="177" spans="1:9" s="134" customFormat="1" hidden="1" outlineLevel="1">
      <c r="A177" s="747" t="s">
        <v>2753</v>
      </c>
      <c r="B177" s="325" t="s">
        <v>2780</v>
      </c>
      <c r="C177" s="326">
        <v>2.5</v>
      </c>
      <c r="D177" s="327"/>
      <c r="E177" s="328"/>
      <c r="F177" s="877"/>
      <c r="G177" s="877"/>
      <c r="H177" s="891"/>
      <c r="I177" s="891"/>
    </row>
    <row r="178" spans="1:9" s="134" customFormat="1" hidden="1" outlineLevel="1">
      <c r="A178" s="324" t="s">
        <v>2764</v>
      </c>
      <c r="B178" s="325" t="s">
        <v>2781</v>
      </c>
      <c r="C178" s="326">
        <v>5.2</v>
      </c>
      <c r="D178" s="327"/>
      <c r="E178" s="328"/>
      <c r="F178" s="877"/>
      <c r="G178" s="877"/>
      <c r="H178" s="891"/>
      <c r="I178" s="891"/>
    </row>
    <row r="179" spans="1:9" s="134" customFormat="1" ht="25.5" hidden="1" outlineLevel="1">
      <c r="A179" s="324" t="s">
        <v>2766</v>
      </c>
      <c r="B179" s="325" t="s">
        <v>2782</v>
      </c>
      <c r="C179" s="326">
        <v>10.130000000000001</v>
      </c>
      <c r="D179" s="327"/>
      <c r="E179" s="328"/>
      <c r="F179" s="877"/>
      <c r="G179" s="877"/>
      <c r="H179" s="891"/>
      <c r="I179" s="891"/>
    </row>
    <row r="180" spans="1:9" s="134" customFormat="1" hidden="1" outlineLevel="1">
      <c r="A180" s="324"/>
      <c r="B180" s="325"/>
      <c r="C180" s="326">
        <v>17.829999999999998</v>
      </c>
      <c r="D180" s="327"/>
      <c r="E180" s="328"/>
      <c r="F180" s="877"/>
      <c r="G180" s="877"/>
      <c r="H180" s="891"/>
      <c r="I180" s="891"/>
    </row>
    <row r="181" spans="1:9" s="134" customFormat="1" hidden="1" outlineLevel="1">
      <c r="A181" s="324"/>
      <c r="B181" s="325"/>
      <c r="C181" s="326"/>
      <c r="D181" s="327"/>
      <c r="E181" s="328"/>
      <c r="F181" s="877"/>
      <c r="G181" s="877"/>
      <c r="H181" s="891"/>
      <c r="I181" s="891"/>
    </row>
    <row r="182" spans="1:9" s="134" customFormat="1" hidden="1" outlineLevel="1">
      <c r="A182" s="324"/>
      <c r="B182" s="325" t="s">
        <v>2768</v>
      </c>
      <c r="C182" s="326"/>
      <c r="D182" s="327"/>
      <c r="E182" s="328"/>
      <c r="F182" s="877"/>
      <c r="G182" s="877"/>
      <c r="H182" s="891"/>
      <c r="I182" s="891"/>
    </row>
    <row r="183" spans="1:9" s="134" customFormat="1" hidden="1" outlineLevel="1">
      <c r="A183" s="747" t="s">
        <v>2753</v>
      </c>
      <c r="B183" s="325" t="s">
        <v>2783</v>
      </c>
      <c r="C183" s="326">
        <v>2</v>
      </c>
      <c r="D183" s="327"/>
      <c r="E183" s="328"/>
      <c r="F183" s="877"/>
      <c r="G183" s="877"/>
      <c r="H183" s="891"/>
      <c r="I183" s="891"/>
    </row>
    <row r="184" spans="1:9" s="134" customFormat="1" hidden="1" outlineLevel="1">
      <c r="A184" s="324" t="s">
        <v>2764</v>
      </c>
      <c r="B184" s="325" t="s">
        <v>2784</v>
      </c>
      <c r="C184" s="326">
        <v>2.5</v>
      </c>
      <c r="D184" s="327"/>
      <c r="E184" s="328"/>
      <c r="F184" s="877"/>
      <c r="G184" s="877"/>
      <c r="H184" s="891"/>
      <c r="I184" s="891"/>
    </row>
    <row r="185" spans="1:9" s="134" customFormat="1" ht="25.5" hidden="1" outlineLevel="1">
      <c r="A185" s="324" t="s">
        <v>2766</v>
      </c>
      <c r="B185" s="325" t="s">
        <v>2785</v>
      </c>
      <c r="C185" s="326">
        <v>6.75</v>
      </c>
      <c r="D185" s="327"/>
      <c r="E185" s="328"/>
      <c r="F185" s="877"/>
      <c r="G185" s="877"/>
      <c r="H185" s="891"/>
      <c r="I185" s="891"/>
    </row>
    <row r="186" spans="1:9" s="134" customFormat="1" hidden="1" outlineLevel="1">
      <c r="A186" s="324"/>
      <c r="B186" s="325"/>
      <c r="C186" s="326">
        <v>11.25</v>
      </c>
      <c r="D186" s="327"/>
      <c r="E186" s="328"/>
      <c r="F186" s="877"/>
      <c r="G186" s="877"/>
      <c r="H186" s="891"/>
      <c r="I186" s="891"/>
    </row>
    <row r="187" spans="1:9" s="134" customFormat="1" hidden="1" outlineLevel="1">
      <c r="A187" s="324"/>
      <c r="B187" s="325"/>
      <c r="C187" s="326"/>
      <c r="D187" s="327"/>
      <c r="E187" s="328"/>
      <c r="F187" s="877"/>
      <c r="G187" s="877"/>
      <c r="H187" s="891"/>
      <c r="I187" s="891"/>
    </row>
    <row r="188" spans="1:9" s="134" customFormat="1" hidden="1" outlineLevel="1">
      <c r="A188" s="324"/>
      <c r="B188" s="325" t="s">
        <v>2772</v>
      </c>
      <c r="C188" s="326"/>
      <c r="D188" s="327"/>
      <c r="E188" s="328"/>
      <c r="F188" s="877"/>
      <c r="G188" s="877"/>
      <c r="H188" s="891"/>
      <c r="I188" s="891"/>
    </row>
    <row r="189" spans="1:9" s="134" customFormat="1" hidden="1" outlineLevel="1">
      <c r="A189" s="747" t="s">
        <v>2786</v>
      </c>
      <c r="B189" s="325" t="s">
        <v>2787</v>
      </c>
      <c r="C189" s="326">
        <v>2.75</v>
      </c>
      <c r="D189" s="327"/>
      <c r="E189" s="328"/>
      <c r="F189" s="877"/>
      <c r="G189" s="877"/>
      <c r="H189" s="891"/>
      <c r="I189" s="891"/>
    </row>
    <row r="190" spans="1:9" s="134" customFormat="1" hidden="1" outlineLevel="1">
      <c r="A190" s="324" t="s">
        <v>2764</v>
      </c>
      <c r="B190" s="325" t="s">
        <v>2781</v>
      </c>
      <c r="C190" s="326">
        <v>5.2</v>
      </c>
      <c r="D190" s="327"/>
      <c r="E190" s="328"/>
      <c r="F190" s="877"/>
      <c r="G190" s="877"/>
      <c r="H190" s="891"/>
      <c r="I190" s="891"/>
    </row>
    <row r="191" spans="1:9" s="134" customFormat="1" ht="25.5" hidden="1" outlineLevel="1">
      <c r="A191" s="324" t="s">
        <v>2766</v>
      </c>
      <c r="B191" s="325" t="s">
        <v>2782</v>
      </c>
      <c r="C191" s="326">
        <v>10.130000000000001</v>
      </c>
      <c r="D191" s="327"/>
      <c r="E191" s="328"/>
      <c r="F191" s="877"/>
      <c r="G191" s="877"/>
      <c r="H191" s="891"/>
      <c r="I191" s="891"/>
    </row>
    <row r="192" spans="1:9" s="134" customFormat="1" hidden="1" outlineLevel="1">
      <c r="A192" s="324"/>
      <c r="B192" s="325"/>
      <c r="C192" s="326">
        <v>18.079999999999998</v>
      </c>
      <c r="D192" s="327"/>
      <c r="E192" s="328"/>
      <c r="F192" s="877"/>
      <c r="G192" s="877"/>
      <c r="H192" s="891"/>
      <c r="I192" s="891"/>
    </row>
    <row r="193" spans="1:9" s="134" customFormat="1" hidden="1" outlineLevel="1">
      <c r="A193" s="324"/>
      <c r="B193" s="325"/>
      <c r="C193" s="326"/>
      <c r="D193" s="327"/>
      <c r="E193" s="328"/>
      <c r="F193" s="877"/>
      <c r="G193" s="877"/>
      <c r="H193" s="891"/>
      <c r="I193" s="891"/>
    </row>
    <row r="194" spans="1:9" s="134" customFormat="1" hidden="1" outlineLevel="1">
      <c r="A194" s="324"/>
      <c r="B194" s="325" t="s">
        <v>2774</v>
      </c>
      <c r="C194" s="326"/>
      <c r="D194" s="327"/>
      <c r="E194" s="328"/>
      <c r="F194" s="877"/>
      <c r="G194" s="877"/>
      <c r="H194" s="891"/>
      <c r="I194" s="891"/>
    </row>
    <row r="195" spans="1:9" s="134" customFormat="1" hidden="1" outlineLevel="1">
      <c r="A195" s="747" t="s">
        <v>2786</v>
      </c>
      <c r="B195" s="325" t="s">
        <v>2788</v>
      </c>
      <c r="C195" s="326">
        <v>3.3</v>
      </c>
      <c r="D195" s="327"/>
      <c r="E195" s="328"/>
      <c r="F195" s="877"/>
      <c r="G195" s="877"/>
      <c r="H195" s="891"/>
      <c r="I195" s="891"/>
    </row>
    <row r="196" spans="1:9" s="134" customFormat="1" hidden="1" outlineLevel="1">
      <c r="A196" s="324" t="s">
        <v>2764</v>
      </c>
      <c r="B196" s="325" t="s">
        <v>2789</v>
      </c>
      <c r="C196" s="326">
        <v>6.24</v>
      </c>
      <c r="D196" s="327"/>
      <c r="E196" s="328"/>
      <c r="F196" s="877"/>
      <c r="G196" s="877"/>
      <c r="H196" s="891"/>
      <c r="I196" s="891"/>
    </row>
    <row r="197" spans="1:9" s="134" customFormat="1" ht="25.5" hidden="1" outlineLevel="1">
      <c r="A197" s="324" t="s">
        <v>2766</v>
      </c>
      <c r="B197" s="325" t="s">
        <v>2790</v>
      </c>
      <c r="C197" s="326">
        <v>12.44</v>
      </c>
      <c r="D197" s="327"/>
      <c r="E197" s="328"/>
      <c r="F197" s="877"/>
      <c r="G197" s="877"/>
      <c r="H197" s="891"/>
      <c r="I197" s="891"/>
    </row>
    <row r="198" spans="1:9" s="134" customFormat="1" hidden="1" outlineLevel="1">
      <c r="A198" s="324"/>
      <c r="B198" s="325"/>
      <c r="C198" s="326">
        <v>21.98</v>
      </c>
      <c r="D198" s="327"/>
      <c r="E198" s="328"/>
      <c r="F198" s="877"/>
      <c r="G198" s="877"/>
      <c r="H198" s="891"/>
      <c r="I198" s="891"/>
    </row>
    <row r="199" spans="1:9" s="134" customFormat="1" hidden="1" outlineLevel="1">
      <c r="A199" s="324"/>
      <c r="B199" s="325"/>
      <c r="C199" s="326"/>
      <c r="D199" s="327"/>
      <c r="E199" s="328"/>
      <c r="F199" s="877"/>
      <c r="G199" s="877"/>
      <c r="H199" s="891"/>
      <c r="I199" s="891"/>
    </row>
    <row r="200" spans="1:9" collapsed="1">
      <c r="A200" s="307"/>
      <c r="B200" s="309"/>
      <c r="C200" s="310"/>
      <c r="D200" s="305"/>
      <c r="E200" s="302" t="str">
        <f>IF(OR(ISBLANK(C200),ISBLANK(D200))," ",KOLIC*CENA)</f>
        <v xml:space="preserve"> </v>
      </c>
      <c r="F200" s="874"/>
      <c r="G200" s="874"/>
      <c r="H200" s="888"/>
      <c r="I200" s="888"/>
    </row>
    <row r="201" spans="1:9" s="76" customFormat="1" ht="25.5">
      <c r="A201" s="389"/>
      <c r="B201" s="288" t="s">
        <v>2791</v>
      </c>
      <c r="C201" s="301"/>
      <c r="D201" s="301"/>
      <c r="E201" s="302"/>
      <c r="F201" s="872"/>
      <c r="G201" s="872"/>
      <c r="H201" s="886"/>
      <c r="I201" s="886"/>
    </row>
    <row r="202" spans="1:9" s="14" customFormat="1" ht="66" customHeight="1">
      <c r="A202" s="389"/>
      <c r="B202" s="802" t="s">
        <v>2792</v>
      </c>
      <c r="C202" s="300"/>
      <c r="D202" s="301"/>
      <c r="E202" s="302"/>
      <c r="F202" s="878"/>
      <c r="G202" s="878"/>
      <c r="H202" s="892"/>
      <c r="I202" s="892"/>
    </row>
    <row r="203" spans="1:9" ht="117" customHeight="1">
      <c r="A203" s="331" t="s">
        <v>70</v>
      </c>
      <c r="B203" s="312" t="s">
        <v>2793</v>
      </c>
      <c r="C203" s="305"/>
      <c r="D203" s="305"/>
      <c r="E203" s="306"/>
      <c r="F203" s="874"/>
      <c r="G203" s="874"/>
      <c r="H203" s="888"/>
      <c r="I203" s="888"/>
    </row>
    <row r="204" spans="1:9" ht="119.25" customHeight="1">
      <c r="A204" s="331"/>
      <c r="B204" s="312" t="s">
        <v>2794</v>
      </c>
      <c r="C204" s="305"/>
      <c r="D204" s="305"/>
      <c r="E204" s="306"/>
      <c r="F204" s="874"/>
      <c r="G204" s="874"/>
      <c r="H204" s="888"/>
      <c r="I204" s="888"/>
    </row>
    <row r="205" spans="1:9" ht="194.25" customHeight="1">
      <c r="A205" s="371"/>
      <c r="B205" s="312" t="s">
        <v>2795</v>
      </c>
      <c r="C205" s="305"/>
      <c r="D205" s="305"/>
      <c r="E205" s="306"/>
      <c r="F205" s="874"/>
      <c r="G205" s="874"/>
      <c r="H205" s="888"/>
      <c r="I205" s="888"/>
    </row>
    <row r="206" spans="1:9" ht="25.5">
      <c r="A206" s="371"/>
      <c r="B206" s="312" t="s">
        <v>2796</v>
      </c>
      <c r="C206" s="305"/>
      <c r="D206" s="305"/>
      <c r="E206" s="306"/>
      <c r="F206" s="874"/>
      <c r="G206" s="874"/>
      <c r="H206" s="888"/>
      <c r="I206" s="888"/>
    </row>
    <row r="207" spans="1:9" ht="25.5">
      <c r="A207" s="371"/>
      <c r="B207" s="312" t="s">
        <v>2797</v>
      </c>
      <c r="C207" s="305"/>
      <c r="D207" s="305"/>
      <c r="E207" s="306"/>
      <c r="F207" s="874"/>
      <c r="G207" s="874"/>
      <c r="H207" s="888"/>
      <c r="I207" s="888"/>
    </row>
    <row r="208" spans="1:9">
      <c r="A208" s="277"/>
      <c r="B208" s="309" t="s">
        <v>2798</v>
      </c>
      <c r="C208" s="310">
        <v>4920</v>
      </c>
      <c r="D208" s="1320"/>
      <c r="E208" s="306" t="str">
        <f>IF(OR(ISBLANK(C208),ISBLANK(D208))," ",KOLIC*CENA)</f>
        <v xml:space="preserve"> </v>
      </c>
      <c r="F208" s="873"/>
      <c r="G208" s="873">
        <f>D208*F208</f>
        <v>0</v>
      </c>
      <c r="H208" s="945">
        <v>4920</v>
      </c>
      <c r="I208" s="887">
        <f>D208*H208</f>
        <v>0</v>
      </c>
    </row>
    <row r="209" spans="1:9">
      <c r="A209" s="277"/>
      <c r="B209" s="309" t="s">
        <v>2799</v>
      </c>
      <c r="C209" s="310">
        <v>3280</v>
      </c>
      <c r="D209" s="1309">
        <f>D208</f>
        <v>0</v>
      </c>
      <c r="E209" s="306">
        <f>IF(OR(ISBLANK(C209),ISBLANK(D209))," ",KOLIC*CENA)</f>
        <v>0</v>
      </c>
      <c r="F209" s="873"/>
      <c r="G209" s="873">
        <f>D209*F209</f>
        <v>0</v>
      </c>
      <c r="H209" s="945">
        <v>3280</v>
      </c>
      <c r="I209" s="887">
        <f>D209*H209</f>
        <v>0</v>
      </c>
    </row>
    <row r="210" spans="1:9">
      <c r="A210" s="277"/>
      <c r="B210" s="309" t="s">
        <v>2800</v>
      </c>
      <c r="C210" s="310">
        <v>4920</v>
      </c>
      <c r="D210" s="1309">
        <f>D208</f>
        <v>0</v>
      </c>
      <c r="E210" s="306">
        <f>IF(OR(ISBLANK(C210),ISBLANK(D210))," ",KOLIC*CENA)</f>
        <v>0</v>
      </c>
      <c r="F210" s="873"/>
      <c r="G210" s="873">
        <f>D210*F210</f>
        <v>0</v>
      </c>
      <c r="H210" s="945">
        <v>4920</v>
      </c>
      <c r="I210" s="887">
        <f>D210*H210</f>
        <v>0</v>
      </c>
    </row>
    <row r="211" spans="1:9" ht="13.5" thickBot="1">
      <c r="A211" s="277"/>
      <c r="B211" s="407" t="s">
        <v>2801</v>
      </c>
      <c r="C211" s="408">
        <v>6150</v>
      </c>
      <c r="D211" s="1310">
        <f>D208</f>
        <v>0</v>
      </c>
      <c r="E211" s="410">
        <f>IF(OR(ISBLANK(C211),ISBLANK(D211))," ",KOLIC*CENA)</f>
        <v>0</v>
      </c>
      <c r="F211" s="931"/>
      <c r="G211" s="931">
        <f>D211*F211</f>
        <v>0</v>
      </c>
      <c r="H211" s="946">
        <v>6150</v>
      </c>
      <c r="I211" s="947">
        <f>D211*H211</f>
        <v>0</v>
      </c>
    </row>
    <row r="212" spans="1:9" ht="13.5" thickTop="1">
      <c r="A212" s="277"/>
      <c r="B212" s="404" t="s">
        <v>263</v>
      </c>
      <c r="C212" s="803">
        <f>SUM(C208:C211)</f>
        <v>19270</v>
      </c>
      <c r="D212" s="391"/>
      <c r="E212" s="406"/>
      <c r="F212" s="932"/>
      <c r="G212" s="932"/>
      <c r="H212" s="948"/>
      <c r="I212" s="948"/>
    </row>
    <row r="213" spans="1:9">
      <c r="A213" s="277"/>
      <c r="B213" s="310"/>
      <c r="C213" s="301"/>
      <c r="D213" s="305"/>
      <c r="E213" s="306"/>
      <c r="F213" s="874"/>
      <c r="G213" s="874"/>
      <c r="H213" s="888"/>
      <c r="I213" s="888"/>
    </row>
    <row r="214" spans="1:9" s="134" customFormat="1" hidden="1" outlineLevel="1">
      <c r="A214" s="324"/>
      <c r="B214" s="325" t="s">
        <v>2802</v>
      </c>
      <c r="C214" s="326"/>
      <c r="D214" s="327"/>
      <c r="E214" s="328"/>
      <c r="F214" s="877"/>
      <c r="G214" s="877"/>
      <c r="H214" s="891"/>
      <c r="I214" s="891"/>
    </row>
    <row r="215" spans="1:9" s="134" customFormat="1" hidden="1" outlineLevel="1">
      <c r="A215" s="324"/>
      <c r="B215" s="325" t="s">
        <v>2752</v>
      </c>
      <c r="C215" s="326"/>
      <c r="D215" s="327"/>
      <c r="E215" s="328"/>
      <c r="F215" s="877"/>
      <c r="G215" s="877"/>
      <c r="H215" s="891"/>
      <c r="I215" s="891"/>
    </row>
    <row r="216" spans="1:9" s="134" customFormat="1" hidden="1" outlineLevel="1">
      <c r="A216" s="324"/>
      <c r="B216" s="325" t="s">
        <v>2803</v>
      </c>
      <c r="C216" s="326"/>
      <c r="D216" s="327"/>
      <c r="E216" s="328"/>
      <c r="F216" s="877"/>
      <c r="G216" s="877"/>
      <c r="H216" s="891"/>
      <c r="I216" s="891"/>
    </row>
    <row r="217" spans="1:9" s="134" customFormat="1" hidden="1" outlineLevel="1">
      <c r="A217" s="747" t="s">
        <v>2804</v>
      </c>
      <c r="B217" s="325" t="s">
        <v>2805</v>
      </c>
      <c r="C217" s="326">
        <v>4536</v>
      </c>
      <c r="D217" s="327"/>
      <c r="E217" s="328"/>
      <c r="F217" s="877"/>
      <c r="G217" s="877"/>
      <c r="H217" s="891"/>
      <c r="I217" s="891"/>
    </row>
    <row r="218" spans="1:9" s="134" customFormat="1" hidden="1" outlineLevel="1">
      <c r="A218" s="747"/>
      <c r="B218" s="325" t="s">
        <v>2806</v>
      </c>
      <c r="C218" s="326">
        <v>4686.5</v>
      </c>
      <c r="D218" s="327"/>
      <c r="E218" s="328"/>
      <c r="F218" s="877"/>
      <c r="G218" s="877"/>
      <c r="H218" s="891"/>
      <c r="I218" s="891"/>
    </row>
    <row r="219" spans="1:9" s="134" customFormat="1" hidden="1" outlineLevel="1">
      <c r="A219" s="747"/>
      <c r="B219" s="325"/>
      <c r="C219" s="326"/>
      <c r="D219" s="327"/>
      <c r="E219" s="328"/>
      <c r="F219" s="877"/>
      <c r="G219" s="877"/>
      <c r="H219" s="891"/>
      <c r="I219" s="891"/>
    </row>
    <row r="220" spans="1:9" s="134" customFormat="1" hidden="1" outlineLevel="1">
      <c r="A220" s="324"/>
      <c r="B220" s="325" t="s">
        <v>2768</v>
      </c>
      <c r="C220" s="326"/>
      <c r="D220" s="327"/>
      <c r="E220" s="328"/>
      <c r="F220" s="877"/>
      <c r="G220" s="877"/>
      <c r="H220" s="891"/>
      <c r="I220" s="891"/>
    </row>
    <row r="221" spans="1:9" s="134" customFormat="1" hidden="1" outlineLevel="1">
      <c r="A221" s="324" t="s">
        <v>2766</v>
      </c>
      <c r="B221" s="325" t="s">
        <v>2807</v>
      </c>
      <c r="C221" s="326">
        <v>3014.12</v>
      </c>
      <c r="D221" s="327"/>
      <c r="E221" s="328"/>
      <c r="F221" s="877"/>
      <c r="G221" s="877"/>
      <c r="H221" s="891"/>
      <c r="I221" s="891"/>
    </row>
    <row r="222" spans="1:9" s="134" customFormat="1" hidden="1" outlineLevel="1">
      <c r="A222" s="747"/>
      <c r="B222" s="325" t="s">
        <v>2808</v>
      </c>
      <c r="C222" s="326">
        <v>3105.45</v>
      </c>
      <c r="D222" s="327"/>
      <c r="E222" s="328"/>
      <c r="F222" s="877"/>
      <c r="G222" s="877"/>
      <c r="H222" s="891"/>
      <c r="I222" s="891"/>
    </row>
    <row r="223" spans="1:9" s="134" customFormat="1" hidden="1" outlineLevel="1">
      <c r="A223" s="747"/>
      <c r="B223" s="325"/>
      <c r="C223" s="326"/>
      <c r="D223" s="327"/>
      <c r="E223" s="328"/>
      <c r="F223" s="877"/>
      <c r="G223" s="877"/>
      <c r="H223" s="891"/>
      <c r="I223" s="891"/>
    </row>
    <row r="224" spans="1:9" s="134" customFormat="1" hidden="1" outlineLevel="1">
      <c r="A224" s="324"/>
      <c r="B224" s="325" t="s">
        <v>2772</v>
      </c>
      <c r="C224" s="326"/>
      <c r="D224" s="327"/>
      <c r="E224" s="328"/>
      <c r="F224" s="877"/>
      <c r="G224" s="877"/>
      <c r="H224" s="891"/>
      <c r="I224" s="891"/>
    </row>
    <row r="225" spans="1:9" s="134" customFormat="1" hidden="1" outlineLevel="1">
      <c r="A225" s="324"/>
      <c r="B225" s="325" t="s">
        <v>2809</v>
      </c>
      <c r="C225" s="326">
        <v>18.079999999999998</v>
      </c>
      <c r="D225" s="327"/>
      <c r="E225" s="328"/>
      <c r="F225" s="877"/>
      <c r="G225" s="877"/>
      <c r="H225" s="891"/>
      <c r="I225" s="891"/>
    </row>
    <row r="226" spans="1:9" s="134" customFormat="1" hidden="1" outlineLevel="1">
      <c r="A226" s="324"/>
      <c r="B226" s="325"/>
      <c r="C226" s="326"/>
      <c r="D226" s="327"/>
      <c r="E226" s="328"/>
      <c r="F226" s="877"/>
      <c r="G226" s="877"/>
      <c r="H226" s="891"/>
      <c r="I226" s="891"/>
    </row>
    <row r="227" spans="1:9" s="134" customFormat="1" hidden="1" outlineLevel="1">
      <c r="A227" s="324"/>
      <c r="B227" s="325" t="s">
        <v>2774</v>
      </c>
      <c r="C227" s="326"/>
      <c r="D227" s="327"/>
      <c r="E227" s="328"/>
      <c r="F227" s="877"/>
      <c r="G227" s="877"/>
      <c r="H227" s="891"/>
      <c r="I227" s="891"/>
    </row>
    <row r="228" spans="1:9" s="134" customFormat="1" hidden="1" outlineLevel="1">
      <c r="A228" s="747" t="s">
        <v>2804</v>
      </c>
      <c r="B228" s="325" t="s">
        <v>2810</v>
      </c>
      <c r="C228" s="326">
        <v>5739.6</v>
      </c>
      <c r="D228" s="327"/>
      <c r="E228" s="328"/>
      <c r="F228" s="877"/>
      <c r="G228" s="877"/>
      <c r="H228" s="891"/>
      <c r="I228" s="891"/>
    </row>
    <row r="229" spans="1:9" s="134" customFormat="1" hidden="1" outlineLevel="1">
      <c r="A229" s="747"/>
      <c r="B229" s="325" t="s">
        <v>2811</v>
      </c>
      <c r="C229" s="326">
        <v>5922.5</v>
      </c>
      <c r="D229" s="327"/>
      <c r="E229" s="328"/>
      <c r="F229" s="877"/>
      <c r="G229" s="877"/>
      <c r="H229" s="891"/>
      <c r="I229" s="891"/>
    </row>
    <row r="230" spans="1:9" s="134" customFormat="1" hidden="1" outlineLevel="1">
      <c r="A230" s="747"/>
      <c r="B230" s="325"/>
      <c r="C230" s="326"/>
      <c r="D230" s="327"/>
      <c r="E230" s="328"/>
      <c r="F230" s="877"/>
      <c r="G230" s="877"/>
      <c r="H230" s="891"/>
      <c r="I230" s="891"/>
    </row>
    <row r="231" spans="1:9" s="134" customFormat="1" hidden="1" outlineLevel="1">
      <c r="A231" s="747" t="s">
        <v>2812</v>
      </c>
      <c r="B231" s="325" t="s">
        <v>2813</v>
      </c>
      <c r="C231" s="326"/>
      <c r="D231" s="327"/>
      <c r="E231" s="328"/>
      <c r="F231" s="877"/>
      <c r="G231" s="877"/>
      <c r="H231" s="891"/>
      <c r="I231" s="891"/>
    </row>
    <row r="232" spans="1:9" s="134" customFormat="1" hidden="1" outlineLevel="1">
      <c r="A232" s="747"/>
      <c r="B232" s="325" t="s">
        <v>2814</v>
      </c>
      <c r="C232" s="326"/>
      <c r="D232" s="327"/>
      <c r="E232" s="328"/>
      <c r="F232" s="877"/>
      <c r="G232" s="877"/>
      <c r="H232" s="891"/>
      <c r="I232" s="891"/>
    </row>
    <row r="233" spans="1:9" s="134" customFormat="1" hidden="1" outlineLevel="1">
      <c r="A233" s="747"/>
      <c r="B233" s="325"/>
      <c r="C233" s="326"/>
      <c r="D233" s="327"/>
      <c r="E233" s="328"/>
      <c r="F233" s="877"/>
      <c r="G233" s="877"/>
      <c r="H233" s="891"/>
      <c r="I233" s="891"/>
    </row>
    <row r="234" spans="1:9" s="134" customFormat="1" hidden="1" outlineLevel="1">
      <c r="A234" s="329"/>
      <c r="B234" s="325" t="s">
        <v>2815</v>
      </c>
      <c r="C234" s="326">
        <v>218.32</v>
      </c>
      <c r="D234" s="327"/>
      <c r="E234" s="328"/>
      <c r="F234" s="877"/>
      <c r="G234" s="877"/>
      <c r="H234" s="891"/>
      <c r="I234" s="891"/>
    </row>
    <row r="235" spans="1:9" s="134" customFormat="1" hidden="1" outlineLevel="1">
      <c r="A235" s="329" t="s">
        <v>2816</v>
      </c>
      <c r="B235" s="325" t="s">
        <v>2817</v>
      </c>
      <c r="C235" s="326">
        <v>19257</v>
      </c>
      <c r="D235" s="327"/>
      <c r="E235" s="328"/>
      <c r="F235" s="877"/>
      <c r="G235" s="877"/>
      <c r="H235" s="891"/>
      <c r="I235" s="891"/>
    </row>
    <row r="236" spans="1:9" s="134" customFormat="1" hidden="1" outlineLevel="1">
      <c r="A236" s="329"/>
      <c r="B236" s="325"/>
      <c r="C236" s="326"/>
      <c r="D236" s="327"/>
      <c r="E236" s="328"/>
      <c r="F236" s="877"/>
      <c r="G236" s="877"/>
      <c r="H236" s="891"/>
      <c r="I236" s="891"/>
    </row>
    <row r="237" spans="1:9" s="134" customFormat="1" hidden="1" outlineLevel="1">
      <c r="A237" s="329" t="s">
        <v>2818</v>
      </c>
      <c r="B237" s="325" t="s">
        <v>2819</v>
      </c>
      <c r="C237" s="326">
        <v>204.89</v>
      </c>
      <c r="D237" s="327"/>
      <c r="E237" s="328"/>
      <c r="F237" s="877"/>
      <c r="G237" s="877"/>
      <c r="H237" s="891"/>
      <c r="I237" s="891"/>
    </row>
    <row r="238" spans="1:9" s="134" customFormat="1" hidden="1" outlineLevel="1">
      <c r="A238" s="329"/>
      <c r="B238" s="325"/>
      <c r="C238" s="326"/>
      <c r="D238" s="327"/>
      <c r="E238" s="328"/>
      <c r="F238" s="877"/>
      <c r="G238" s="877"/>
      <c r="H238" s="891"/>
      <c r="I238" s="891"/>
    </row>
    <row r="239" spans="1:9" s="134" customFormat="1" hidden="1" outlineLevel="1">
      <c r="A239" s="747" t="s">
        <v>2820</v>
      </c>
      <c r="B239" s="325" t="s">
        <v>2821</v>
      </c>
      <c r="C239" s="326">
        <v>4920</v>
      </c>
      <c r="D239" s="327"/>
      <c r="E239" s="328"/>
      <c r="F239" s="877"/>
      <c r="G239" s="877"/>
      <c r="H239" s="891"/>
      <c r="I239" s="891"/>
    </row>
    <row r="240" spans="1:9" s="134" customFormat="1" hidden="1" outlineLevel="1">
      <c r="A240" s="747" t="s">
        <v>575</v>
      </c>
      <c r="B240" s="325" t="s">
        <v>2822</v>
      </c>
      <c r="C240" s="326">
        <v>3280</v>
      </c>
      <c r="D240" s="327"/>
      <c r="E240" s="328"/>
      <c r="F240" s="877"/>
      <c r="G240" s="877"/>
      <c r="H240" s="891"/>
      <c r="I240" s="891"/>
    </row>
    <row r="241" spans="1:9" s="134" customFormat="1" hidden="1" outlineLevel="1">
      <c r="A241" s="747" t="s">
        <v>2823</v>
      </c>
      <c r="B241" s="325" t="s">
        <v>2821</v>
      </c>
      <c r="C241" s="326">
        <v>4920</v>
      </c>
      <c r="D241" s="327"/>
      <c r="E241" s="328"/>
      <c r="F241" s="877"/>
      <c r="G241" s="877"/>
      <c r="H241" s="891"/>
      <c r="I241" s="891"/>
    </row>
    <row r="242" spans="1:9" s="134" customFormat="1" hidden="1" outlineLevel="1">
      <c r="A242" s="747" t="s">
        <v>2824</v>
      </c>
      <c r="B242" s="325" t="s">
        <v>2825</v>
      </c>
      <c r="C242" s="326">
        <v>6150</v>
      </c>
      <c r="D242" s="327"/>
      <c r="E242" s="328"/>
      <c r="F242" s="877"/>
      <c r="G242" s="877"/>
      <c r="H242" s="891"/>
      <c r="I242" s="891"/>
    </row>
    <row r="243" spans="1:9" s="134" customFormat="1" hidden="1" outlineLevel="1">
      <c r="A243" s="747"/>
      <c r="B243" s="325"/>
      <c r="C243" s="326"/>
      <c r="D243" s="327"/>
      <c r="E243" s="328"/>
      <c r="F243" s="877"/>
      <c r="G243" s="877"/>
      <c r="H243" s="891"/>
      <c r="I243" s="891"/>
    </row>
    <row r="244" spans="1:9" s="134" customFormat="1" hidden="1" outlineLevel="1">
      <c r="A244" s="747"/>
      <c r="B244" s="325"/>
      <c r="C244" s="326"/>
      <c r="D244" s="327"/>
      <c r="E244" s="328"/>
      <c r="F244" s="877"/>
      <c r="G244" s="877"/>
      <c r="H244" s="891"/>
      <c r="I244" s="891"/>
    </row>
    <row r="245" spans="1:9" s="134" customFormat="1" hidden="1" outlineLevel="1">
      <c r="A245" s="324"/>
      <c r="B245" s="325"/>
      <c r="C245" s="326"/>
      <c r="D245" s="327"/>
      <c r="E245" s="328"/>
      <c r="F245" s="877"/>
      <c r="G245" s="877"/>
      <c r="H245" s="891"/>
      <c r="I245" s="891"/>
    </row>
    <row r="246" spans="1:9" collapsed="1">
      <c r="A246" s="277"/>
      <c r="B246" s="309"/>
      <c r="C246" s="301"/>
      <c r="D246" s="305"/>
      <c r="E246" s="302" t="str">
        <f>IF(OR(ISBLANK(C246),ISBLANK(D246))," ",KOLIC*CENA)</f>
        <v xml:space="preserve"> </v>
      </c>
      <c r="F246" s="874"/>
      <c r="G246" s="874"/>
      <c r="H246" s="888"/>
      <c r="I246" s="888"/>
    </row>
    <row r="247" spans="1:9" s="76" customFormat="1" ht="114.75">
      <c r="A247" s="389"/>
      <c r="B247" s="288" t="s">
        <v>2826</v>
      </c>
      <c r="C247" s="301"/>
      <c r="D247" s="301"/>
      <c r="E247" s="302"/>
      <c r="F247" s="872"/>
      <c r="G247" s="872"/>
      <c r="H247" s="886"/>
      <c r="I247" s="886"/>
    </row>
    <row r="248" spans="1:9" s="14" customFormat="1" ht="83.25" customHeight="1">
      <c r="A248" s="389"/>
      <c r="B248" s="802" t="s">
        <v>2827</v>
      </c>
      <c r="C248" s="300"/>
      <c r="D248" s="301"/>
      <c r="E248" s="302"/>
      <c r="F248" s="878"/>
      <c r="G248" s="878"/>
      <c r="H248" s="892"/>
      <c r="I248" s="892"/>
    </row>
    <row r="249" spans="1:9" ht="117" customHeight="1">
      <c r="A249" s="331" t="s">
        <v>71</v>
      </c>
      <c r="B249" s="312" t="s">
        <v>2828</v>
      </c>
      <c r="C249" s="305"/>
      <c r="D249" s="305"/>
      <c r="E249" s="306"/>
      <c r="F249" s="874"/>
      <c r="G249" s="874"/>
      <c r="H249" s="888"/>
      <c r="I249" s="888"/>
    </row>
    <row r="250" spans="1:9" ht="155.25" customHeight="1">
      <c r="A250" s="331"/>
      <c r="B250" s="312" t="s">
        <v>2829</v>
      </c>
      <c r="C250" s="305"/>
      <c r="D250" s="305"/>
      <c r="E250" s="306"/>
      <c r="F250" s="874"/>
      <c r="G250" s="874"/>
      <c r="H250" s="888"/>
      <c r="I250" s="888"/>
    </row>
    <row r="251" spans="1:9" ht="42.75" customHeight="1">
      <c r="A251" s="331"/>
      <c r="B251" s="312" t="s">
        <v>2830</v>
      </c>
      <c r="C251" s="305"/>
      <c r="D251" s="305"/>
      <c r="E251" s="306"/>
      <c r="F251" s="874"/>
      <c r="G251" s="874"/>
      <c r="H251" s="888"/>
      <c r="I251" s="888"/>
    </row>
    <row r="252" spans="1:9" ht="194.25" customHeight="1">
      <c r="A252" s="371"/>
      <c r="B252" s="312" t="s">
        <v>2795</v>
      </c>
      <c r="C252" s="305"/>
      <c r="D252" s="305"/>
      <c r="E252" s="306"/>
      <c r="F252" s="874"/>
      <c r="G252" s="874"/>
      <c r="H252" s="888"/>
      <c r="I252" s="888"/>
    </row>
    <row r="253" spans="1:9" ht="25.5">
      <c r="A253" s="371"/>
      <c r="B253" s="312" t="s">
        <v>2796</v>
      </c>
      <c r="C253" s="305"/>
      <c r="D253" s="305"/>
      <c r="E253" s="306"/>
      <c r="F253" s="874"/>
      <c r="G253" s="874"/>
      <c r="H253" s="888"/>
      <c r="I253" s="888"/>
    </row>
    <row r="254" spans="1:9">
      <c r="A254" s="371"/>
      <c r="B254" s="312"/>
      <c r="C254" s="305"/>
      <c r="D254" s="305"/>
      <c r="E254" s="306"/>
      <c r="F254" s="874"/>
      <c r="G254" s="874"/>
      <c r="H254" s="888"/>
      <c r="I254" s="888"/>
    </row>
    <row r="255" spans="1:9" ht="102">
      <c r="A255" s="331" t="s">
        <v>67</v>
      </c>
      <c r="B255" s="312" t="s">
        <v>2831</v>
      </c>
      <c r="C255" s="305"/>
      <c r="D255" s="305"/>
      <c r="E255" s="306"/>
      <c r="F255" s="874"/>
      <c r="G255" s="874"/>
      <c r="H255" s="888"/>
      <c r="I255" s="888"/>
    </row>
    <row r="256" spans="1:9">
      <c r="A256" s="277"/>
      <c r="B256" s="309" t="s">
        <v>2713</v>
      </c>
      <c r="C256" s="310">
        <v>0</v>
      </c>
      <c r="D256" s="1320"/>
      <c r="E256" s="306" t="str">
        <f>IF(OR(ISBLANK(C256),ISBLANK(D256))," ",KOLIC*CENA)</f>
        <v xml:space="preserve"> </v>
      </c>
      <c r="F256" s="873"/>
      <c r="G256" s="873">
        <f>D256*F256</f>
        <v>0</v>
      </c>
      <c r="H256" s="945">
        <v>0</v>
      </c>
      <c r="I256" s="887">
        <f>D256*H256</f>
        <v>0</v>
      </c>
    </row>
    <row r="257" spans="1:9">
      <c r="A257" s="277"/>
      <c r="B257" s="309" t="s">
        <v>2714</v>
      </c>
      <c r="C257" s="310">
        <v>8</v>
      </c>
      <c r="D257" s="1309">
        <f>D256</f>
        <v>0</v>
      </c>
      <c r="E257" s="306">
        <f>IF(OR(ISBLANK(C257),ISBLANK(D257))," ",KOLIC*CENA)</f>
        <v>0</v>
      </c>
      <c r="F257" s="873"/>
      <c r="G257" s="873">
        <f>D257*F257</f>
        <v>0</v>
      </c>
      <c r="H257" s="945">
        <v>8</v>
      </c>
      <c r="I257" s="887">
        <f>D257*H257</f>
        <v>0</v>
      </c>
    </row>
    <row r="258" spans="1:9">
      <c r="A258" s="277"/>
      <c r="B258" s="309" t="s">
        <v>2715</v>
      </c>
      <c r="C258" s="310">
        <v>0</v>
      </c>
      <c r="D258" s="1309">
        <f>D256</f>
        <v>0</v>
      </c>
      <c r="E258" s="306">
        <f>IF(OR(ISBLANK(C258),ISBLANK(D258))," ",KOLIC*CENA)</f>
        <v>0</v>
      </c>
      <c r="F258" s="873"/>
      <c r="G258" s="873">
        <f>D258*F258</f>
        <v>0</v>
      </c>
      <c r="H258" s="945">
        <v>0</v>
      </c>
      <c r="I258" s="887">
        <f>D258*H258</f>
        <v>0</v>
      </c>
    </row>
    <row r="259" spans="1:9" ht="13.5" thickBot="1">
      <c r="A259" s="277"/>
      <c r="B259" s="407" t="s">
        <v>2716</v>
      </c>
      <c r="C259" s="408">
        <v>12</v>
      </c>
      <c r="D259" s="1310">
        <f>D256</f>
        <v>0</v>
      </c>
      <c r="E259" s="410">
        <f>IF(OR(ISBLANK(C259),ISBLANK(D259))," ",KOLIC*CENA)</f>
        <v>0</v>
      </c>
      <c r="F259" s="931"/>
      <c r="G259" s="931">
        <f>D259*F259</f>
        <v>0</v>
      </c>
      <c r="H259" s="946">
        <v>12</v>
      </c>
      <c r="I259" s="947">
        <f>D259*H259</f>
        <v>0</v>
      </c>
    </row>
    <row r="260" spans="1:9" ht="13.5" thickTop="1">
      <c r="A260" s="277"/>
      <c r="B260" s="404" t="s">
        <v>199</v>
      </c>
      <c r="C260" s="405">
        <f>SUM(C256:C259)</f>
        <v>20</v>
      </c>
      <c r="D260" s="391"/>
      <c r="E260" s="406"/>
      <c r="F260" s="932"/>
      <c r="G260" s="932"/>
      <c r="H260" s="948"/>
      <c r="I260" s="948"/>
    </row>
    <row r="261" spans="1:9">
      <c r="A261" s="277"/>
      <c r="B261" s="310"/>
      <c r="C261" s="301"/>
      <c r="D261" s="305"/>
      <c r="E261" s="306"/>
      <c r="F261" s="874"/>
      <c r="G261" s="874"/>
      <c r="H261" s="888"/>
      <c r="I261" s="888"/>
    </row>
    <row r="262" spans="1:9" ht="102">
      <c r="A262" s="331" t="s">
        <v>68</v>
      </c>
      <c r="B262" s="312" t="s">
        <v>2832</v>
      </c>
      <c r="C262" s="305"/>
      <c r="D262" s="305"/>
      <c r="E262" s="306"/>
      <c r="F262" s="874"/>
      <c r="G262" s="874"/>
      <c r="H262" s="888"/>
      <c r="I262" s="888"/>
    </row>
    <row r="263" spans="1:9">
      <c r="A263" s="277"/>
      <c r="B263" s="309" t="s">
        <v>2798</v>
      </c>
      <c r="C263" s="310">
        <v>0</v>
      </c>
      <c r="D263" s="1320"/>
      <c r="E263" s="306" t="str">
        <f>IF(OR(ISBLANK(C263),ISBLANK(D263))," ",KOLIC*CENA)</f>
        <v xml:space="preserve"> </v>
      </c>
      <c r="F263" s="873"/>
      <c r="G263" s="873">
        <f>D263*F263</f>
        <v>0</v>
      </c>
      <c r="H263" s="945">
        <v>0</v>
      </c>
      <c r="I263" s="887">
        <f>D263*H263</f>
        <v>0</v>
      </c>
    </row>
    <row r="264" spans="1:9">
      <c r="A264" s="277"/>
      <c r="B264" s="309" t="s">
        <v>2799</v>
      </c>
      <c r="C264" s="310">
        <v>545</v>
      </c>
      <c r="D264" s="1309">
        <f>D263</f>
        <v>0</v>
      </c>
      <c r="E264" s="306">
        <f>IF(OR(ISBLANK(C264),ISBLANK(D264))," ",KOLIC*CENA)</f>
        <v>0</v>
      </c>
      <c r="F264" s="873"/>
      <c r="G264" s="873">
        <f>D264*F264</f>
        <v>0</v>
      </c>
      <c r="H264" s="945">
        <v>545</v>
      </c>
      <c r="I264" s="887">
        <f>D264*H264</f>
        <v>0</v>
      </c>
    </row>
    <row r="265" spans="1:9">
      <c r="A265" s="277"/>
      <c r="B265" s="309" t="s">
        <v>2800</v>
      </c>
      <c r="C265" s="310">
        <v>0</v>
      </c>
      <c r="D265" s="1309">
        <f>D263</f>
        <v>0</v>
      </c>
      <c r="E265" s="306">
        <f>IF(OR(ISBLANK(C265),ISBLANK(D265))," ",KOLIC*CENA)</f>
        <v>0</v>
      </c>
      <c r="F265" s="873"/>
      <c r="G265" s="873">
        <f>D265*F265</f>
        <v>0</v>
      </c>
      <c r="H265" s="945">
        <v>0</v>
      </c>
      <c r="I265" s="887">
        <f>D265*H265</f>
        <v>0</v>
      </c>
    </row>
    <row r="266" spans="1:9" ht="13.5" thickBot="1">
      <c r="A266" s="277"/>
      <c r="B266" s="407" t="s">
        <v>2801</v>
      </c>
      <c r="C266" s="408">
        <v>820</v>
      </c>
      <c r="D266" s="1310">
        <f>D263</f>
        <v>0</v>
      </c>
      <c r="E266" s="410">
        <f>IF(OR(ISBLANK(C266),ISBLANK(D266))," ",KOLIC*CENA)</f>
        <v>0</v>
      </c>
      <c r="F266" s="931"/>
      <c r="G266" s="931">
        <f>D266*F266</f>
        <v>0</v>
      </c>
      <c r="H266" s="946">
        <v>820</v>
      </c>
      <c r="I266" s="947">
        <f>D266*H266</f>
        <v>0</v>
      </c>
    </row>
    <row r="267" spans="1:9" ht="13.5" thickTop="1">
      <c r="A267" s="277"/>
      <c r="B267" s="404" t="s">
        <v>263</v>
      </c>
      <c r="C267" s="405">
        <f>SUM(C263:C266)</f>
        <v>1365</v>
      </c>
      <c r="D267" s="391"/>
      <c r="E267" s="406"/>
      <c r="F267" s="932"/>
      <c r="G267" s="932"/>
      <c r="H267" s="948"/>
      <c r="I267" s="948"/>
    </row>
    <row r="268" spans="1:9">
      <c r="A268" s="277"/>
      <c r="B268" s="310"/>
      <c r="C268" s="301"/>
      <c r="D268" s="305"/>
      <c r="E268" s="306"/>
      <c r="F268" s="874"/>
      <c r="G268" s="874"/>
      <c r="H268" s="888"/>
      <c r="I268" s="888"/>
    </row>
    <row r="269" spans="1:9" s="134" customFormat="1" hidden="1" outlineLevel="1">
      <c r="A269" s="324"/>
      <c r="B269" s="325" t="s">
        <v>2833</v>
      </c>
      <c r="C269" s="326"/>
      <c r="D269" s="327"/>
      <c r="E269" s="328"/>
      <c r="F269" s="877"/>
      <c r="G269" s="877"/>
      <c r="H269" s="891"/>
      <c r="I269" s="891"/>
    </row>
    <row r="270" spans="1:9" s="134" customFormat="1" hidden="1" outlineLevel="1">
      <c r="A270" s="324"/>
      <c r="B270" s="325" t="s">
        <v>2803</v>
      </c>
      <c r="C270" s="326"/>
      <c r="D270" s="327"/>
      <c r="E270" s="328"/>
      <c r="F270" s="877"/>
      <c r="G270" s="877"/>
      <c r="H270" s="891"/>
      <c r="I270" s="891"/>
    </row>
    <row r="271" spans="1:9" s="134" customFormat="1" hidden="1" outlineLevel="1">
      <c r="A271" s="747" t="s">
        <v>2834</v>
      </c>
      <c r="B271" s="325" t="s">
        <v>2835</v>
      </c>
      <c r="C271" s="326">
        <v>544.44000000000005</v>
      </c>
      <c r="D271" s="327"/>
      <c r="E271" s="328"/>
      <c r="F271" s="877"/>
      <c r="G271" s="877"/>
      <c r="H271" s="891"/>
      <c r="I271" s="891"/>
    </row>
    <row r="272" spans="1:9" s="134" customFormat="1" hidden="1" outlineLevel="1">
      <c r="A272" s="747" t="s">
        <v>2836</v>
      </c>
      <c r="B272" s="325" t="s">
        <v>2837</v>
      </c>
      <c r="C272" s="326">
        <v>816.66</v>
      </c>
      <c r="D272" s="327"/>
      <c r="E272" s="328"/>
      <c r="F272" s="877"/>
      <c r="G272" s="877"/>
      <c r="H272" s="891"/>
      <c r="I272" s="891"/>
    </row>
    <row r="273" spans="1:9" collapsed="1">
      <c r="A273" s="277"/>
      <c r="B273" s="309"/>
      <c r="C273" s="301"/>
      <c r="D273" s="305"/>
      <c r="E273" s="302" t="str">
        <f>IF(OR(ISBLANK(C273),ISBLANK(D273))," ",KOLIC*CENA)</f>
        <v xml:space="preserve"> </v>
      </c>
      <c r="F273" s="874"/>
      <c r="G273" s="874"/>
      <c r="H273" s="888"/>
      <c r="I273" s="888"/>
    </row>
    <row r="274" spans="1:9" s="86" customFormat="1" ht="131.25" customHeight="1">
      <c r="A274" s="373" t="s">
        <v>38</v>
      </c>
      <c r="B274" s="338" t="s">
        <v>2838</v>
      </c>
      <c r="C274" s="305"/>
      <c r="D274" s="305"/>
      <c r="E274" s="306" t="str">
        <f>IF(OR(ISBLANK(C274),ISBLANK(D274))," ",KOLIC*CENA)</f>
        <v xml:space="preserve"> </v>
      </c>
      <c r="F274" s="933"/>
      <c r="G274" s="933"/>
      <c r="H274" s="949"/>
      <c r="I274" s="949"/>
    </row>
    <row r="275" spans="1:9" s="86" customFormat="1" ht="52.5" customHeight="1">
      <c r="A275" s="804"/>
      <c r="B275" s="338" t="s">
        <v>2839</v>
      </c>
      <c r="C275" s="305"/>
      <c r="D275" s="305"/>
      <c r="E275" s="306" t="str">
        <f>IF(OR(ISBLANK(C275),ISBLANK(D275))," ",KOLIC*CENA)</f>
        <v xml:space="preserve"> </v>
      </c>
      <c r="F275" s="933"/>
      <c r="G275" s="933"/>
      <c r="H275" s="949"/>
      <c r="I275" s="949"/>
    </row>
    <row r="276" spans="1:9" s="86" customFormat="1" ht="54.75" customHeight="1">
      <c r="A276" s="804"/>
      <c r="B276" s="338" t="s">
        <v>2840</v>
      </c>
      <c r="C276" s="305"/>
      <c r="D276" s="305"/>
      <c r="E276" s="306" t="str">
        <f>IF(OR(ISBLANK(C276),ISBLANK(D276))," ",KOLIC*CENA)</f>
        <v xml:space="preserve"> </v>
      </c>
      <c r="F276" s="933"/>
      <c r="G276" s="933"/>
      <c r="H276" s="949"/>
      <c r="I276" s="949"/>
    </row>
    <row r="277" spans="1:9" s="86" customFormat="1" ht="54" customHeight="1">
      <c r="A277" s="804"/>
      <c r="B277" s="338" t="s">
        <v>2841</v>
      </c>
      <c r="C277" s="305"/>
      <c r="D277" s="305"/>
      <c r="E277" s="306"/>
      <c r="F277" s="933"/>
      <c r="G277" s="933"/>
      <c r="H277" s="949"/>
      <c r="I277" s="949"/>
    </row>
    <row r="278" spans="1:9">
      <c r="A278" s="331"/>
      <c r="B278" s="371"/>
      <c r="C278" s="305"/>
      <c r="D278" s="305"/>
      <c r="E278" s="306" t="str">
        <f t="shared" ref="E278:E283" si="2">IF(OR(ISBLANK(C278),ISBLANK(D278))," ",KOLIC*CENA)</f>
        <v xml:space="preserve"> </v>
      </c>
      <c r="F278" s="874"/>
      <c r="G278" s="874"/>
      <c r="H278" s="888"/>
      <c r="I278" s="888"/>
    </row>
    <row r="279" spans="1:9" s="806" customFormat="1" ht="156.75" customHeight="1">
      <c r="A279" s="373" t="s">
        <v>67</v>
      </c>
      <c r="B279" s="312" t="s">
        <v>2842</v>
      </c>
      <c r="C279" s="337"/>
      <c r="D279" s="305"/>
      <c r="E279" s="306" t="str">
        <f t="shared" si="2"/>
        <v xml:space="preserve"> </v>
      </c>
      <c r="F279" s="934"/>
      <c r="G279" s="934"/>
      <c r="H279" s="950"/>
      <c r="I279" s="950"/>
    </row>
    <row r="280" spans="1:9">
      <c r="A280" s="277"/>
      <c r="B280" s="309" t="s">
        <v>1433</v>
      </c>
      <c r="C280" s="310">
        <v>75</v>
      </c>
      <c r="D280" s="1320"/>
      <c r="E280" s="306" t="str">
        <f t="shared" si="2"/>
        <v xml:space="preserve"> </v>
      </c>
      <c r="F280" s="873"/>
      <c r="G280" s="873">
        <f>D280*F280</f>
        <v>0</v>
      </c>
      <c r="H280" s="945">
        <v>75</v>
      </c>
      <c r="I280" s="887">
        <f>D280*H280</f>
        <v>0</v>
      </c>
    </row>
    <row r="281" spans="1:9">
      <c r="A281" s="277"/>
      <c r="B281" s="309" t="s">
        <v>2741</v>
      </c>
      <c r="C281" s="310">
        <v>46</v>
      </c>
      <c r="D281" s="1309">
        <f>D280</f>
        <v>0</v>
      </c>
      <c r="E281" s="306">
        <f t="shared" si="2"/>
        <v>0</v>
      </c>
      <c r="F281" s="873"/>
      <c r="G281" s="873">
        <f>D281*F281</f>
        <v>0</v>
      </c>
      <c r="H281" s="945">
        <v>46</v>
      </c>
      <c r="I281" s="887">
        <f>D281*H281</f>
        <v>0</v>
      </c>
    </row>
    <row r="282" spans="1:9">
      <c r="A282" s="277"/>
      <c r="B282" s="309" t="s">
        <v>2742</v>
      </c>
      <c r="C282" s="310">
        <v>75</v>
      </c>
      <c r="D282" s="1309">
        <f>D280</f>
        <v>0</v>
      </c>
      <c r="E282" s="306">
        <f t="shared" si="2"/>
        <v>0</v>
      </c>
      <c r="F282" s="873"/>
      <c r="G282" s="873">
        <f>D282*F282</f>
        <v>0</v>
      </c>
      <c r="H282" s="945">
        <v>75</v>
      </c>
      <c r="I282" s="887">
        <f>D282*H282</f>
        <v>0</v>
      </c>
    </row>
    <row r="283" spans="1:9" ht="13.5" thickBot="1">
      <c r="A283" s="277"/>
      <c r="B283" s="407" t="s">
        <v>2743</v>
      </c>
      <c r="C283" s="408">
        <v>112</v>
      </c>
      <c r="D283" s="1310">
        <f>D280</f>
        <v>0</v>
      </c>
      <c r="E283" s="410">
        <f t="shared" si="2"/>
        <v>0</v>
      </c>
      <c r="F283" s="931"/>
      <c r="G283" s="931">
        <f>D283*F283</f>
        <v>0</v>
      </c>
      <c r="H283" s="946">
        <v>112</v>
      </c>
      <c r="I283" s="947">
        <f>D283*H283</f>
        <v>0</v>
      </c>
    </row>
    <row r="284" spans="1:9" ht="13.5" thickTop="1">
      <c r="A284" s="277"/>
      <c r="B284" s="404" t="s">
        <v>215</v>
      </c>
      <c r="C284" s="405">
        <f>SUM(C280:C283)</f>
        <v>308</v>
      </c>
      <c r="D284" s="391"/>
      <c r="E284" s="406"/>
      <c r="F284" s="932"/>
      <c r="G284" s="932"/>
      <c r="H284" s="948"/>
      <c r="I284" s="948"/>
    </row>
    <row r="285" spans="1:9">
      <c r="A285" s="277"/>
      <c r="B285" s="310"/>
      <c r="C285" s="301"/>
      <c r="D285" s="305"/>
      <c r="E285" s="306"/>
      <c r="F285" s="874"/>
      <c r="G285" s="874"/>
      <c r="H285" s="888"/>
      <c r="I285" s="888"/>
    </row>
    <row r="286" spans="1:9" s="134" customFormat="1" hidden="1" outlineLevel="1">
      <c r="A286" s="324"/>
      <c r="B286" s="325" t="s">
        <v>2762</v>
      </c>
      <c r="C286" s="326"/>
      <c r="D286" s="327"/>
      <c r="E286" s="328"/>
      <c r="F286" s="877"/>
      <c r="G286" s="877"/>
      <c r="H286" s="891"/>
      <c r="I286" s="891"/>
    </row>
    <row r="287" spans="1:9" s="134" customFormat="1" hidden="1" outlineLevel="1">
      <c r="A287" s="747" t="s">
        <v>2843</v>
      </c>
      <c r="B287" s="325" t="s">
        <v>2844</v>
      </c>
      <c r="C287" s="326">
        <v>75</v>
      </c>
      <c r="D287" s="327"/>
      <c r="E287" s="328"/>
      <c r="F287" s="877"/>
      <c r="G287" s="877"/>
      <c r="H287" s="891"/>
      <c r="I287" s="891"/>
    </row>
    <row r="288" spans="1:9" s="134" customFormat="1" hidden="1" outlineLevel="1">
      <c r="A288" s="747"/>
      <c r="B288" s="325"/>
      <c r="C288" s="326"/>
      <c r="D288" s="327"/>
      <c r="E288" s="328"/>
      <c r="F288" s="877"/>
      <c r="G288" s="877"/>
      <c r="H288" s="891"/>
      <c r="I288" s="891"/>
    </row>
    <row r="289" spans="1:9" s="134" customFormat="1" hidden="1" outlineLevel="1">
      <c r="A289" s="324"/>
      <c r="B289" s="325" t="s">
        <v>2845</v>
      </c>
      <c r="C289" s="326"/>
      <c r="D289" s="327"/>
      <c r="E289" s="328"/>
      <c r="F289" s="877"/>
      <c r="G289" s="877"/>
      <c r="H289" s="891"/>
      <c r="I289" s="891"/>
    </row>
    <row r="290" spans="1:9" s="134" customFormat="1" hidden="1" outlineLevel="1">
      <c r="A290" s="747" t="s">
        <v>2843</v>
      </c>
      <c r="B290" s="325" t="s">
        <v>2846</v>
      </c>
      <c r="C290" s="326">
        <v>37.5</v>
      </c>
      <c r="D290" s="327"/>
      <c r="E290" s="328"/>
      <c r="F290" s="877"/>
      <c r="G290" s="877"/>
      <c r="H290" s="891"/>
      <c r="I290" s="891"/>
    </row>
    <row r="291" spans="1:9" s="134" customFormat="1" hidden="1" outlineLevel="1">
      <c r="A291" s="747" t="s">
        <v>2847</v>
      </c>
      <c r="B291" s="325" t="s">
        <v>2848</v>
      </c>
      <c r="C291" s="326">
        <v>8.32</v>
      </c>
      <c r="D291" s="327"/>
      <c r="E291" s="328"/>
      <c r="F291" s="877"/>
      <c r="G291" s="877"/>
      <c r="H291" s="891"/>
      <c r="I291" s="891"/>
    </row>
    <row r="292" spans="1:9" s="134" customFormat="1" hidden="1" outlineLevel="1">
      <c r="A292" s="747"/>
      <c r="B292" s="325"/>
      <c r="C292" s="326">
        <v>45.82</v>
      </c>
      <c r="D292" s="327"/>
      <c r="E292" s="328"/>
      <c r="F292" s="877"/>
      <c r="G292" s="877"/>
      <c r="H292" s="891"/>
      <c r="I292" s="891"/>
    </row>
    <row r="293" spans="1:9" s="134" customFormat="1" hidden="1" outlineLevel="1">
      <c r="A293" s="324"/>
      <c r="B293" s="325" t="s">
        <v>2774</v>
      </c>
      <c r="C293" s="326"/>
      <c r="D293" s="327"/>
      <c r="E293" s="328"/>
      <c r="F293" s="877"/>
      <c r="G293" s="877"/>
      <c r="H293" s="891"/>
      <c r="I293" s="891"/>
    </row>
    <row r="294" spans="1:9" s="134" customFormat="1" hidden="1" outlineLevel="1">
      <c r="A294" s="747" t="s">
        <v>2843</v>
      </c>
      <c r="B294" s="325" t="s">
        <v>2849</v>
      </c>
      <c r="C294" s="326">
        <v>95</v>
      </c>
      <c r="D294" s="327"/>
      <c r="E294" s="328"/>
      <c r="F294" s="877"/>
      <c r="G294" s="877"/>
      <c r="H294" s="891"/>
      <c r="I294" s="891"/>
    </row>
    <row r="295" spans="1:9" s="134" customFormat="1" hidden="1" outlineLevel="1">
      <c r="A295" s="747" t="s">
        <v>2850</v>
      </c>
      <c r="B295" s="325" t="s">
        <v>2851</v>
      </c>
      <c r="C295" s="326">
        <v>16.64</v>
      </c>
      <c r="D295" s="327"/>
      <c r="E295" s="328"/>
      <c r="F295" s="877"/>
      <c r="G295" s="877"/>
      <c r="H295" s="891"/>
      <c r="I295" s="891"/>
    </row>
    <row r="296" spans="1:9" s="134" customFormat="1" hidden="1" outlineLevel="1">
      <c r="A296" s="747"/>
      <c r="B296" s="325"/>
      <c r="C296" s="326">
        <v>111.64</v>
      </c>
      <c r="D296" s="327"/>
      <c r="E296" s="328"/>
      <c r="F296" s="877"/>
      <c r="G296" s="877"/>
      <c r="H296" s="891"/>
      <c r="I296" s="891"/>
    </row>
    <row r="297" spans="1:9" s="806" customFormat="1" collapsed="1">
      <c r="A297" s="805"/>
      <c r="B297" s="807"/>
      <c r="C297" s="340"/>
      <c r="D297" s="305"/>
      <c r="E297" s="306" t="str">
        <f>IF(OR(ISBLANK(C297),ISBLANK(D297))," ",KOLIC*CENA)</f>
        <v xml:space="preserve"> </v>
      </c>
      <c r="F297" s="934"/>
      <c r="G297" s="934"/>
      <c r="H297" s="950"/>
      <c r="I297" s="950"/>
    </row>
    <row r="298" spans="1:9" s="86" customFormat="1" ht="104.25" customHeight="1">
      <c r="A298" s="373" t="s">
        <v>68</v>
      </c>
      <c r="B298" s="338" t="s">
        <v>2852</v>
      </c>
      <c r="C298" s="305"/>
      <c r="D298" s="305"/>
      <c r="E298" s="306" t="str">
        <f>IF(OR(ISBLANK(C298),ISBLANK(D298))," ",KOLIC*CENA)</f>
        <v xml:space="preserve"> </v>
      </c>
      <c r="F298" s="933"/>
      <c r="G298" s="933"/>
      <c r="H298" s="949"/>
      <c r="I298" s="949"/>
    </row>
    <row r="299" spans="1:9" s="86" customFormat="1" ht="12.75" customHeight="1">
      <c r="A299" s="373"/>
      <c r="B299" s="338" t="s">
        <v>2853</v>
      </c>
      <c r="C299" s="305"/>
      <c r="D299" s="305"/>
      <c r="E299" s="306"/>
      <c r="F299" s="933"/>
      <c r="G299" s="933"/>
      <c r="H299" s="949"/>
      <c r="I299" s="949"/>
    </row>
    <row r="300" spans="1:9" s="86" customFormat="1" ht="26.25" customHeight="1">
      <c r="A300" s="373"/>
      <c r="B300" s="338" t="s">
        <v>2854</v>
      </c>
      <c r="C300" s="305"/>
      <c r="D300" s="305"/>
      <c r="E300" s="306"/>
      <c r="F300" s="933"/>
      <c r="G300" s="933"/>
      <c r="H300" s="949"/>
      <c r="I300" s="949"/>
    </row>
    <row r="301" spans="1:9">
      <c r="A301" s="277"/>
      <c r="B301" s="309" t="s">
        <v>2725</v>
      </c>
      <c r="C301" s="310">
        <v>6.5</v>
      </c>
      <c r="D301" s="1320"/>
      <c r="E301" s="306" t="str">
        <f>IF(OR(ISBLANK(C301),ISBLANK(D301))," ",KOLIC*CENA)</f>
        <v xml:space="preserve"> </v>
      </c>
      <c r="F301" s="873"/>
      <c r="G301" s="873">
        <f>D301*F301</f>
        <v>0</v>
      </c>
      <c r="H301" s="945">
        <v>6.5</v>
      </c>
      <c r="I301" s="887">
        <f>D301*H301</f>
        <v>0</v>
      </c>
    </row>
    <row r="302" spans="1:9">
      <c r="A302" s="277"/>
      <c r="B302" s="309" t="s">
        <v>2726</v>
      </c>
      <c r="C302" s="310">
        <v>4</v>
      </c>
      <c r="D302" s="1309">
        <f>D301</f>
        <v>0</v>
      </c>
      <c r="E302" s="306">
        <f>IF(OR(ISBLANK(C302),ISBLANK(D302))," ",KOLIC*CENA)</f>
        <v>0</v>
      </c>
      <c r="F302" s="873"/>
      <c r="G302" s="873">
        <f>D302*F302</f>
        <v>0</v>
      </c>
      <c r="H302" s="945">
        <v>4</v>
      </c>
      <c r="I302" s="887">
        <f>D302*H302</f>
        <v>0</v>
      </c>
    </row>
    <row r="303" spans="1:9">
      <c r="A303" s="277"/>
      <c r="B303" s="309" t="s">
        <v>2727</v>
      </c>
      <c r="C303" s="310">
        <v>6.5</v>
      </c>
      <c r="D303" s="1309">
        <f>D301</f>
        <v>0</v>
      </c>
      <c r="E303" s="306">
        <f>IF(OR(ISBLANK(C303),ISBLANK(D303))," ",KOLIC*CENA)</f>
        <v>0</v>
      </c>
      <c r="F303" s="873"/>
      <c r="G303" s="873">
        <f>D303*F303</f>
        <v>0</v>
      </c>
      <c r="H303" s="945">
        <v>6.5</v>
      </c>
      <c r="I303" s="887">
        <f>D303*H303</f>
        <v>0</v>
      </c>
    </row>
    <row r="304" spans="1:9" ht="13.5" thickBot="1">
      <c r="A304" s="277"/>
      <c r="B304" s="407" t="s">
        <v>2728</v>
      </c>
      <c r="C304" s="408">
        <v>9.75</v>
      </c>
      <c r="D304" s="1310">
        <f>D301</f>
        <v>0</v>
      </c>
      <c r="E304" s="410">
        <f>IF(OR(ISBLANK(C304),ISBLANK(D304))," ",KOLIC*CENA)</f>
        <v>0</v>
      </c>
      <c r="F304" s="931"/>
      <c r="G304" s="931">
        <f>D304*F304</f>
        <v>0</v>
      </c>
      <c r="H304" s="946">
        <v>9.75</v>
      </c>
      <c r="I304" s="947">
        <f>D304*H304</f>
        <v>0</v>
      </c>
    </row>
    <row r="305" spans="1:9" ht="13.5" thickTop="1">
      <c r="A305" s="277"/>
      <c r="B305" s="404" t="s">
        <v>294</v>
      </c>
      <c r="C305" s="405">
        <f>SUM(C301:C304)</f>
        <v>26.75</v>
      </c>
      <c r="D305" s="391"/>
      <c r="E305" s="406"/>
      <c r="F305" s="932"/>
      <c r="G305" s="932"/>
      <c r="H305" s="948"/>
      <c r="I305" s="948"/>
    </row>
    <row r="306" spans="1:9">
      <c r="A306" s="277"/>
      <c r="B306" s="310"/>
      <c r="C306" s="301"/>
      <c r="D306" s="305"/>
      <c r="E306" s="306"/>
      <c r="F306" s="874"/>
      <c r="G306" s="874"/>
      <c r="H306" s="888"/>
      <c r="I306" s="888"/>
    </row>
    <row r="307" spans="1:9" s="134" customFormat="1" hidden="1" outlineLevel="1">
      <c r="A307" s="324"/>
      <c r="B307" s="325" t="s">
        <v>2762</v>
      </c>
      <c r="C307" s="326"/>
      <c r="D307" s="327"/>
      <c r="E307" s="328"/>
      <c r="F307" s="877"/>
      <c r="G307" s="877"/>
      <c r="H307" s="891"/>
      <c r="I307" s="891"/>
    </row>
    <row r="308" spans="1:9" s="134" customFormat="1" hidden="1" outlineLevel="1">
      <c r="A308" s="747" t="s">
        <v>2804</v>
      </c>
      <c r="B308" s="325" t="s">
        <v>2855</v>
      </c>
      <c r="C308" s="326">
        <v>6.48</v>
      </c>
      <c r="D308" s="327"/>
      <c r="E308" s="328"/>
      <c r="F308" s="877"/>
      <c r="G308" s="877"/>
      <c r="H308" s="891"/>
      <c r="I308" s="891"/>
    </row>
    <row r="309" spans="1:9" s="134" customFormat="1" hidden="1" outlineLevel="1">
      <c r="A309" s="747"/>
      <c r="B309" s="325"/>
      <c r="C309" s="326"/>
      <c r="D309" s="327"/>
      <c r="E309" s="328"/>
      <c r="F309" s="877"/>
      <c r="G309" s="877"/>
      <c r="H309" s="891"/>
      <c r="I309" s="891"/>
    </row>
    <row r="310" spans="1:9" s="134" customFormat="1" hidden="1" outlineLevel="1">
      <c r="A310" s="324"/>
      <c r="B310" s="325" t="s">
        <v>2845</v>
      </c>
      <c r="C310" s="326"/>
      <c r="D310" s="327"/>
      <c r="E310" s="328"/>
      <c r="F310" s="877"/>
      <c r="G310" s="877"/>
      <c r="H310" s="891"/>
      <c r="I310" s="891"/>
    </row>
    <row r="311" spans="1:9" s="134" customFormat="1" hidden="1" outlineLevel="1">
      <c r="A311" s="747" t="s">
        <v>2804</v>
      </c>
      <c r="B311" s="325" t="s">
        <v>2856</v>
      </c>
      <c r="C311" s="326">
        <v>3.24</v>
      </c>
      <c r="D311" s="327"/>
      <c r="E311" s="328"/>
      <c r="F311" s="877"/>
      <c r="G311" s="877"/>
      <c r="H311" s="891"/>
      <c r="I311" s="891"/>
    </row>
    <row r="312" spans="1:9" s="134" customFormat="1" hidden="1" outlineLevel="1">
      <c r="A312" s="747" t="s">
        <v>2847</v>
      </c>
      <c r="B312" s="325" t="s">
        <v>2857</v>
      </c>
      <c r="C312" s="326">
        <v>0.75</v>
      </c>
      <c r="D312" s="327"/>
      <c r="E312" s="328"/>
      <c r="F312" s="877"/>
      <c r="G312" s="877"/>
      <c r="H312" s="891"/>
      <c r="I312" s="891"/>
    </row>
    <row r="313" spans="1:9" s="134" customFormat="1" hidden="1" outlineLevel="1">
      <c r="A313" s="747"/>
      <c r="B313" s="325"/>
      <c r="C313" s="326">
        <v>3.99</v>
      </c>
      <c r="D313" s="327"/>
      <c r="E313" s="328"/>
      <c r="F313" s="877"/>
      <c r="G313" s="877"/>
      <c r="H313" s="891"/>
      <c r="I313" s="891"/>
    </row>
    <row r="314" spans="1:9" s="134" customFormat="1" hidden="1" outlineLevel="1">
      <c r="A314" s="324"/>
      <c r="B314" s="325" t="s">
        <v>2774</v>
      </c>
      <c r="C314" s="326"/>
      <c r="D314" s="327"/>
      <c r="E314" s="328"/>
      <c r="F314" s="877"/>
      <c r="G314" s="877"/>
      <c r="H314" s="891"/>
      <c r="I314" s="891"/>
    </row>
    <row r="315" spans="1:9" s="134" customFormat="1" hidden="1" outlineLevel="1">
      <c r="A315" s="747" t="s">
        <v>2804</v>
      </c>
      <c r="B315" s="325" t="s">
        <v>2858</v>
      </c>
      <c r="C315" s="326">
        <v>8.2100000000000009</v>
      </c>
      <c r="D315" s="327"/>
      <c r="E315" s="328"/>
      <c r="F315" s="877"/>
      <c r="G315" s="877"/>
      <c r="H315" s="891"/>
      <c r="I315" s="891"/>
    </row>
    <row r="316" spans="1:9" s="134" customFormat="1" hidden="1" outlineLevel="1">
      <c r="A316" s="747" t="s">
        <v>2859</v>
      </c>
      <c r="B316" s="325" t="s">
        <v>2860</v>
      </c>
      <c r="C316" s="326">
        <v>1.5</v>
      </c>
      <c r="D316" s="327"/>
      <c r="E316" s="328"/>
      <c r="F316" s="877"/>
      <c r="G316" s="877"/>
      <c r="H316" s="891"/>
      <c r="I316" s="891"/>
    </row>
    <row r="317" spans="1:9" s="134" customFormat="1" hidden="1" outlineLevel="1">
      <c r="A317" s="747"/>
      <c r="B317" s="325"/>
      <c r="C317" s="326">
        <v>9.7100000000000009</v>
      </c>
      <c r="D317" s="327"/>
      <c r="E317" s="328"/>
      <c r="F317" s="877"/>
      <c r="G317" s="877"/>
      <c r="H317" s="891"/>
      <c r="I317" s="891"/>
    </row>
    <row r="318" spans="1:9" s="134" customFormat="1" hidden="1" outlineLevel="1">
      <c r="A318" s="747"/>
      <c r="B318" s="325"/>
      <c r="C318" s="326"/>
      <c r="D318" s="327"/>
      <c r="E318" s="328"/>
      <c r="F318" s="877"/>
      <c r="G318" s="877"/>
      <c r="H318" s="891"/>
      <c r="I318" s="891"/>
    </row>
    <row r="319" spans="1:9" s="806" customFormat="1" collapsed="1">
      <c r="A319" s="805"/>
      <c r="B319" s="807"/>
      <c r="C319" s="340"/>
      <c r="D319" s="305"/>
      <c r="E319" s="306" t="str">
        <f>IF(OR(ISBLANK(C319),ISBLANK(D319))," ",KOLIC*CENA)</f>
        <v xml:space="preserve"> </v>
      </c>
      <c r="F319" s="934"/>
      <c r="G319" s="934"/>
      <c r="H319" s="950"/>
      <c r="I319" s="950"/>
    </row>
    <row r="320" spans="1:9" s="809" customFormat="1" ht="141.75" customHeight="1">
      <c r="A320" s="377" t="s">
        <v>72</v>
      </c>
      <c r="B320" s="348" t="s">
        <v>2861</v>
      </c>
      <c r="C320" s="808"/>
      <c r="D320" s="808"/>
      <c r="E320" s="306" t="str">
        <f>IF(OR(ISBLANK(C320),ISBLANK(D320))," ",KOLIC*CENA)</f>
        <v xml:space="preserve"> </v>
      </c>
      <c r="F320" s="935"/>
      <c r="G320" s="935"/>
      <c r="H320" s="951"/>
      <c r="I320" s="951"/>
    </row>
    <row r="321" spans="1:9" s="809" customFormat="1" ht="94.5" customHeight="1">
      <c r="A321" s="377"/>
      <c r="B321" s="348" t="s">
        <v>2862</v>
      </c>
      <c r="C321" s="808"/>
      <c r="D321" s="808"/>
      <c r="E321" s="306"/>
      <c r="F321" s="935"/>
      <c r="G321" s="935"/>
      <c r="H321" s="951"/>
      <c r="I321" s="951"/>
    </row>
    <row r="322" spans="1:9">
      <c r="A322" s="277"/>
      <c r="B322" s="309" t="s">
        <v>2863</v>
      </c>
      <c r="C322" s="310">
        <v>167.5</v>
      </c>
      <c r="D322" s="1320"/>
      <c r="E322" s="306" t="str">
        <f>IF(OR(ISBLANK(C322),ISBLANK(D322))," ",KOLIC*CENA)</f>
        <v xml:space="preserve"> </v>
      </c>
      <c r="F322" s="873"/>
      <c r="G322" s="873">
        <f>D322*F322</f>
        <v>0</v>
      </c>
      <c r="H322" s="945">
        <v>167.5</v>
      </c>
      <c r="I322" s="887">
        <f>D322*H322</f>
        <v>0</v>
      </c>
    </row>
    <row r="323" spans="1:9">
      <c r="A323" s="277"/>
      <c r="B323" s="309" t="s">
        <v>2864</v>
      </c>
      <c r="C323" s="310">
        <v>98</v>
      </c>
      <c r="D323" s="1309">
        <f>D322</f>
        <v>0</v>
      </c>
      <c r="E323" s="306">
        <f>IF(OR(ISBLANK(C323),ISBLANK(D323))," ",KOLIC*CENA)</f>
        <v>0</v>
      </c>
      <c r="F323" s="873"/>
      <c r="G323" s="873">
        <f>D323*F323</f>
        <v>0</v>
      </c>
      <c r="H323" s="945">
        <v>98</v>
      </c>
      <c r="I323" s="887">
        <f>D323*H323</f>
        <v>0</v>
      </c>
    </row>
    <row r="324" spans="1:9">
      <c r="A324" s="277"/>
      <c r="B324" s="309" t="s">
        <v>2865</v>
      </c>
      <c r="C324" s="310">
        <v>167.5</v>
      </c>
      <c r="D324" s="1309">
        <f>D322</f>
        <v>0</v>
      </c>
      <c r="E324" s="306">
        <f>IF(OR(ISBLANK(C324),ISBLANK(D324))," ",KOLIC*CENA)</f>
        <v>0</v>
      </c>
      <c r="F324" s="873"/>
      <c r="G324" s="873">
        <f>D324*F324</f>
        <v>0</v>
      </c>
      <c r="H324" s="945">
        <v>167.5</v>
      </c>
      <c r="I324" s="887">
        <f>D324*H324</f>
        <v>0</v>
      </c>
    </row>
    <row r="325" spans="1:9" ht="13.5" thickBot="1">
      <c r="A325" s="277"/>
      <c r="B325" s="407" t="s">
        <v>2866</v>
      </c>
      <c r="C325" s="408">
        <v>117</v>
      </c>
      <c r="D325" s="1310">
        <f>D322</f>
        <v>0</v>
      </c>
      <c r="E325" s="410">
        <f>IF(OR(ISBLANK(C325),ISBLANK(D325))," ",KOLIC*CENA)</f>
        <v>0</v>
      </c>
      <c r="F325" s="931"/>
      <c r="G325" s="931">
        <f>D325*F325</f>
        <v>0</v>
      </c>
      <c r="H325" s="946">
        <v>117</v>
      </c>
      <c r="I325" s="947">
        <f>D325*H325</f>
        <v>0</v>
      </c>
    </row>
    <row r="326" spans="1:9" ht="13.5" thickTop="1">
      <c r="A326" s="277"/>
      <c r="B326" s="404" t="s">
        <v>206</v>
      </c>
      <c r="C326" s="405">
        <f>SUM(C322:C325)</f>
        <v>550</v>
      </c>
      <c r="D326" s="391"/>
      <c r="E326" s="406"/>
      <c r="F326" s="932"/>
      <c r="G326" s="932"/>
      <c r="H326" s="948"/>
      <c r="I326" s="948"/>
    </row>
    <row r="327" spans="1:9">
      <c r="A327" s="277"/>
      <c r="B327" s="310"/>
      <c r="C327" s="301"/>
      <c r="D327" s="305"/>
      <c r="E327" s="306"/>
      <c r="F327" s="874"/>
      <c r="G327" s="874"/>
      <c r="H327" s="888"/>
      <c r="I327" s="888"/>
    </row>
    <row r="328" spans="1:9" s="134" customFormat="1" hidden="1" outlineLevel="1">
      <c r="A328" s="324"/>
      <c r="B328" s="325" t="s">
        <v>2762</v>
      </c>
      <c r="C328" s="326"/>
      <c r="D328" s="327"/>
      <c r="E328" s="328"/>
      <c r="F328" s="877"/>
      <c r="G328" s="877"/>
      <c r="H328" s="891"/>
      <c r="I328" s="891"/>
    </row>
    <row r="329" spans="1:9" s="134" customFormat="1" hidden="1" outlineLevel="1">
      <c r="A329" s="747" t="s">
        <v>2867</v>
      </c>
      <c r="B329" s="325" t="s">
        <v>2868</v>
      </c>
      <c r="C329" s="326">
        <v>167.5</v>
      </c>
      <c r="D329" s="327"/>
      <c r="E329" s="328"/>
      <c r="F329" s="877"/>
      <c r="G329" s="877"/>
      <c r="H329" s="891"/>
      <c r="I329" s="891"/>
    </row>
    <row r="330" spans="1:9" s="134" customFormat="1" hidden="1" outlineLevel="1">
      <c r="A330" s="747"/>
      <c r="B330" s="325"/>
      <c r="C330" s="326"/>
      <c r="D330" s="327"/>
      <c r="E330" s="328"/>
      <c r="F330" s="877"/>
      <c r="G330" s="877"/>
      <c r="H330" s="891"/>
      <c r="I330" s="891"/>
    </row>
    <row r="331" spans="1:9" s="134" customFormat="1" hidden="1" outlineLevel="1">
      <c r="A331" s="324"/>
      <c r="B331" s="325" t="s">
        <v>2845</v>
      </c>
      <c r="C331" s="326"/>
      <c r="D331" s="327"/>
      <c r="E331" s="328"/>
      <c r="F331" s="877"/>
      <c r="G331" s="877"/>
      <c r="H331" s="891"/>
      <c r="I331" s="891"/>
    </row>
    <row r="332" spans="1:9" s="134" customFormat="1" hidden="1" outlineLevel="1">
      <c r="A332" s="747" t="s">
        <v>2867</v>
      </c>
      <c r="B332" s="325" t="s">
        <v>2869</v>
      </c>
      <c r="C332" s="326">
        <v>97.5</v>
      </c>
      <c r="D332" s="327"/>
      <c r="E332" s="328"/>
      <c r="F332" s="877"/>
      <c r="G332" s="877"/>
      <c r="H332" s="891"/>
      <c r="I332" s="891"/>
    </row>
    <row r="333" spans="1:9" s="134" customFormat="1" hidden="1" outlineLevel="1">
      <c r="A333" s="747"/>
      <c r="B333" s="325"/>
      <c r="C333" s="326"/>
      <c r="D333" s="327"/>
      <c r="E333" s="328"/>
      <c r="F333" s="877"/>
      <c r="G333" s="877"/>
      <c r="H333" s="891"/>
      <c r="I333" s="891"/>
    </row>
    <row r="334" spans="1:9" s="134" customFormat="1" hidden="1" outlineLevel="1">
      <c r="A334" s="324"/>
      <c r="B334" s="325" t="s">
        <v>2774</v>
      </c>
      <c r="C334" s="326"/>
      <c r="D334" s="327"/>
      <c r="E334" s="328"/>
      <c r="F334" s="877"/>
      <c r="G334" s="877"/>
      <c r="H334" s="891"/>
      <c r="I334" s="891"/>
    </row>
    <row r="335" spans="1:9" s="134" customFormat="1" hidden="1" outlineLevel="1">
      <c r="A335" s="747" t="s">
        <v>2867</v>
      </c>
      <c r="B335" s="325" t="s">
        <v>2870</v>
      </c>
      <c r="C335" s="326">
        <v>117.5</v>
      </c>
      <c r="D335" s="327"/>
      <c r="E335" s="328"/>
      <c r="F335" s="877"/>
      <c r="G335" s="877"/>
      <c r="H335" s="891"/>
      <c r="I335" s="891"/>
    </row>
    <row r="336" spans="1:9" s="134" customFormat="1" hidden="1" outlineLevel="1">
      <c r="A336" s="747"/>
      <c r="B336" s="325"/>
      <c r="C336" s="326"/>
      <c r="D336" s="327"/>
      <c r="E336" s="328"/>
      <c r="F336" s="877"/>
      <c r="G336" s="877"/>
      <c r="H336" s="891"/>
      <c r="I336" s="891"/>
    </row>
    <row r="337" spans="1:9" s="806" customFormat="1" collapsed="1">
      <c r="A337" s="805"/>
      <c r="B337" s="807"/>
      <c r="C337" s="340"/>
      <c r="D337" s="305"/>
      <c r="E337" s="306" t="str">
        <f>IF(OR(ISBLANK(C337),ISBLANK(D337))," ",KOLIC*CENA)</f>
        <v xml:space="preserve"> </v>
      </c>
      <c r="F337" s="934"/>
      <c r="G337" s="934"/>
      <c r="H337" s="950"/>
      <c r="I337" s="950"/>
    </row>
    <row r="338" spans="1:9" ht="26.25" customHeight="1">
      <c r="A338" s="389"/>
      <c r="B338" s="338" t="s">
        <v>2871</v>
      </c>
      <c r="C338" s="380"/>
      <c r="D338" s="380"/>
      <c r="E338" s="810"/>
      <c r="F338" s="874"/>
      <c r="G338" s="874"/>
      <c r="H338" s="888"/>
      <c r="I338" s="888"/>
    </row>
    <row r="339" spans="1:9" ht="78.75" customHeight="1">
      <c r="A339" s="389"/>
      <c r="B339" s="338" t="s">
        <v>2872</v>
      </c>
      <c r="C339" s="380"/>
      <c r="D339" s="380"/>
      <c r="E339" s="810"/>
      <c r="F339" s="874"/>
      <c r="G339" s="874"/>
      <c r="H339" s="888"/>
      <c r="I339" s="888"/>
    </row>
    <row r="340" spans="1:9" s="86" customFormat="1" ht="321" customHeight="1">
      <c r="A340" s="377" t="s">
        <v>73</v>
      </c>
      <c r="B340" s="312" t="s">
        <v>2873</v>
      </c>
      <c r="C340" s="333"/>
      <c r="D340" s="305"/>
      <c r="E340" s="302" t="str">
        <f t="shared" ref="E340:E346" si="3">IF(OR(ISBLANK(C340),ISBLANK(D340))," ",KOLIC*CENA)</f>
        <v xml:space="preserve"> </v>
      </c>
      <c r="F340" s="933"/>
      <c r="G340" s="933"/>
      <c r="H340" s="949"/>
      <c r="I340" s="949"/>
    </row>
    <row r="341" spans="1:9" ht="51.75" customHeight="1">
      <c r="A341" s="811"/>
      <c r="B341" s="312" t="s">
        <v>2874</v>
      </c>
      <c r="C341" s="333"/>
      <c r="D341" s="305"/>
      <c r="E341" s="302" t="str">
        <f t="shared" si="3"/>
        <v xml:space="preserve"> </v>
      </c>
      <c r="F341" s="874"/>
      <c r="G341" s="874"/>
      <c r="H341" s="888"/>
      <c r="I341" s="888"/>
    </row>
    <row r="342" spans="1:9">
      <c r="A342" s="277"/>
      <c r="B342" s="309" t="s">
        <v>2863</v>
      </c>
      <c r="C342" s="310">
        <v>97</v>
      </c>
      <c r="D342" s="1320"/>
      <c r="E342" s="306" t="str">
        <f t="shared" si="3"/>
        <v xml:space="preserve"> </v>
      </c>
      <c r="F342" s="873"/>
      <c r="G342" s="873">
        <f>D342*F342</f>
        <v>0</v>
      </c>
      <c r="H342" s="945">
        <v>97</v>
      </c>
      <c r="I342" s="887">
        <f>D342*H342</f>
        <v>0</v>
      </c>
    </row>
    <row r="343" spans="1:9">
      <c r="A343" s="277"/>
      <c r="B343" s="309" t="s">
        <v>2864</v>
      </c>
      <c r="C343" s="310">
        <v>50</v>
      </c>
      <c r="D343" s="306">
        <f>D342</f>
        <v>0</v>
      </c>
      <c r="E343" s="306">
        <f t="shared" si="3"/>
        <v>0</v>
      </c>
      <c r="F343" s="873"/>
      <c r="G343" s="873">
        <f>D343*F343</f>
        <v>0</v>
      </c>
      <c r="H343" s="945">
        <v>50</v>
      </c>
      <c r="I343" s="887">
        <f>D343*H343</f>
        <v>0</v>
      </c>
    </row>
    <row r="344" spans="1:9">
      <c r="A344" s="277"/>
      <c r="B344" s="309" t="s">
        <v>2865</v>
      </c>
      <c r="C344" s="310">
        <v>97</v>
      </c>
      <c r="D344" s="306">
        <f>D342</f>
        <v>0</v>
      </c>
      <c r="E344" s="306">
        <f t="shared" si="3"/>
        <v>0</v>
      </c>
      <c r="F344" s="873"/>
      <c r="G344" s="873">
        <f>D344*F344</f>
        <v>0</v>
      </c>
      <c r="H344" s="945">
        <v>97</v>
      </c>
      <c r="I344" s="887">
        <f>D344*H344</f>
        <v>0</v>
      </c>
    </row>
    <row r="345" spans="1:9" ht="13.5" thickBot="1">
      <c r="A345" s="277"/>
      <c r="B345" s="407" t="s">
        <v>2866</v>
      </c>
      <c r="C345" s="408">
        <v>122</v>
      </c>
      <c r="D345" s="409">
        <f>D342</f>
        <v>0</v>
      </c>
      <c r="E345" s="410">
        <f t="shared" si="3"/>
        <v>0</v>
      </c>
      <c r="F345" s="931"/>
      <c r="G345" s="931">
        <f>D345*F345</f>
        <v>0</v>
      </c>
      <c r="H345" s="946">
        <v>122</v>
      </c>
      <c r="I345" s="947">
        <f>D345*H345</f>
        <v>0</v>
      </c>
    </row>
    <row r="346" spans="1:9" ht="13.5" thickTop="1">
      <c r="A346" s="277"/>
      <c r="B346" s="404" t="s">
        <v>206</v>
      </c>
      <c r="C346" s="405">
        <f>SUM(C342:C345)</f>
        <v>366</v>
      </c>
      <c r="D346" s="391"/>
      <c r="E346" s="406" t="str">
        <f t="shared" si="3"/>
        <v xml:space="preserve"> </v>
      </c>
      <c r="F346" s="932"/>
      <c r="G346" s="932"/>
      <c r="H346" s="948"/>
      <c r="I346" s="948"/>
    </row>
    <row r="347" spans="1:9">
      <c r="A347" s="277"/>
      <c r="B347" s="310"/>
      <c r="C347" s="301"/>
      <c r="D347" s="305"/>
      <c r="E347" s="306"/>
      <c r="F347" s="874"/>
      <c r="G347" s="874"/>
      <c r="H347" s="888"/>
      <c r="I347" s="888"/>
    </row>
    <row r="348" spans="1:9" s="134" customFormat="1" hidden="1" outlineLevel="1">
      <c r="A348" s="324"/>
      <c r="B348" s="325" t="s">
        <v>2875</v>
      </c>
      <c r="C348" s="326"/>
      <c r="D348" s="327"/>
      <c r="E348" s="328"/>
      <c r="F348" s="877"/>
      <c r="G348" s="877"/>
      <c r="H348" s="891"/>
      <c r="I348" s="891"/>
    </row>
    <row r="349" spans="1:9" s="134" customFormat="1" hidden="1" outlineLevel="1">
      <c r="A349" s="747" t="s">
        <v>2867</v>
      </c>
      <c r="B349" s="325" t="s">
        <v>2876</v>
      </c>
      <c r="C349" s="326">
        <v>96</v>
      </c>
      <c r="D349" s="327"/>
      <c r="E349" s="328"/>
      <c r="F349" s="877"/>
      <c r="G349" s="877"/>
      <c r="H349" s="891"/>
      <c r="I349" s="891"/>
    </row>
    <row r="350" spans="1:9" s="134" customFormat="1" hidden="1" outlineLevel="1">
      <c r="A350" s="747"/>
      <c r="B350" s="325"/>
      <c r="C350" s="326"/>
      <c r="D350" s="327"/>
      <c r="E350" s="328"/>
      <c r="F350" s="877"/>
      <c r="G350" s="877"/>
      <c r="H350" s="891"/>
      <c r="I350" s="891"/>
    </row>
    <row r="351" spans="1:9" s="134" customFormat="1" hidden="1" outlineLevel="1">
      <c r="A351" s="324"/>
      <c r="B351" s="325" t="s">
        <v>2845</v>
      </c>
      <c r="C351" s="326"/>
      <c r="D351" s="327"/>
      <c r="E351" s="328"/>
      <c r="F351" s="877"/>
      <c r="G351" s="877"/>
      <c r="H351" s="891"/>
      <c r="I351" s="891"/>
    </row>
    <row r="352" spans="1:9" s="134" customFormat="1" hidden="1" outlineLevel="1">
      <c r="A352" s="747" t="s">
        <v>2867</v>
      </c>
      <c r="B352" s="325" t="s">
        <v>2877</v>
      </c>
      <c r="C352" s="326">
        <v>48</v>
      </c>
      <c r="D352" s="327"/>
      <c r="E352" s="328"/>
      <c r="F352" s="877"/>
      <c r="G352" s="877"/>
      <c r="H352" s="891"/>
      <c r="I352" s="891"/>
    </row>
    <row r="353" spans="1:9" s="134" customFormat="1" hidden="1" outlineLevel="1">
      <c r="A353" s="747"/>
      <c r="B353" s="325"/>
      <c r="C353" s="326"/>
      <c r="D353" s="327"/>
      <c r="E353" s="328"/>
      <c r="F353" s="877"/>
      <c r="G353" s="877"/>
      <c r="H353" s="891"/>
      <c r="I353" s="891"/>
    </row>
    <row r="354" spans="1:9" s="134" customFormat="1" hidden="1" outlineLevel="1">
      <c r="A354" s="324"/>
      <c r="B354" s="325" t="s">
        <v>2774</v>
      </c>
      <c r="C354" s="326"/>
      <c r="D354" s="327"/>
      <c r="E354" s="328"/>
      <c r="F354" s="877"/>
      <c r="G354" s="877"/>
      <c r="H354" s="891"/>
      <c r="I354" s="891"/>
    </row>
    <row r="355" spans="1:9" s="134" customFormat="1" hidden="1" outlineLevel="1">
      <c r="A355" s="747" t="s">
        <v>2867</v>
      </c>
      <c r="B355" s="325" t="s">
        <v>2878</v>
      </c>
      <c r="C355" s="326">
        <v>120</v>
      </c>
      <c r="D355" s="327"/>
      <c r="E355" s="328"/>
      <c r="F355" s="877"/>
      <c r="G355" s="877"/>
      <c r="H355" s="891"/>
      <c r="I355" s="891"/>
    </row>
    <row r="356" spans="1:9" s="134" customFormat="1" hidden="1" outlineLevel="1">
      <c r="A356" s="747"/>
      <c r="B356" s="325"/>
      <c r="C356" s="326"/>
      <c r="D356" s="327"/>
      <c r="E356" s="328"/>
      <c r="F356" s="877"/>
      <c r="G356" s="877"/>
      <c r="H356" s="891"/>
      <c r="I356" s="891"/>
    </row>
    <row r="357" spans="1:9" collapsed="1">
      <c r="A357" s="307"/>
      <c r="B357" s="812"/>
      <c r="C357" s="745"/>
      <c r="D357" s="305"/>
      <c r="E357" s="302" t="str">
        <f>IF(OR(ISBLANK(C357),ISBLANK(D357))," ",KOLIC*CENA)</f>
        <v xml:space="preserve"> </v>
      </c>
      <c r="F357" s="874"/>
      <c r="G357" s="874"/>
      <c r="H357" s="888"/>
      <c r="I357" s="888"/>
    </row>
    <row r="358" spans="1:9" ht="105" customHeight="1">
      <c r="A358" s="277" t="s">
        <v>75</v>
      </c>
      <c r="B358" s="348" t="s">
        <v>2879</v>
      </c>
      <c r="C358" s="301"/>
      <c r="D358" s="305"/>
      <c r="E358" s="302" t="str">
        <f>IF(OR(ISBLANK(C358),ISBLANK(#REF!))," ",KOLIC*CENA)</f>
        <v xml:space="preserve"> </v>
      </c>
      <c r="F358" s="874"/>
      <c r="G358" s="874"/>
      <c r="H358" s="888"/>
      <c r="I358" s="888"/>
    </row>
    <row r="359" spans="1:9" ht="39" customHeight="1">
      <c r="A359" s="277"/>
      <c r="B359" s="348" t="s">
        <v>2880</v>
      </c>
      <c r="C359" s="301"/>
      <c r="D359" s="305"/>
      <c r="E359" s="302"/>
      <c r="F359" s="874"/>
      <c r="G359" s="874"/>
      <c r="H359" s="888"/>
      <c r="I359" s="888"/>
    </row>
    <row r="360" spans="1:9">
      <c r="A360" s="277"/>
      <c r="B360" s="309" t="s">
        <v>2725</v>
      </c>
      <c r="C360" s="310">
        <v>31</v>
      </c>
      <c r="D360" s="1320"/>
      <c r="E360" s="306" t="str">
        <f>IF(OR(ISBLANK(#REF!),ISBLANK(D360))," ",KOLIC*CENA)</f>
        <v xml:space="preserve"> </v>
      </c>
      <c r="F360" s="873"/>
      <c r="G360" s="873">
        <f>D360*F360</f>
        <v>0</v>
      </c>
      <c r="H360" s="945">
        <v>31</v>
      </c>
      <c r="I360" s="887">
        <f>D360*H360</f>
        <v>0</v>
      </c>
    </row>
    <row r="361" spans="1:9">
      <c r="A361" s="277"/>
      <c r="B361" s="309" t="s">
        <v>2726</v>
      </c>
      <c r="C361" s="305">
        <v>19.5</v>
      </c>
      <c r="D361" s="1309">
        <f>D360</f>
        <v>0</v>
      </c>
      <c r="E361" s="306">
        <f>IF(OR(ISBLANK(C360),ISBLANK(D361))," ",KOLIC*CENA)</f>
        <v>0</v>
      </c>
      <c r="F361" s="873"/>
      <c r="G361" s="873">
        <f>D361*F361</f>
        <v>0</v>
      </c>
      <c r="H361" s="952">
        <v>19.5</v>
      </c>
      <c r="I361" s="887">
        <f>D361*H361</f>
        <v>0</v>
      </c>
    </row>
    <row r="362" spans="1:9">
      <c r="A362" s="277"/>
      <c r="B362" s="309" t="s">
        <v>2727</v>
      </c>
      <c r="C362" s="310">
        <v>31</v>
      </c>
      <c r="D362" s="1309">
        <f>D360</f>
        <v>0</v>
      </c>
      <c r="E362" s="306">
        <f>IF(OR(ISBLANK(C362),ISBLANK(D362))," ",KOLIC*CENA)</f>
        <v>0</v>
      </c>
      <c r="F362" s="873"/>
      <c r="G362" s="873">
        <f>D362*F362</f>
        <v>0</v>
      </c>
      <c r="H362" s="945">
        <v>31</v>
      </c>
      <c r="I362" s="887">
        <f>D362*H362</f>
        <v>0</v>
      </c>
    </row>
    <row r="363" spans="1:9" ht="13.5" thickBot="1">
      <c r="A363" s="277"/>
      <c r="B363" s="407" t="s">
        <v>2728</v>
      </c>
      <c r="C363" s="408">
        <v>33.5</v>
      </c>
      <c r="D363" s="1310">
        <f>D360</f>
        <v>0</v>
      </c>
      <c r="E363" s="410">
        <f>IF(OR(ISBLANK(C363),ISBLANK(D363))," ",KOLIC*CENA)</f>
        <v>0</v>
      </c>
      <c r="F363" s="931"/>
      <c r="G363" s="931">
        <f>D363*F363</f>
        <v>0</v>
      </c>
      <c r="H363" s="946">
        <v>33.5</v>
      </c>
      <c r="I363" s="947">
        <f>D363*H363</f>
        <v>0</v>
      </c>
    </row>
    <row r="364" spans="1:9" ht="13.5" thickTop="1">
      <c r="A364" s="277"/>
      <c r="B364" s="404" t="s">
        <v>294</v>
      </c>
      <c r="C364" s="405">
        <f>SUM(C360:C363)</f>
        <v>115</v>
      </c>
      <c r="D364" s="391"/>
      <c r="E364" s="406"/>
      <c r="F364" s="932"/>
      <c r="G364" s="932"/>
      <c r="H364" s="948"/>
      <c r="I364" s="948"/>
    </row>
    <row r="365" spans="1:9">
      <c r="A365" s="277"/>
      <c r="B365" s="310"/>
      <c r="C365" s="301"/>
      <c r="D365" s="305"/>
      <c r="E365" s="306"/>
      <c r="F365" s="874"/>
      <c r="G365" s="874"/>
      <c r="H365" s="888"/>
      <c r="I365" s="888"/>
    </row>
    <row r="366" spans="1:9" s="134" customFormat="1" hidden="1" outlineLevel="1">
      <c r="A366" s="324"/>
      <c r="B366" s="325" t="s">
        <v>2762</v>
      </c>
      <c r="C366" s="326"/>
      <c r="D366" s="327"/>
      <c r="E366" s="328"/>
      <c r="F366" s="877"/>
      <c r="G366" s="877"/>
      <c r="H366" s="891"/>
      <c r="I366" s="891"/>
    </row>
    <row r="367" spans="1:9" s="134" customFormat="1" hidden="1" outlineLevel="1">
      <c r="A367" s="324" t="s">
        <v>2881</v>
      </c>
      <c r="B367" s="325" t="s">
        <v>2882</v>
      </c>
      <c r="C367" s="326">
        <v>5.83</v>
      </c>
      <c r="D367" s="327"/>
      <c r="E367" s="328"/>
      <c r="F367" s="877"/>
      <c r="G367" s="877"/>
      <c r="H367" s="891"/>
      <c r="I367" s="891"/>
    </row>
    <row r="368" spans="1:9" s="134" customFormat="1" hidden="1" outlineLevel="1">
      <c r="A368" s="747" t="s">
        <v>2883</v>
      </c>
      <c r="B368" s="325" t="s">
        <v>2884</v>
      </c>
      <c r="C368" s="326">
        <v>12.5</v>
      </c>
      <c r="D368" s="327"/>
      <c r="E368" s="328"/>
      <c r="F368" s="877"/>
      <c r="G368" s="877"/>
      <c r="H368" s="891"/>
      <c r="I368" s="891"/>
    </row>
    <row r="369" spans="1:9" s="134" customFormat="1" hidden="1" outlineLevel="1">
      <c r="A369" s="747" t="s">
        <v>2885</v>
      </c>
      <c r="B369" s="325" t="s">
        <v>2886</v>
      </c>
      <c r="C369" s="326">
        <v>11.52</v>
      </c>
      <c r="D369" s="327"/>
      <c r="E369" s="328"/>
      <c r="F369" s="877"/>
      <c r="G369" s="877"/>
      <c r="H369" s="891"/>
      <c r="I369" s="891"/>
    </row>
    <row r="370" spans="1:9" s="134" customFormat="1" hidden="1" outlineLevel="1">
      <c r="A370" s="747"/>
      <c r="B370" s="325"/>
      <c r="C370" s="326">
        <v>29.84</v>
      </c>
      <c r="D370" s="327"/>
      <c r="E370" s="328"/>
      <c r="F370" s="877"/>
      <c r="G370" s="877"/>
      <c r="H370" s="891"/>
      <c r="I370" s="891"/>
    </row>
    <row r="371" spans="1:9" s="134" customFormat="1" hidden="1" outlineLevel="1">
      <c r="A371" s="324"/>
      <c r="B371" s="325" t="s">
        <v>2887</v>
      </c>
      <c r="C371" s="326"/>
      <c r="D371" s="327"/>
      <c r="E371" s="328"/>
      <c r="F371" s="877"/>
      <c r="G371" s="877"/>
      <c r="H371" s="891"/>
      <c r="I371" s="891"/>
    </row>
    <row r="372" spans="1:9" s="134" customFormat="1" hidden="1" outlineLevel="1">
      <c r="A372" s="324" t="s">
        <v>2888</v>
      </c>
      <c r="B372" s="325" t="s">
        <v>2889</v>
      </c>
      <c r="C372" s="326">
        <v>6.49</v>
      </c>
      <c r="D372" s="327"/>
      <c r="E372" s="328"/>
      <c r="F372" s="877"/>
      <c r="G372" s="877"/>
      <c r="H372" s="891"/>
      <c r="I372" s="891"/>
    </row>
    <row r="373" spans="1:9" s="134" customFormat="1" hidden="1" outlineLevel="1">
      <c r="A373" s="747" t="s">
        <v>2883</v>
      </c>
      <c r="B373" s="325" t="s">
        <v>2890</v>
      </c>
      <c r="C373" s="326">
        <v>12.93</v>
      </c>
      <c r="D373" s="327"/>
      <c r="E373" s="328"/>
      <c r="F373" s="877"/>
      <c r="G373" s="877"/>
      <c r="H373" s="891"/>
      <c r="I373" s="891"/>
    </row>
    <row r="374" spans="1:9" s="134" customFormat="1" hidden="1" outlineLevel="1">
      <c r="A374" s="747"/>
      <c r="B374" s="325"/>
      <c r="C374" s="326">
        <v>19.420000000000002</v>
      </c>
      <c r="D374" s="327"/>
      <c r="E374" s="328"/>
      <c r="F374" s="877"/>
      <c r="G374" s="877"/>
      <c r="H374" s="891"/>
      <c r="I374" s="891"/>
    </row>
    <row r="375" spans="1:9" s="134" customFormat="1" hidden="1" outlineLevel="1">
      <c r="A375" s="324"/>
      <c r="B375" s="325" t="s">
        <v>2891</v>
      </c>
      <c r="C375" s="326"/>
      <c r="D375" s="327"/>
      <c r="E375" s="328"/>
      <c r="F375" s="877"/>
      <c r="G375" s="877"/>
      <c r="H375" s="891"/>
      <c r="I375" s="891"/>
    </row>
    <row r="376" spans="1:9" s="134" customFormat="1" hidden="1" outlineLevel="1">
      <c r="A376" s="747" t="s">
        <v>2892</v>
      </c>
      <c r="B376" s="325" t="s">
        <v>2893</v>
      </c>
      <c r="C376" s="326">
        <v>17.21</v>
      </c>
      <c r="D376" s="327"/>
      <c r="E376" s="328"/>
      <c r="F376" s="877"/>
      <c r="G376" s="877"/>
      <c r="H376" s="891"/>
      <c r="I376" s="891"/>
    </row>
    <row r="377" spans="1:9" s="134" customFormat="1" hidden="1" outlineLevel="1">
      <c r="A377" s="747" t="s">
        <v>2883</v>
      </c>
      <c r="B377" s="325" t="s">
        <v>2894</v>
      </c>
      <c r="C377" s="326">
        <v>15.86</v>
      </c>
      <c r="D377" s="327"/>
      <c r="E377" s="328"/>
      <c r="F377" s="877"/>
      <c r="G377" s="877"/>
      <c r="H377" s="891"/>
      <c r="I377" s="891"/>
    </row>
    <row r="378" spans="1:9" s="134" customFormat="1" hidden="1" outlineLevel="1">
      <c r="A378" s="747"/>
      <c r="B378" s="325"/>
      <c r="C378" s="326">
        <v>33.08</v>
      </c>
      <c r="D378" s="327"/>
      <c r="E378" s="328"/>
      <c r="F378" s="877"/>
      <c r="G378" s="877"/>
      <c r="H378" s="891"/>
      <c r="I378" s="891"/>
    </row>
    <row r="379" spans="1:9" s="134" customFormat="1" hidden="1" outlineLevel="1">
      <c r="A379" s="747"/>
      <c r="B379" s="325"/>
      <c r="C379" s="326"/>
      <c r="D379" s="327"/>
      <c r="E379" s="328"/>
      <c r="F379" s="877"/>
      <c r="G379" s="877"/>
      <c r="H379" s="891"/>
      <c r="I379" s="891"/>
    </row>
    <row r="380" spans="1:9" collapsed="1">
      <c r="A380" s="307"/>
      <c r="B380" s="309"/>
      <c r="C380" s="310"/>
      <c r="D380" s="305"/>
      <c r="E380" s="302"/>
      <c r="F380" s="874"/>
      <c r="G380" s="874"/>
      <c r="H380" s="888"/>
      <c r="I380" s="888"/>
    </row>
    <row r="381" spans="1:9" ht="155.25" customHeight="1">
      <c r="A381" s="277" t="s">
        <v>76</v>
      </c>
      <c r="B381" s="348" t="s">
        <v>2895</v>
      </c>
      <c r="C381" s="301"/>
      <c r="D381" s="305"/>
      <c r="E381" s="302" t="str">
        <f>IF(OR(ISBLANK(C381),ISBLANK(#REF!))," ",KOLIC*CENA)</f>
        <v xml:space="preserve"> </v>
      </c>
      <c r="F381" s="874"/>
      <c r="G381" s="874"/>
      <c r="H381" s="888"/>
      <c r="I381" s="888"/>
    </row>
    <row r="382" spans="1:9" ht="38.25" customHeight="1">
      <c r="A382" s="277"/>
      <c r="B382" s="348" t="s">
        <v>2896</v>
      </c>
      <c r="C382" s="301"/>
      <c r="D382" s="305"/>
      <c r="E382" s="302"/>
      <c r="F382" s="874"/>
      <c r="G382" s="874"/>
      <c r="H382" s="888"/>
      <c r="I382" s="888"/>
    </row>
    <row r="383" spans="1:9">
      <c r="A383" s="277"/>
      <c r="B383" s="309" t="s">
        <v>1433</v>
      </c>
      <c r="C383" s="310">
        <v>252</v>
      </c>
      <c r="D383" s="1320"/>
      <c r="E383" s="306" t="str">
        <f>IF(OR(ISBLANK(C383),ISBLANK(D383))," ",KOLIC*CENA)</f>
        <v xml:space="preserve"> </v>
      </c>
      <c r="F383" s="873"/>
      <c r="G383" s="873">
        <f>D383*F383</f>
        <v>0</v>
      </c>
      <c r="H383" s="945">
        <v>252</v>
      </c>
      <c r="I383" s="887">
        <f>D383*H383</f>
        <v>0</v>
      </c>
    </row>
    <row r="384" spans="1:9">
      <c r="A384" s="277"/>
      <c r="B384" s="309" t="s">
        <v>2741</v>
      </c>
      <c r="C384" s="310">
        <v>148</v>
      </c>
      <c r="D384" s="1309">
        <f>D383</f>
        <v>0</v>
      </c>
      <c r="E384" s="306">
        <f>IF(OR(ISBLANK(C384),ISBLANK(D384))," ",KOLIC*CENA)</f>
        <v>0</v>
      </c>
      <c r="F384" s="873"/>
      <c r="G384" s="873">
        <f>D384*F384</f>
        <v>0</v>
      </c>
      <c r="H384" s="945">
        <v>148</v>
      </c>
      <c r="I384" s="887">
        <f>D384*H384</f>
        <v>0</v>
      </c>
    </row>
    <row r="385" spans="1:9">
      <c r="A385" s="277"/>
      <c r="B385" s="309" t="s">
        <v>2742</v>
      </c>
      <c r="C385" s="310">
        <v>252</v>
      </c>
      <c r="D385" s="1309">
        <f>D383</f>
        <v>0</v>
      </c>
      <c r="E385" s="306">
        <f>IF(OR(ISBLANK(C385),ISBLANK(D385))," ",KOLIC*CENA)</f>
        <v>0</v>
      </c>
      <c r="F385" s="873"/>
      <c r="G385" s="873">
        <f>D385*F385</f>
        <v>0</v>
      </c>
      <c r="H385" s="945">
        <v>252</v>
      </c>
      <c r="I385" s="887">
        <f>D385*H385</f>
        <v>0</v>
      </c>
    </row>
    <row r="386" spans="1:9" ht="13.5" thickBot="1">
      <c r="A386" s="277"/>
      <c r="B386" s="407" t="s">
        <v>2743</v>
      </c>
      <c r="C386" s="408">
        <v>248</v>
      </c>
      <c r="D386" s="1310">
        <f>D383</f>
        <v>0</v>
      </c>
      <c r="E386" s="410">
        <f>IF(OR(ISBLANK(C386),ISBLANK(D386))," ",KOLIC*CENA)</f>
        <v>0</v>
      </c>
      <c r="F386" s="931"/>
      <c r="G386" s="931">
        <f>D386*F386</f>
        <v>0</v>
      </c>
      <c r="H386" s="946">
        <v>248</v>
      </c>
      <c r="I386" s="947">
        <f>D386*H386</f>
        <v>0</v>
      </c>
    </row>
    <row r="387" spans="1:9" ht="13.5" thickTop="1">
      <c r="A387" s="277"/>
      <c r="B387" s="404" t="s">
        <v>215</v>
      </c>
      <c r="C387" s="405">
        <f>SUM(C383:C386)</f>
        <v>900</v>
      </c>
      <c r="D387" s="391"/>
      <c r="E387" s="406"/>
      <c r="F387" s="932"/>
      <c r="G387" s="932"/>
      <c r="H387" s="948"/>
      <c r="I387" s="948"/>
    </row>
    <row r="388" spans="1:9">
      <c r="A388" s="277"/>
      <c r="B388" s="310"/>
      <c r="C388" s="301"/>
      <c r="D388" s="305"/>
      <c r="E388" s="306"/>
      <c r="F388" s="874"/>
      <c r="G388" s="874"/>
      <c r="H388" s="888"/>
      <c r="I388" s="888"/>
    </row>
    <row r="389" spans="1:9" s="134" customFormat="1" hidden="1" outlineLevel="1">
      <c r="A389" s="324" t="s">
        <v>2881</v>
      </c>
      <c r="B389" s="325" t="s">
        <v>2897</v>
      </c>
      <c r="C389" s="326">
        <v>53.28</v>
      </c>
      <c r="D389" s="327"/>
      <c r="E389" s="328"/>
      <c r="F389" s="877"/>
      <c r="G389" s="877"/>
      <c r="H389" s="891"/>
      <c r="I389" s="891"/>
    </row>
    <row r="390" spans="1:9" s="138" customFormat="1" hidden="1" outlineLevel="1">
      <c r="A390" s="342" t="s">
        <v>2898</v>
      </c>
      <c r="B390" s="343" t="s">
        <v>2899</v>
      </c>
      <c r="C390" s="344">
        <v>102.72</v>
      </c>
      <c r="D390" s="345"/>
      <c r="E390" s="302"/>
      <c r="F390" s="936"/>
      <c r="G390" s="936"/>
      <c r="H390" s="953"/>
      <c r="I390" s="953"/>
    </row>
    <row r="391" spans="1:9" s="138" customFormat="1" hidden="1" outlineLevel="1">
      <c r="A391" s="342" t="s">
        <v>2898</v>
      </c>
      <c r="B391" s="343" t="s">
        <v>2900</v>
      </c>
      <c r="C391" s="344">
        <v>95.04</v>
      </c>
      <c r="D391" s="345"/>
      <c r="E391" s="302"/>
      <c r="F391" s="936"/>
      <c r="G391" s="936"/>
      <c r="H391" s="953"/>
      <c r="I391" s="953"/>
    </row>
    <row r="392" spans="1:9" s="138" customFormat="1" hidden="1" outlineLevel="1">
      <c r="A392" s="342"/>
      <c r="B392" s="343"/>
      <c r="C392" s="344">
        <v>251.04</v>
      </c>
      <c r="D392" s="345"/>
      <c r="E392" s="302"/>
      <c r="F392" s="936"/>
      <c r="G392" s="936"/>
      <c r="H392" s="953"/>
      <c r="I392" s="953"/>
    </row>
    <row r="393" spans="1:9" s="138" customFormat="1" hidden="1" outlineLevel="1">
      <c r="A393" s="342"/>
      <c r="B393" s="343"/>
      <c r="C393" s="344"/>
      <c r="D393" s="345"/>
      <c r="E393" s="302"/>
      <c r="F393" s="936"/>
      <c r="G393" s="936"/>
      <c r="H393" s="953"/>
      <c r="I393" s="953"/>
    </row>
    <row r="394" spans="1:9" s="134" customFormat="1" hidden="1" outlineLevel="1">
      <c r="A394" s="324" t="s">
        <v>2881</v>
      </c>
      <c r="B394" s="325" t="s">
        <v>2897</v>
      </c>
      <c r="C394" s="326">
        <v>53.28</v>
      </c>
      <c r="D394" s="327"/>
      <c r="E394" s="328"/>
      <c r="F394" s="877"/>
      <c r="G394" s="877"/>
      <c r="H394" s="891"/>
      <c r="I394" s="891"/>
    </row>
    <row r="395" spans="1:9" s="138" customFormat="1" hidden="1" outlineLevel="1">
      <c r="A395" s="342" t="s">
        <v>2901</v>
      </c>
      <c r="B395" s="343" t="s">
        <v>2900</v>
      </c>
      <c r="C395" s="344">
        <v>95.04</v>
      </c>
      <c r="D395" s="345"/>
      <c r="E395" s="302"/>
      <c r="F395" s="936"/>
      <c r="G395" s="936"/>
      <c r="H395" s="953"/>
      <c r="I395" s="953"/>
    </row>
    <row r="396" spans="1:9" s="138" customFormat="1" hidden="1" outlineLevel="1">
      <c r="A396" s="342"/>
      <c r="B396" s="343"/>
      <c r="C396" s="344">
        <v>148.32</v>
      </c>
      <c r="D396" s="345"/>
      <c r="E396" s="302"/>
      <c r="F396" s="936"/>
      <c r="G396" s="936"/>
      <c r="H396" s="953"/>
      <c r="I396" s="953"/>
    </row>
    <row r="397" spans="1:9" s="138" customFormat="1" hidden="1" outlineLevel="1">
      <c r="A397" s="342" t="s">
        <v>2902</v>
      </c>
      <c r="B397" s="343" t="s">
        <v>2903</v>
      </c>
      <c r="C397" s="344">
        <v>128.4</v>
      </c>
      <c r="D397" s="345"/>
      <c r="E397" s="302"/>
      <c r="F397" s="936"/>
      <c r="G397" s="936"/>
      <c r="H397" s="953"/>
      <c r="I397" s="953"/>
    </row>
    <row r="398" spans="1:9" s="138" customFormat="1" hidden="1" outlineLevel="1">
      <c r="A398" s="342" t="s">
        <v>2902</v>
      </c>
      <c r="B398" s="343" t="s">
        <v>2904</v>
      </c>
      <c r="C398" s="344">
        <v>118.8</v>
      </c>
      <c r="D398" s="345"/>
      <c r="E398" s="302"/>
      <c r="F398" s="936"/>
      <c r="G398" s="936"/>
      <c r="H398" s="953"/>
      <c r="I398" s="953"/>
    </row>
    <row r="399" spans="1:9" s="138" customFormat="1" hidden="1" outlineLevel="1">
      <c r="A399" s="342"/>
      <c r="B399" s="343"/>
      <c r="C399" s="344">
        <v>247.2</v>
      </c>
      <c r="D399" s="345"/>
      <c r="E399" s="302"/>
      <c r="F399" s="936"/>
      <c r="G399" s="936"/>
      <c r="H399" s="953"/>
      <c r="I399" s="953"/>
    </row>
    <row r="400" spans="1:9" s="138" customFormat="1" hidden="1" outlineLevel="1">
      <c r="A400" s="342"/>
      <c r="B400" s="343"/>
      <c r="C400" s="344"/>
      <c r="D400" s="345"/>
      <c r="E400" s="302"/>
      <c r="F400" s="936"/>
      <c r="G400" s="936"/>
      <c r="H400" s="953"/>
      <c r="I400" s="953"/>
    </row>
    <row r="401" spans="1:9" collapsed="1">
      <c r="A401" s="277"/>
      <c r="B401" s="347"/>
      <c r="C401" s="301"/>
      <c r="D401" s="305"/>
      <c r="E401" s="306" t="str">
        <f>IF(OR(ISBLANK(C401),ISBLANK(D401))," ",KOLIC*CENA)</f>
        <v xml:space="preserve"> </v>
      </c>
      <c r="F401" s="874"/>
      <c r="G401" s="874"/>
      <c r="H401" s="888"/>
      <c r="I401" s="888"/>
    </row>
    <row r="402" spans="1:9" ht="255" customHeight="1">
      <c r="A402" s="331" t="s">
        <v>77</v>
      </c>
      <c r="B402" s="338" t="s">
        <v>2905</v>
      </c>
      <c r="C402" s="305"/>
      <c r="D402" s="305"/>
      <c r="E402" s="302" t="str">
        <f>IF(OR(ISBLANK(C402),ISBLANK(D402))," ",KOLIC*CENA)</f>
        <v xml:space="preserve"> </v>
      </c>
      <c r="F402" s="874"/>
      <c r="G402" s="874"/>
      <c r="H402" s="888"/>
      <c r="I402" s="888"/>
    </row>
    <row r="403" spans="1:9" s="14" customFormat="1" ht="89.25">
      <c r="A403" s="277"/>
      <c r="B403" s="304" t="s">
        <v>2906</v>
      </c>
      <c r="C403" s="301"/>
      <c r="D403" s="301"/>
      <c r="E403" s="302" t="str">
        <f>IF(OR(ISBLANK(C403),ISBLANK(D403))," ",KOLIC*CENA)</f>
        <v xml:space="preserve"> </v>
      </c>
      <c r="F403" s="878"/>
      <c r="G403" s="878"/>
      <c r="H403" s="892"/>
      <c r="I403" s="892"/>
    </row>
    <row r="404" spans="1:9" s="14" customFormat="1" ht="76.5">
      <c r="A404" s="277"/>
      <c r="B404" s="304" t="s">
        <v>2907</v>
      </c>
      <c r="C404" s="301"/>
      <c r="D404" s="301"/>
      <c r="E404" s="302"/>
      <c r="F404" s="878"/>
      <c r="G404" s="878"/>
      <c r="H404" s="892"/>
      <c r="I404" s="892"/>
    </row>
    <row r="405" spans="1:9" s="14" customFormat="1">
      <c r="A405" s="277"/>
      <c r="B405" s="288"/>
      <c r="C405" s="301"/>
      <c r="D405" s="301"/>
      <c r="E405" s="302" t="str">
        <f t="shared" ref="E405:E410" si="4">IF(OR(ISBLANK(C405),ISBLANK(D405))," ",KOLIC*CENA)</f>
        <v xml:space="preserve"> </v>
      </c>
      <c r="F405" s="878"/>
      <c r="G405" s="878"/>
      <c r="H405" s="892"/>
      <c r="I405" s="892"/>
    </row>
    <row r="406" spans="1:9" s="14" customFormat="1" ht="68.25" customHeight="1">
      <c r="A406" s="277" t="s">
        <v>67</v>
      </c>
      <c r="B406" s="338" t="s">
        <v>2908</v>
      </c>
      <c r="C406" s="301"/>
      <c r="D406" s="301"/>
      <c r="E406" s="302" t="str">
        <f t="shared" si="4"/>
        <v xml:space="preserve"> </v>
      </c>
      <c r="F406" s="878"/>
      <c r="G406" s="878"/>
      <c r="H406" s="892"/>
      <c r="I406" s="892"/>
    </row>
    <row r="407" spans="1:9">
      <c r="A407" s="277"/>
      <c r="B407" s="309" t="s">
        <v>1433</v>
      </c>
      <c r="C407" s="310">
        <v>55</v>
      </c>
      <c r="D407" s="1320"/>
      <c r="E407" s="306" t="str">
        <f t="shared" si="4"/>
        <v xml:space="preserve"> </v>
      </c>
      <c r="F407" s="873"/>
      <c r="G407" s="873">
        <f>D407*F407</f>
        <v>0</v>
      </c>
      <c r="H407" s="945">
        <v>55</v>
      </c>
      <c r="I407" s="887">
        <f>D407*H407</f>
        <v>0</v>
      </c>
    </row>
    <row r="408" spans="1:9">
      <c r="A408" s="277"/>
      <c r="B408" s="309" t="s">
        <v>2741</v>
      </c>
      <c r="C408" s="310">
        <v>55</v>
      </c>
      <c r="D408" s="1309">
        <f>D407</f>
        <v>0</v>
      </c>
      <c r="E408" s="306">
        <f t="shared" si="4"/>
        <v>0</v>
      </c>
      <c r="F408" s="873"/>
      <c r="G408" s="873">
        <f>D408*F408</f>
        <v>0</v>
      </c>
      <c r="H408" s="945">
        <v>55</v>
      </c>
      <c r="I408" s="887">
        <f>D408*H408</f>
        <v>0</v>
      </c>
    </row>
    <row r="409" spans="1:9">
      <c r="A409" s="277"/>
      <c r="B409" s="309" t="s">
        <v>2742</v>
      </c>
      <c r="C409" s="310">
        <v>55</v>
      </c>
      <c r="D409" s="1309">
        <f>D407</f>
        <v>0</v>
      </c>
      <c r="E409" s="306">
        <f t="shared" si="4"/>
        <v>0</v>
      </c>
      <c r="F409" s="873"/>
      <c r="G409" s="873">
        <f>D409*F409</f>
        <v>0</v>
      </c>
      <c r="H409" s="945">
        <v>55</v>
      </c>
      <c r="I409" s="887">
        <f>D409*H409</f>
        <v>0</v>
      </c>
    </row>
    <row r="410" spans="1:9" ht="13.5" thickBot="1">
      <c r="A410" s="277"/>
      <c r="B410" s="407" t="s">
        <v>2743</v>
      </c>
      <c r="C410" s="408">
        <v>70</v>
      </c>
      <c r="D410" s="1310">
        <f>D407</f>
        <v>0</v>
      </c>
      <c r="E410" s="410">
        <f t="shared" si="4"/>
        <v>0</v>
      </c>
      <c r="F410" s="931"/>
      <c r="G410" s="931">
        <f>D410*F410</f>
        <v>0</v>
      </c>
      <c r="H410" s="946">
        <v>70</v>
      </c>
      <c r="I410" s="947">
        <f>D410*H410</f>
        <v>0</v>
      </c>
    </row>
    <row r="411" spans="1:9" ht="13.5" thickTop="1">
      <c r="A411" s="277"/>
      <c r="B411" s="404" t="s">
        <v>215</v>
      </c>
      <c r="C411" s="405">
        <f>SUM(C407:C410)</f>
        <v>235</v>
      </c>
      <c r="D411" s="391"/>
      <c r="E411" s="406"/>
      <c r="F411" s="932"/>
      <c r="G411" s="932"/>
      <c r="H411" s="948"/>
      <c r="I411" s="948"/>
    </row>
    <row r="412" spans="1:9">
      <c r="A412" s="277"/>
      <c r="B412" s="310"/>
      <c r="C412" s="301"/>
      <c r="D412" s="305"/>
      <c r="E412" s="306"/>
      <c r="F412" s="874"/>
      <c r="G412" s="874"/>
      <c r="H412" s="888"/>
      <c r="I412" s="888"/>
    </row>
    <row r="413" spans="1:9" s="134" customFormat="1" hidden="1" outlineLevel="1">
      <c r="A413" s="324"/>
      <c r="B413" s="325" t="s">
        <v>2752</v>
      </c>
      <c r="C413" s="326"/>
      <c r="D413" s="327"/>
      <c r="E413" s="328"/>
      <c r="F413" s="877"/>
      <c r="G413" s="877"/>
      <c r="H413" s="891"/>
      <c r="I413" s="891"/>
    </row>
    <row r="414" spans="1:9" s="134" customFormat="1" hidden="1" outlineLevel="1">
      <c r="A414" s="747" t="s">
        <v>2909</v>
      </c>
      <c r="B414" s="325" t="s">
        <v>2910</v>
      </c>
      <c r="C414" s="326">
        <v>54.9</v>
      </c>
      <c r="D414" s="327"/>
      <c r="E414" s="328"/>
      <c r="F414" s="877"/>
      <c r="G414" s="877"/>
      <c r="H414" s="891"/>
      <c r="I414" s="891"/>
    </row>
    <row r="415" spans="1:9" s="134" customFormat="1" hidden="1" outlineLevel="1">
      <c r="A415" s="324"/>
      <c r="B415" s="325"/>
      <c r="C415" s="326"/>
      <c r="D415" s="327"/>
      <c r="E415" s="328"/>
      <c r="F415" s="877"/>
      <c r="G415" s="877"/>
      <c r="H415" s="891"/>
      <c r="I415" s="891"/>
    </row>
    <row r="416" spans="1:9" s="134" customFormat="1" hidden="1" outlineLevel="1">
      <c r="A416" s="324"/>
      <c r="B416" s="325" t="s">
        <v>2774</v>
      </c>
      <c r="C416" s="326"/>
      <c r="D416" s="327"/>
      <c r="E416" s="328"/>
      <c r="F416" s="877"/>
      <c r="G416" s="877"/>
      <c r="H416" s="891"/>
      <c r="I416" s="891"/>
    </row>
    <row r="417" spans="1:9" s="134" customFormat="1" hidden="1" outlineLevel="1">
      <c r="A417" s="747" t="s">
        <v>2909</v>
      </c>
      <c r="B417" s="325" t="s">
        <v>2911</v>
      </c>
      <c r="C417" s="326">
        <v>69.3</v>
      </c>
      <c r="D417" s="327"/>
      <c r="E417" s="328"/>
      <c r="F417" s="877"/>
      <c r="G417" s="877"/>
      <c r="H417" s="891"/>
      <c r="I417" s="891"/>
    </row>
    <row r="418" spans="1:9" collapsed="1">
      <c r="A418" s="277"/>
      <c r="B418" s="310"/>
      <c r="C418" s="301"/>
      <c r="D418" s="305"/>
      <c r="E418" s="306"/>
      <c r="F418" s="874"/>
      <c r="G418" s="874"/>
      <c r="H418" s="888"/>
      <c r="I418" s="888"/>
    </row>
    <row r="419" spans="1:9" s="76" customFormat="1" ht="165.75" customHeight="1">
      <c r="A419" s="349" t="s">
        <v>68</v>
      </c>
      <c r="B419" s="348" t="s">
        <v>2912</v>
      </c>
      <c r="C419" s="305"/>
      <c r="D419" s="305"/>
      <c r="E419" s="302" t="str">
        <f>IF(OR(ISBLANK(C419),ISBLANK(D419))," ",KOLIC*CENA)</f>
        <v xml:space="preserve"> </v>
      </c>
      <c r="F419" s="872"/>
      <c r="G419" s="872"/>
      <c r="H419" s="886"/>
      <c r="I419" s="886"/>
    </row>
    <row r="420" spans="1:9">
      <c r="A420" s="277"/>
      <c r="B420" s="309" t="s">
        <v>2713</v>
      </c>
      <c r="C420" s="310">
        <v>90</v>
      </c>
      <c r="D420" s="1320"/>
      <c r="E420" s="306" t="str">
        <f>IF(OR(ISBLANK(C420),ISBLANK(D420))," ",KOLIC*CENA)</f>
        <v xml:space="preserve"> </v>
      </c>
      <c r="F420" s="873"/>
      <c r="G420" s="873">
        <f>D420*F420</f>
        <v>0</v>
      </c>
      <c r="H420" s="945">
        <v>90</v>
      </c>
      <c r="I420" s="887">
        <f>D420*H420</f>
        <v>0</v>
      </c>
    </row>
    <row r="421" spans="1:9">
      <c r="A421" s="277"/>
      <c r="B421" s="309" t="s">
        <v>2714</v>
      </c>
      <c r="C421" s="310">
        <v>90</v>
      </c>
      <c r="D421" s="1309">
        <f>D420</f>
        <v>0</v>
      </c>
      <c r="E421" s="306">
        <f>IF(OR(ISBLANK(C421),ISBLANK(D421))," ",KOLIC*CENA)</f>
        <v>0</v>
      </c>
      <c r="F421" s="873"/>
      <c r="G421" s="873">
        <f>D421*F421</f>
        <v>0</v>
      </c>
      <c r="H421" s="945">
        <v>90</v>
      </c>
      <c r="I421" s="887">
        <f>D421*H421</f>
        <v>0</v>
      </c>
    </row>
    <row r="422" spans="1:9">
      <c r="A422" s="277"/>
      <c r="B422" s="309" t="s">
        <v>2715</v>
      </c>
      <c r="C422" s="310">
        <v>90</v>
      </c>
      <c r="D422" s="1309">
        <f>D420</f>
        <v>0</v>
      </c>
      <c r="E422" s="306">
        <f>IF(OR(ISBLANK(C422),ISBLANK(D422))," ",KOLIC*CENA)</f>
        <v>0</v>
      </c>
      <c r="F422" s="873"/>
      <c r="G422" s="873">
        <f>D422*F422</f>
        <v>0</v>
      </c>
      <c r="H422" s="945">
        <v>90</v>
      </c>
      <c r="I422" s="887">
        <f>D422*H422</f>
        <v>0</v>
      </c>
    </row>
    <row r="423" spans="1:9" ht="13.5" thickBot="1">
      <c r="A423" s="277"/>
      <c r="B423" s="407" t="s">
        <v>2716</v>
      </c>
      <c r="C423" s="408">
        <v>110</v>
      </c>
      <c r="D423" s="1310">
        <f>D420</f>
        <v>0</v>
      </c>
      <c r="E423" s="410">
        <f>IF(OR(ISBLANK(C423),ISBLANK(D423))," ",KOLIC*CENA)</f>
        <v>0</v>
      </c>
      <c r="F423" s="931"/>
      <c r="G423" s="931">
        <f>D423*F423</f>
        <v>0</v>
      </c>
      <c r="H423" s="946">
        <v>110</v>
      </c>
      <c r="I423" s="947">
        <f>D423*H423</f>
        <v>0</v>
      </c>
    </row>
    <row r="424" spans="1:9" ht="13.5" thickTop="1">
      <c r="A424" s="277"/>
      <c r="B424" s="404" t="s">
        <v>199</v>
      </c>
      <c r="C424" s="405">
        <f>SUM(C420:C423)</f>
        <v>380</v>
      </c>
      <c r="D424" s="391"/>
      <c r="E424" s="406"/>
      <c r="F424" s="932"/>
      <c r="G424" s="932"/>
      <c r="H424" s="948"/>
      <c r="I424" s="948"/>
    </row>
    <row r="425" spans="1:9">
      <c r="A425" s="277"/>
      <c r="B425" s="310"/>
      <c r="C425" s="301"/>
      <c r="D425" s="305"/>
      <c r="E425" s="306"/>
      <c r="F425" s="874"/>
      <c r="G425" s="874"/>
      <c r="H425" s="888"/>
      <c r="I425" s="888"/>
    </row>
    <row r="426" spans="1:9" ht="27.75" customHeight="1">
      <c r="A426" s="331" t="s">
        <v>36</v>
      </c>
      <c r="B426" s="288" t="s">
        <v>2913</v>
      </c>
      <c r="C426" s="305"/>
      <c r="D426" s="305"/>
      <c r="E426" s="302" t="str">
        <f>IF(OR(ISBLANK(C426),ISBLANK(D426))," ",KOLIC*CENA)</f>
        <v xml:space="preserve"> </v>
      </c>
      <c r="F426" s="874"/>
      <c r="G426" s="874"/>
      <c r="H426" s="888"/>
      <c r="I426" s="888"/>
    </row>
    <row r="427" spans="1:9">
      <c r="A427" s="277"/>
      <c r="B427" s="310"/>
      <c r="C427" s="301"/>
      <c r="D427" s="305"/>
      <c r="E427" s="306"/>
      <c r="F427" s="874"/>
      <c r="G427" s="874"/>
      <c r="H427" s="888"/>
      <c r="I427" s="888"/>
    </row>
    <row r="428" spans="1:9" ht="90" customHeight="1">
      <c r="A428" s="331" t="s">
        <v>37</v>
      </c>
      <c r="B428" s="338" t="s">
        <v>2914</v>
      </c>
      <c r="C428" s="305"/>
      <c r="D428" s="305"/>
      <c r="E428" s="302" t="str">
        <f>IF(OR(ISBLANK(C428),ISBLANK(D428))," ",KOLIC*CENA)</f>
        <v xml:space="preserve"> </v>
      </c>
      <c r="F428" s="874"/>
      <c r="G428" s="874"/>
      <c r="H428" s="888"/>
      <c r="I428" s="888"/>
    </row>
    <row r="429" spans="1:9">
      <c r="A429" s="277"/>
      <c r="B429" s="309" t="s">
        <v>2725</v>
      </c>
      <c r="C429" s="310">
        <v>7</v>
      </c>
      <c r="D429" s="1320"/>
      <c r="E429" s="306" t="str">
        <f>IF(OR(ISBLANK(C429),ISBLANK(D429))," ",KOLIC*CENA)</f>
        <v xml:space="preserve"> </v>
      </c>
      <c r="F429" s="873"/>
      <c r="G429" s="873">
        <f>D429*F429</f>
        <v>0</v>
      </c>
      <c r="H429" s="945">
        <v>7</v>
      </c>
      <c r="I429" s="887">
        <f>D429*H429</f>
        <v>0</v>
      </c>
    </row>
    <row r="430" spans="1:9">
      <c r="A430" s="277"/>
      <c r="B430" s="309" t="s">
        <v>2726</v>
      </c>
      <c r="C430" s="310">
        <v>7</v>
      </c>
      <c r="D430" s="1309">
        <f>D429</f>
        <v>0</v>
      </c>
      <c r="E430" s="306">
        <f>IF(OR(ISBLANK(C430),ISBLANK(D430))," ",KOLIC*CENA)</f>
        <v>0</v>
      </c>
      <c r="F430" s="873"/>
      <c r="G430" s="873">
        <f>D430*F430</f>
        <v>0</v>
      </c>
      <c r="H430" s="945">
        <v>7</v>
      </c>
      <c r="I430" s="887">
        <f>D430*H430</f>
        <v>0</v>
      </c>
    </row>
    <row r="431" spans="1:9">
      <c r="A431" s="277"/>
      <c r="B431" s="309" t="s">
        <v>2727</v>
      </c>
      <c r="C431" s="310">
        <v>7</v>
      </c>
      <c r="D431" s="1309">
        <f>D429</f>
        <v>0</v>
      </c>
      <c r="E431" s="306">
        <f>IF(OR(ISBLANK(C431),ISBLANK(D431))," ",KOLIC*CENA)</f>
        <v>0</v>
      </c>
      <c r="F431" s="873"/>
      <c r="G431" s="873">
        <f>D431*F431</f>
        <v>0</v>
      </c>
      <c r="H431" s="945">
        <v>7</v>
      </c>
      <c r="I431" s="887">
        <f>D431*H431</f>
        <v>0</v>
      </c>
    </row>
    <row r="432" spans="1:9" ht="13.5" thickBot="1">
      <c r="A432" s="277"/>
      <c r="B432" s="407" t="s">
        <v>2728</v>
      </c>
      <c r="C432" s="408">
        <v>9</v>
      </c>
      <c r="D432" s="1310">
        <f>D429</f>
        <v>0</v>
      </c>
      <c r="E432" s="410">
        <f>IF(OR(ISBLANK(C432),ISBLANK(D432))," ",KOLIC*CENA)</f>
        <v>0</v>
      </c>
      <c r="F432" s="931"/>
      <c r="G432" s="931">
        <f>D432*F432</f>
        <v>0</v>
      </c>
      <c r="H432" s="946">
        <v>9</v>
      </c>
      <c r="I432" s="947">
        <f>D432*H432</f>
        <v>0</v>
      </c>
    </row>
    <row r="433" spans="1:9" ht="13.5" thickTop="1">
      <c r="A433" s="277"/>
      <c r="B433" s="404" t="s">
        <v>294</v>
      </c>
      <c r="C433" s="405">
        <f>SUM(C429:C432)</f>
        <v>30</v>
      </c>
      <c r="D433" s="391"/>
      <c r="E433" s="406"/>
      <c r="F433" s="932"/>
      <c r="G433" s="932"/>
      <c r="H433" s="948"/>
      <c r="I433" s="948"/>
    </row>
    <row r="434" spans="1:9">
      <c r="A434" s="277"/>
      <c r="B434" s="310"/>
      <c r="C434" s="301"/>
      <c r="D434" s="305"/>
      <c r="E434" s="306"/>
      <c r="F434" s="874"/>
      <c r="G434" s="874"/>
      <c r="H434" s="888"/>
      <c r="I434" s="888"/>
    </row>
    <row r="435" spans="1:9" s="134" customFormat="1" hidden="1" outlineLevel="1">
      <c r="A435" s="324"/>
      <c r="B435" s="325" t="s">
        <v>2752</v>
      </c>
      <c r="C435" s="326"/>
      <c r="D435" s="327"/>
      <c r="E435" s="328"/>
      <c r="F435" s="877"/>
      <c r="G435" s="877"/>
      <c r="H435" s="891"/>
      <c r="I435" s="891"/>
    </row>
    <row r="436" spans="1:9" s="134" customFormat="1" hidden="1" outlineLevel="1">
      <c r="A436" s="747" t="s">
        <v>2909</v>
      </c>
      <c r="B436" s="325" t="s">
        <v>2915</v>
      </c>
      <c r="C436" s="326">
        <v>7.05</v>
      </c>
      <c r="D436" s="327"/>
      <c r="E436" s="328"/>
      <c r="F436" s="877"/>
      <c r="G436" s="877"/>
      <c r="H436" s="891"/>
      <c r="I436" s="891"/>
    </row>
    <row r="437" spans="1:9" s="134" customFormat="1" hidden="1" outlineLevel="1">
      <c r="A437" s="324"/>
      <c r="B437" s="325"/>
      <c r="C437" s="326"/>
      <c r="D437" s="327"/>
      <c r="E437" s="328"/>
      <c r="F437" s="877"/>
      <c r="G437" s="877"/>
      <c r="H437" s="891"/>
      <c r="I437" s="891"/>
    </row>
    <row r="438" spans="1:9" s="134" customFormat="1" hidden="1" outlineLevel="1">
      <c r="A438" s="324"/>
      <c r="B438" s="325" t="s">
        <v>2774</v>
      </c>
      <c r="C438" s="326"/>
      <c r="D438" s="327"/>
      <c r="E438" s="328"/>
      <c r="F438" s="877"/>
      <c r="G438" s="877"/>
      <c r="H438" s="891"/>
      <c r="I438" s="891"/>
    </row>
    <row r="439" spans="1:9" s="134" customFormat="1" hidden="1" outlineLevel="1">
      <c r="A439" s="747" t="s">
        <v>2909</v>
      </c>
      <c r="B439" s="325" t="s">
        <v>2916</v>
      </c>
      <c r="C439" s="326">
        <v>8.93</v>
      </c>
      <c r="D439" s="327"/>
      <c r="E439" s="328"/>
      <c r="F439" s="877"/>
      <c r="G439" s="877"/>
      <c r="H439" s="891"/>
      <c r="I439" s="891"/>
    </row>
    <row r="440" spans="1:9" collapsed="1">
      <c r="A440" s="277"/>
      <c r="B440" s="310"/>
      <c r="C440" s="301"/>
      <c r="D440" s="305"/>
      <c r="E440" s="306"/>
      <c r="F440" s="874"/>
      <c r="G440" s="874"/>
      <c r="H440" s="888"/>
      <c r="I440" s="888"/>
    </row>
    <row r="441" spans="1:9">
      <c r="A441" s="307"/>
      <c r="B441" s="309"/>
      <c r="C441" s="310"/>
      <c r="D441" s="305"/>
      <c r="E441" s="302" t="str">
        <f>IF(OR(ISBLANK(C441),ISBLANK(D441))," ",KOLIC*CENA)</f>
        <v xml:space="preserve"> </v>
      </c>
      <c r="F441" s="874"/>
      <c r="G441" s="874"/>
      <c r="H441" s="888"/>
      <c r="I441" s="888"/>
    </row>
    <row r="442" spans="1:9">
      <c r="A442" s="307"/>
      <c r="B442" s="288" t="s">
        <v>2917</v>
      </c>
      <c r="C442" s="310"/>
      <c r="D442" s="305"/>
      <c r="E442" s="302"/>
      <c r="F442" s="874"/>
      <c r="G442" s="874"/>
      <c r="H442" s="888"/>
      <c r="I442" s="888"/>
    </row>
    <row r="443" spans="1:9" ht="51">
      <c r="A443" s="307"/>
      <c r="B443" s="352" t="s">
        <v>2918</v>
      </c>
      <c r="C443" s="310"/>
      <c r="D443" s="305"/>
      <c r="E443" s="302"/>
      <c r="F443" s="874"/>
      <c r="G443" s="874"/>
      <c r="H443" s="888"/>
      <c r="I443" s="888"/>
    </row>
    <row r="444" spans="1:9" ht="77.25" customHeight="1">
      <c r="A444" s="277" t="s">
        <v>39</v>
      </c>
      <c r="B444" s="304" t="s">
        <v>2919</v>
      </c>
      <c r="C444" s="301"/>
      <c r="D444" s="305"/>
      <c r="E444" s="306" t="str">
        <f>IF(OR(ISBLANK(C444),ISBLANK(D444))," ",KOLIC*CENA)</f>
        <v xml:space="preserve"> </v>
      </c>
      <c r="F444" s="874"/>
      <c r="G444" s="874"/>
      <c r="H444" s="888"/>
      <c r="I444" s="888"/>
    </row>
    <row r="445" spans="1:9" ht="102" customHeight="1">
      <c r="A445" s="277"/>
      <c r="B445" s="304" t="s">
        <v>2920</v>
      </c>
      <c r="C445" s="301"/>
      <c r="D445" s="305"/>
      <c r="E445" s="306"/>
      <c r="F445" s="874"/>
      <c r="G445" s="874"/>
      <c r="H445" s="888"/>
      <c r="I445" s="888"/>
    </row>
    <row r="446" spans="1:9" ht="12.75" customHeight="1">
      <c r="A446" s="277"/>
      <c r="B446" s="304"/>
      <c r="C446" s="301"/>
      <c r="D446" s="305"/>
      <c r="E446" s="306"/>
      <c r="F446" s="874"/>
      <c r="G446" s="874"/>
      <c r="H446" s="888"/>
      <c r="I446" s="888"/>
    </row>
    <row r="447" spans="1:9" s="76" customFormat="1" ht="12.75" customHeight="1">
      <c r="A447" s="277" t="s">
        <v>67</v>
      </c>
      <c r="B447" s="304" t="s">
        <v>2460</v>
      </c>
      <c r="C447" s="301"/>
      <c r="D447" s="301"/>
      <c r="E447" s="302"/>
      <c r="F447" s="872"/>
      <c r="G447" s="872"/>
      <c r="H447" s="886"/>
      <c r="I447" s="886"/>
    </row>
    <row r="448" spans="1:9">
      <c r="A448" s="277"/>
      <c r="B448" s="309" t="s">
        <v>2798</v>
      </c>
      <c r="C448" s="310">
        <v>983</v>
      </c>
      <c r="D448" s="1320"/>
      <c r="E448" s="306" t="str">
        <f>IF(OR(ISBLANK(C448),ISBLANK(D448))," ",KOLIC*CENA)</f>
        <v xml:space="preserve"> </v>
      </c>
      <c r="F448" s="873"/>
      <c r="G448" s="873">
        <f>D448*F448</f>
        <v>0</v>
      </c>
      <c r="H448" s="945">
        <v>983</v>
      </c>
      <c r="I448" s="887">
        <f>D448*H448</f>
        <v>0</v>
      </c>
    </row>
    <row r="449" spans="1:9">
      <c r="A449" s="277"/>
      <c r="B449" s="309" t="s">
        <v>2799</v>
      </c>
      <c r="C449" s="310">
        <v>690</v>
      </c>
      <c r="D449" s="1309">
        <f>D448</f>
        <v>0</v>
      </c>
      <c r="E449" s="306">
        <f>IF(OR(ISBLANK(C449),ISBLANK(D449))," ",KOLIC*CENA)</f>
        <v>0</v>
      </c>
      <c r="F449" s="873"/>
      <c r="G449" s="873">
        <f>D449*F449</f>
        <v>0</v>
      </c>
      <c r="H449" s="945">
        <v>690</v>
      </c>
      <c r="I449" s="887">
        <f>D449*H449</f>
        <v>0</v>
      </c>
    </row>
    <row r="450" spans="1:9">
      <c r="A450" s="277"/>
      <c r="B450" s="309" t="s">
        <v>2800</v>
      </c>
      <c r="C450" s="310">
        <v>1018</v>
      </c>
      <c r="D450" s="1309">
        <f>D448</f>
        <v>0</v>
      </c>
      <c r="E450" s="306">
        <f>IF(OR(ISBLANK(C450),ISBLANK(D450))," ",KOLIC*CENA)</f>
        <v>0</v>
      </c>
      <c r="F450" s="873"/>
      <c r="G450" s="873">
        <f>D450*F450</f>
        <v>0</v>
      </c>
      <c r="H450" s="945">
        <v>1018</v>
      </c>
      <c r="I450" s="887">
        <f>D450*H450</f>
        <v>0</v>
      </c>
    </row>
    <row r="451" spans="1:9" ht="13.5" thickBot="1">
      <c r="A451" s="277"/>
      <c r="B451" s="407" t="s">
        <v>2801</v>
      </c>
      <c r="C451" s="408">
        <v>1225</v>
      </c>
      <c r="D451" s="1310">
        <f>D448</f>
        <v>0</v>
      </c>
      <c r="E451" s="410">
        <f>IF(OR(ISBLANK(C451),ISBLANK(D451))," ",KOLIC*CENA)</f>
        <v>0</v>
      </c>
      <c r="F451" s="931"/>
      <c r="G451" s="931">
        <f>D451*F451</f>
        <v>0</v>
      </c>
      <c r="H451" s="946">
        <v>1225</v>
      </c>
      <c r="I451" s="947">
        <f>D451*H451</f>
        <v>0</v>
      </c>
    </row>
    <row r="452" spans="1:9" ht="13.5" thickTop="1">
      <c r="A452" s="277"/>
      <c r="B452" s="404" t="s">
        <v>263</v>
      </c>
      <c r="C452" s="405">
        <f>SUM(C448:C451)</f>
        <v>3916</v>
      </c>
      <c r="D452" s="391"/>
      <c r="E452" s="406"/>
      <c r="F452" s="932"/>
      <c r="G452" s="932"/>
      <c r="H452" s="948"/>
      <c r="I452" s="948"/>
    </row>
    <row r="453" spans="1:9">
      <c r="A453" s="277"/>
      <c r="B453" s="310"/>
      <c r="C453" s="301"/>
      <c r="D453" s="305"/>
      <c r="E453" s="306"/>
      <c r="F453" s="874"/>
      <c r="G453" s="874"/>
      <c r="H453" s="888"/>
      <c r="I453" s="888"/>
    </row>
    <row r="454" spans="1:9" s="134" customFormat="1" ht="25.5" hidden="1" outlineLevel="1">
      <c r="A454" s="324" t="s">
        <v>2921</v>
      </c>
      <c r="B454" s="325" t="s">
        <v>2922</v>
      </c>
      <c r="C454" s="326">
        <v>982.02</v>
      </c>
      <c r="D454" s="327"/>
      <c r="E454" s="328"/>
      <c r="F454" s="877"/>
      <c r="G454" s="877"/>
      <c r="H454" s="891"/>
      <c r="I454" s="891"/>
    </row>
    <row r="455" spans="1:9" s="134" customFormat="1" ht="25.5" hidden="1" outlineLevel="1">
      <c r="A455" s="324" t="s">
        <v>2923</v>
      </c>
      <c r="B455" s="325" t="s">
        <v>2924</v>
      </c>
      <c r="C455" s="326">
        <v>688.23</v>
      </c>
      <c r="D455" s="327"/>
      <c r="E455" s="328"/>
      <c r="F455" s="877"/>
      <c r="G455" s="877"/>
      <c r="H455" s="891"/>
      <c r="I455" s="891"/>
    </row>
    <row r="456" spans="1:9" s="134" customFormat="1" ht="25.5" hidden="1" outlineLevel="1">
      <c r="A456" s="324" t="s">
        <v>2925</v>
      </c>
      <c r="B456" s="325" t="s">
        <v>2926</v>
      </c>
      <c r="C456" s="326">
        <v>1016.91</v>
      </c>
      <c r="D456" s="327"/>
      <c r="E456" s="328"/>
      <c r="F456" s="877"/>
      <c r="G456" s="877"/>
      <c r="H456" s="891"/>
      <c r="I456" s="891"/>
    </row>
    <row r="457" spans="1:9" s="134" customFormat="1" ht="25.5" hidden="1" outlineLevel="1">
      <c r="A457" s="324" t="s">
        <v>2927</v>
      </c>
      <c r="B457" s="325" t="s">
        <v>2928</v>
      </c>
      <c r="C457" s="326">
        <v>1223.82</v>
      </c>
      <c r="D457" s="327"/>
      <c r="E457" s="328"/>
      <c r="F457" s="877"/>
      <c r="G457" s="877"/>
      <c r="H457" s="891"/>
      <c r="I457" s="891"/>
    </row>
    <row r="458" spans="1:9" s="134" customFormat="1" hidden="1" outlineLevel="1">
      <c r="A458" s="324"/>
      <c r="B458" s="325"/>
      <c r="C458" s="326"/>
      <c r="D458" s="327"/>
      <c r="E458" s="328"/>
      <c r="F458" s="877"/>
      <c r="G458" s="877"/>
      <c r="H458" s="891"/>
      <c r="I458" s="891"/>
    </row>
    <row r="459" spans="1:9" ht="13.5" customHeight="1" collapsed="1">
      <c r="A459" s="307"/>
      <c r="B459" s="309"/>
      <c r="C459" s="310"/>
      <c r="D459" s="305"/>
      <c r="E459" s="306"/>
      <c r="F459" s="874"/>
      <c r="G459" s="874"/>
      <c r="H459" s="888"/>
      <c r="I459" s="888"/>
    </row>
    <row r="460" spans="1:9" s="76" customFormat="1" ht="15" customHeight="1">
      <c r="A460" s="277" t="s">
        <v>68</v>
      </c>
      <c r="B460" s="304" t="s">
        <v>2465</v>
      </c>
      <c r="C460" s="301"/>
      <c r="D460" s="301"/>
      <c r="E460" s="302"/>
      <c r="F460" s="872"/>
      <c r="G460" s="872"/>
      <c r="H460" s="886"/>
      <c r="I460" s="886"/>
    </row>
    <row r="461" spans="1:9">
      <c r="A461" s="277"/>
      <c r="B461" s="309" t="s">
        <v>2798</v>
      </c>
      <c r="C461" s="310">
        <v>5140</v>
      </c>
      <c r="D461" s="1320"/>
      <c r="E461" s="306" t="str">
        <f>IF(OR(ISBLANK(C461),ISBLANK(D461))," ",KOLIC*CENA)</f>
        <v xml:space="preserve"> </v>
      </c>
      <c r="F461" s="873"/>
      <c r="G461" s="873">
        <f>D461*F461</f>
        <v>0</v>
      </c>
      <c r="H461" s="945">
        <v>5140</v>
      </c>
      <c r="I461" s="887">
        <f>D461*H461</f>
        <v>0</v>
      </c>
    </row>
    <row r="462" spans="1:9">
      <c r="A462" s="277"/>
      <c r="B462" s="309" t="s">
        <v>2799</v>
      </c>
      <c r="C462" s="310">
        <v>3376</v>
      </c>
      <c r="D462" s="1309">
        <f>D461</f>
        <v>0</v>
      </c>
      <c r="E462" s="306">
        <f>IF(OR(ISBLANK(C462),ISBLANK(D462))," ",KOLIC*CENA)</f>
        <v>0</v>
      </c>
      <c r="F462" s="873"/>
      <c r="G462" s="873">
        <f>D462*F462</f>
        <v>0</v>
      </c>
      <c r="H462" s="945">
        <v>3376</v>
      </c>
      <c r="I462" s="887">
        <f>D462*H462</f>
        <v>0</v>
      </c>
    </row>
    <row r="463" spans="1:9">
      <c r="A463" s="277"/>
      <c r="B463" s="309" t="s">
        <v>2800</v>
      </c>
      <c r="C463" s="310">
        <v>5302</v>
      </c>
      <c r="D463" s="1309">
        <f>D461</f>
        <v>0</v>
      </c>
      <c r="E463" s="306">
        <f>IF(OR(ISBLANK(C463),ISBLANK(D463))," ",KOLIC*CENA)</f>
        <v>0</v>
      </c>
      <c r="F463" s="873"/>
      <c r="G463" s="873">
        <f>D463*F463</f>
        <v>0</v>
      </c>
      <c r="H463" s="945">
        <v>5302</v>
      </c>
      <c r="I463" s="887">
        <f>D463*H463</f>
        <v>0</v>
      </c>
    </row>
    <row r="464" spans="1:9" ht="13.5" thickBot="1">
      <c r="A464" s="277"/>
      <c r="B464" s="407" t="s">
        <v>2801</v>
      </c>
      <c r="C464" s="408">
        <v>6372</v>
      </c>
      <c r="D464" s="1310">
        <f>D461</f>
        <v>0</v>
      </c>
      <c r="E464" s="410">
        <f>IF(OR(ISBLANK(C464),ISBLANK(D464))," ",KOLIC*CENA)</f>
        <v>0</v>
      </c>
      <c r="F464" s="931"/>
      <c r="G464" s="931">
        <f>D464*F464</f>
        <v>0</v>
      </c>
      <c r="H464" s="946">
        <v>6372</v>
      </c>
      <c r="I464" s="947">
        <f>D464*H464</f>
        <v>0</v>
      </c>
    </row>
    <row r="465" spans="1:9" ht="13.5" thickTop="1">
      <c r="A465" s="277"/>
      <c r="B465" s="404" t="s">
        <v>263</v>
      </c>
      <c r="C465" s="405">
        <f>SUM(C461:C464)</f>
        <v>20190</v>
      </c>
      <c r="D465" s="391"/>
      <c r="E465" s="406"/>
      <c r="F465" s="932"/>
      <c r="G465" s="932"/>
      <c r="H465" s="948"/>
      <c r="I465" s="948"/>
    </row>
    <row r="466" spans="1:9">
      <c r="A466" s="277"/>
      <c r="B466" s="310"/>
      <c r="C466" s="301"/>
      <c r="D466" s="305"/>
      <c r="E466" s="306"/>
      <c r="F466" s="874"/>
      <c r="G466" s="874"/>
      <c r="H466" s="888"/>
      <c r="I466" s="888"/>
    </row>
    <row r="467" spans="1:9" s="134" customFormat="1" ht="25.5" hidden="1" outlineLevel="1">
      <c r="A467" s="324" t="s">
        <v>2921</v>
      </c>
      <c r="B467" s="325" t="s">
        <v>2929</v>
      </c>
      <c r="C467" s="326">
        <v>5138.34</v>
      </c>
      <c r="D467" s="327"/>
      <c r="E467" s="328"/>
      <c r="F467" s="877"/>
      <c r="G467" s="877"/>
      <c r="H467" s="891"/>
      <c r="I467" s="891"/>
    </row>
    <row r="468" spans="1:9" s="134" customFormat="1" ht="25.5" hidden="1" outlineLevel="1">
      <c r="A468" s="324" t="s">
        <v>2923</v>
      </c>
      <c r="B468" s="325" t="s">
        <v>2930</v>
      </c>
      <c r="C468" s="326">
        <v>3375.56</v>
      </c>
      <c r="D468" s="327"/>
      <c r="E468" s="328"/>
      <c r="F468" s="877"/>
      <c r="G468" s="877"/>
      <c r="H468" s="891"/>
      <c r="I468" s="891"/>
    </row>
    <row r="469" spans="1:9" s="134" customFormat="1" ht="25.5" hidden="1" outlineLevel="1">
      <c r="A469" s="324" t="s">
        <v>2925</v>
      </c>
      <c r="B469" s="325" t="s">
        <v>2931</v>
      </c>
      <c r="C469" s="326">
        <v>5301.39</v>
      </c>
      <c r="D469" s="327"/>
      <c r="E469" s="328"/>
      <c r="F469" s="877"/>
      <c r="G469" s="877"/>
      <c r="H469" s="891"/>
      <c r="I469" s="891"/>
    </row>
    <row r="470" spans="1:9" s="134" customFormat="1" ht="25.5" hidden="1" outlineLevel="1">
      <c r="A470" s="324" t="s">
        <v>2927</v>
      </c>
      <c r="B470" s="325" t="s">
        <v>2932</v>
      </c>
      <c r="C470" s="326">
        <v>6370.08</v>
      </c>
      <c r="D470" s="327"/>
      <c r="E470" s="328"/>
      <c r="F470" s="877"/>
      <c r="G470" s="877"/>
      <c r="H470" s="891"/>
      <c r="I470" s="891"/>
    </row>
    <row r="471" spans="1:9" s="134" customFormat="1" hidden="1" outlineLevel="1">
      <c r="A471" s="324"/>
      <c r="B471" s="325"/>
      <c r="C471" s="326"/>
      <c r="D471" s="327"/>
      <c r="E471" s="328"/>
      <c r="F471" s="877"/>
      <c r="G471" s="877"/>
      <c r="H471" s="891"/>
      <c r="I471" s="891"/>
    </row>
    <row r="472" spans="1:9" ht="13.5" customHeight="1" collapsed="1">
      <c r="A472" s="307"/>
      <c r="B472" s="309"/>
      <c r="C472" s="310"/>
      <c r="D472" s="305"/>
      <c r="E472" s="306"/>
      <c r="F472" s="874"/>
      <c r="G472" s="874"/>
      <c r="H472" s="888"/>
      <c r="I472" s="888"/>
    </row>
    <row r="473" spans="1:9" s="76" customFormat="1" ht="41.25" customHeight="1">
      <c r="A473" s="277" t="s">
        <v>36</v>
      </c>
      <c r="B473" s="304" t="s">
        <v>2933</v>
      </c>
      <c r="C473" s="301"/>
      <c r="D473" s="301"/>
      <c r="E473" s="302"/>
      <c r="F473" s="872"/>
      <c r="G473" s="872"/>
      <c r="H473" s="886"/>
      <c r="I473" s="886"/>
    </row>
    <row r="474" spans="1:9">
      <c r="A474" s="277"/>
      <c r="B474" s="309" t="s">
        <v>2798</v>
      </c>
      <c r="C474" s="310">
        <v>953</v>
      </c>
      <c r="D474" s="1320"/>
      <c r="E474" s="306" t="str">
        <f>IF(OR(ISBLANK(C474),ISBLANK(D474))," ",KOLIC*CENA)</f>
        <v xml:space="preserve"> </v>
      </c>
      <c r="F474" s="873"/>
      <c r="G474" s="873">
        <f>D474*F474</f>
        <v>0</v>
      </c>
      <c r="H474" s="945">
        <v>953</v>
      </c>
      <c r="I474" s="887">
        <f>D474*H474</f>
        <v>0</v>
      </c>
    </row>
    <row r="475" spans="1:9">
      <c r="A475" s="277"/>
      <c r="B475" s="309" t="s">
        <v>2799</v>
      </c>
      <c r="C475" s="310">
        <v>755</v>
      </c>
      <c r="D475" s="1309">
        <f>D474</f>
        <v>0</v>
      </c>
      <c r="E475" s="306">
        <f>IF(OR(ISBLANK(C475),ISBLANK(D475))," ",KOLIC*CENA)</f>
        <v>0</v>
      </c>
      <c r="F475" s="873"/>
      <c r="G475" s="873">
        <f>D475*F475</f>
        <v>0</v>
      </c>
      <c r="H475" s="945">
        <v>755</v>
      </c>
      <c r="I475" s="887">
        <f>D475*H475</f>
        <v>0</v>
      </c>
    </row>
    <row r="476" spans="1:9">
      <c r="A476" s="277"/>
      <c r="B476" s="309" t="s">
        <v>2800</v>
      </c>
      <c r="C476" s="310">
        <v>953</v>
      </c>
      <c r="D476" s="1309">
        <f>D474</f>
        <v>0</v>
      </c>
      <c r="E476" s="306">
        <f>IF(OR(ISBLANK(C476),ISBLANK(D476))," ",KOLIC*CENA)</f>
        <v>0</v>
      </c>
      <c r="F476" s="873"/>
      <c r="G476" s="873">
        <f>D476*F476</f>
        <v>0</v>
      </c>
      <c r="H476" s="945">
        <v>953</v>
      </c>
      <c r="I476" s="887">
        <f>D476*H476</f>
        <v>0</v>
      </c>
    </row>
    <row r="477" spans="1:9" ht="13.5" thickBot="1">
      <c r="A477" s="277"/>
      <c r="B477" s="407" t="s">
        <v>2801</v>
      </c>
      <c r="C477" s="408">
        <v>1235</v>
      </c>
      <c r="D477" s="1310">
        <f>D474</f>
        <v>0</v>
      </c>
      <c r="E477" s="410">
        <f>IF(OR(ISBLANK(C477),ISBLANK(D477))," ",KOLIC*CENA)</f>
        <v>0</v>
      </c>
      <c r="F477" s="931"/>
      <c r="G477" s="931">
        <f>D477*F477</f>
        <v>0</v>
      </c>
      <c r="H477" s="946">
        <v>1235</v>
      </c>
      <c r="I477" s="947">
        <f>D477*H477</f>
        <v>0</v>
      </c>
    </row>
    <row r="478" spans="1:9" ht="13.5" thickTop="1">
      <c r="A478" s="277"/>
      <c r="B478" s="404" t="s">
        <v>263</v>
      </c>
      <c r="C478" s="405">
        <f>SUM(C474:C477)</f>
        <v>3896</v>
      </c>
      <c r="D478" s="391"/>
      <c r="E478" s="406"/>
      <c r="F478" s="932"/>
      <c r="G478" s="932"/>
      <c r="H478" s="948"/>
      <c r="I478" s="948"/>
    </row>
    <row r="479" spans="1:9" ht="13.5" customHeight="1">
      <c r="A479" s="307"/>
      <c r="B479" s="309"/>
      <c r="C479" s="310"/>
      <c r="D479" s="305"/>
      <c r="E479" s="306"/>
      <c r="F479" s="874"/>
      <c r="G479" s="874"/>
      <c r="H479" s="888"/>
      <c r="I479" s="888"/>
    </row>
    <row r="480" spans="1:9" s="134" customFormat="1" hidden="1" outlineLevel="1">
      <c r="A480" s="324" t="s">
        <v>574</v>
      </c>
      <c r="B480" s="325" t="s">
        <v>2934</v>
      </c>
      <c r="C480" s="326">
        <v>952.5</v>
      </c>
      <c r="D480" s="327"/>
      <c r="E480" s="328"/>
      <c r="F480" s="877"/>
      <c r="G480" s="877"/>
      <c r="H480" s="891"/>
      <c r="I480" s="891"/>
    </row>
    <row r="481" spans="1:9" s="134" customFormat="1" ht="25.5" hidden="1" outlineLevel="1">
      <c r="A481" s="324" t="s">
        <v>2923</v>
      </c>
      <c r="B481" s="325" t="s">
        <v>2935</v>
      </c>
      <c r="C481" s="326">
        <v>753.98</v>
      </c>
      <c r="D481" s="327"/>
      <c r="E481" s="328"/>
      <c r="F481" s="877"/>
      <c r="G481" s="877"/>
      <c r="H481" s="891"/>
      <c r="I481" s="891"/>
    </row>
    <row r="482" spans="1:9" s="134" customFormat="1" hidden="1" outlineLevel="1">
      <c r="A482" s="324" t="s">
        <v>240</v>
      </c>
      <c r="B482" s="325" t="s">
        <v>2934</v>
      </c>
      <c r="C482" s="326">
        <v>952.5</v>
      </c>
      <c r="D482" s="327"/>
      <c r="E482" s="328"/>
      <c r="F482" s="877"/>
      <c r="G482" s="877"/>
      <c r="H482" s="891"/>
      <c r="I482" s="891"/>
    </row>
    <row r="483" spans="1:9" s="134" customFormat="1" hidden="1" outlineLevel="1">
      <c r="A483" s="324" t="s">
        <v>244</v>
      </c>
      <c r="B483" s="325" t="s">
        <v>2936</v>
      </c>
      <c r="C483" s="326">
        <v>1233.06</v>
      </c>
      <c r="D483" s="327"/>
      <c r="E483" s="328"/>
      <c r="F483" s="877"/>
      <c r="G483" s="877"/>
      <c r="H483" s="891"/>
      <c r="I483" s="891"/>
    </row>
    <row r="484" spans="1:9" ht="13.5" customHeight="1" collapsed="1">
      <c r="A484" s="307"/>
      <c r="B484" s="309"/>
      <c r="C484" s="310"/>
      <c r="D484" s="305"/>
      <c r="E484" s="306"/>
      <c r="F484" s="874"/>
      <c r="G484" s="874"/>
      <c r="H484" s="888"/>
      <c r="I484" s="888"/>
    </row>
    <row r="485" spans="1:9" s="76" customFormat="1">
      <c r="A485" s="277"/>
      <c r="B485" s="309"/>
      <c r="C485" s="310"/>
      <c r="D485" s="301"/>
      <c r="E485" s="302"/>
      <c r="F485" s="872"/>
      <c r="G485" s="872"/>
      <c r="H485" s="886"/>
      <c r="I485" s="886"/>
    </row>
    <row r="486" spans="1:9" ht="77.25" customHeight="1">
      <c r="A486" s="277" t="s">
        <v>40</v>
      </c>
      <c r="B486" s="304" t="s">
        <v>2937</v>
      </c>
      <c r="C486" s="301"/>
      <c r="D486" s="305"/>
      <c r="E486" s="306" t="str">
        <f>IF(OR(ISBLANK(C486),ISBLANK(D486))," ",KOLIC*CENA)</f>
        <v xml:space="preserve"> </v>
      </c>
      <c r="F486" s="874"/>
      <c r="G486" s="874"/>
      <c r="H486" s="888"/>
      <c r="I486" s="888"/>
    </row>
    <row r="487" spans="1:9">
      <c r="A487" s="277"/>
      <c r="B487" s="309" t="s">
        <v>2798</v>
      </c>
      <c r="C487" s="310">
        <v>0</v>
      </c>
      <c r="D487" s="1320"/>
      <c r="E487" s="306" t="str">
        <f>IF(OR(ISBLANK(C487),ISBLANK(D487))," ",KOLIC*CENA)</f>
        <v xml:space="preserve"> </v>
      </c>
      <c r="F487" s="873"/>
      <c r="G487" s="873">
        <f>D487*F487</f>
        <v>0</v>
      </c>
      <c r="H487" s="945">
        <v>0</v>
      </c>
      <c r="I487" s="887">
        <f>D487*H487</f>
        <v>0</v>
      </c>
    </row>
    <row r="488" spans="1:9">
      <c r="A488" s="277"/>
      <c r="B488" s="309" t="s">
        <v>2799</v>
      </c>
      <c r="C488" s="310">
        <v>70</v>
      </c>
      <c r="D488" s="1309">
        <f>D487</f>
        <v>0</v>
      </c>
      <c r="E488" s="306">
        <f>IF(OR(ISBLANK(C488),ISBLANK(D488))," ",KOLIC*CENA)</f>
        <v>0</v>
      </c>
      <c r="F488" s="873"/>
      <c r="G488" s="873">
        <f>D488*F488</f>
        <v>0</v>
      </c>
      <c r="H488" s="945">
        <v>70</v>
      </c>
      <c r="I488" s="887">
        <f>D488*H488</f>
        <v>0</v>
      </c>
    </row>
    <row r="489" spans="1:9">
      <c r="A489" s="277"/>
      <c r="B489" s="309" t="s">
        <v>2800</v>
      </c>
      <c r="C489" s="310">
        <v>0</v>
      </c>
      <c r="D489" s="1309">
        <f>D487</f>
        <v>0</v>
      </c>
      <c r="E489" s="306">
        <f>IF(OR(ISBLANK(C489),ISBLANK(D489))," ",KOLIC*CENA)</f>
        <v>0</v>
      </c>
      <c r="F489" s="873"/>
      <c r="G489" s="873">
        <f>D489*F489</f>
        <v>0</v>
      </c>
      <c r="H489" s="945">
        <v>0</v>
      </c>
      <c r="I489" s="887">
        <f>D489*H489</f>
        <v>0</v>
      </c>
    </row>
    <row r="490" spans="1:9" ht="13.5" thickBot="1">
      <c r="A490" s="277"/>
      <c r="B490" s="407" t="s">
        <v>2801</v>
      </c>
      <c r="C490" s="408">
        <v>105</v>
      </c>
      <c r="D490" s="1310">
        <f>D487</f>
        <v>0</v>
      </c>
      <c r="E490" s="410">
        <f>IF(OR(ISBLANK(C490),ISBLANK(D490))," ",KOLIC*CENA)</f>
        <v>0</v>
      </c>
      <c r="F490" s="931"/>
      <c r="G490" s="931">
        <f>D490*F490</f>
        <v>0</v>
      </c>
      <c r="H490" s="946">
        <v>105</v>
      </c>
      <c r="I490" s="947">
        <f>D490*H490</f>
        <v>0</v>
      </c>
    </row>
    <row r="491" spans="1:9" ht="13.5" thickTop="1">
      <c r="A491" s="277"/>
      <c r="B491" s="404" t="s">
        <v>263</v>
      </c>
      <c r="C491" s="405">
        <f>SUM(C487:C490)</f>
        <v>175</v>
      </c>
      <c r="D491" s="391"/>
      <c r="E491" s="406"/>
      <c r="F491" s="932"/>
      <c r="G491" s="932"/>
      <c r="H491" s="948"/>
      <c r="I491" s="948"/>
    </row>
    <row r="492" spans="1:9">
      <c r="A492" s="277"/>
      <c r="B492" s="310"/>
      <c r="C492" s="301"/>
      <c r="D492" s="305"/>
      <c r="E492" s="306"/>
      <c r="F492" s="874"/>
      <c r="G492" s="874"/>
      <c r="H492" s="888"/>
      <c r="I492" s="888"/>
    </row>
    <row r="493" spans="1:9" s="76" customFormat="1" ht="192" customHeight="1">
      <c r="A493" s="349" t="s">
        <v>2938</v>
      </c>
      <c r="B493" s="348" t="s">
        <v>2939</v>
      </c>
      <c r="C493" s="305"/>
      <c r="D493" s="305"/>
      <c r="E493" s="302" t="str">
        <f>IF(OR(ISBLANK(C493),ISBLANK(D493))," ",KOLIC*CENA)</f>
        <v xml:space="preserve"> </v>
      </c>
      <c r="F493" s="872"/>
      <c r="G493" s="872"/>
      <c r="H493" s="886"/>
      <c r="I493" s="886"/>
    </row>
    <row r="494" spans="1:9">
      <c r="A494" s="277"/>
      <c r="B494" s="309" t="s">
        <v>2713</v>
      </c>
      <c r="C494" s="310">
        <v>182</v>
      </c>
      <c r="D494" s="1320"/>
      <c r="E494" s="306" t="str">
        <f>IF(OR(ISBLANK(C494),ISBLANK(D494))," ",KOLIC*CENA)</f>
        <v xml:space="preserve"> </v>
      </c>
      <c r="F494" s="873"/>
      <c r="G494" s="873">
        <f>D494*F494</f>
        <v>0</v>
      </c>
      <c r="H494" s="945">
        <v>182</v>
      </c>
      <c r="I494" s="887">
        <f>D494*H494</f>
        <v>0</v>
      </c>
    </row>
    <row r="495" spans="1:9">
      <c r="A495" s="277"/>
      <c r="B495" s="309" t="s">
        <v>2714</v>
      </c>
      <c r="C495" s="310">
        <v>92</v>
      </c>
      <c r="D495" s="1309">
        <f>D494</f>
        <v>0</v>
      </c>
      <c r="E495" s="306">
        <f>IF(OR(ISBLANK(C495),ISBLANK(D495))," ",KOLIC*CENA)</f>
        <v>0</v>
      </c>
      <c r="F495" s="873"/>
      <c r="G495" s="873">
        <f>D495*F495</f>
        <v>0</v>
      </c>
      <c r="H495" s="945">
        <v>92</v>
      </c>
      <c r="I495" s="887">
        <f>D495*H495</f>
        <v>0</v>
      </c>
    </row>
    <row r="496" spans="1:9">
      <c r="A496" s="277"/>
      <c r="B496" s="309" t="s">
        <v>2715</v>
      </c>
      <c r="C496" s="310">
        <v>182</v>
      </c>
      <c r="D496" s="1309">
        <f>D494</f>
        <v>0</v>
      </c>
      <c r="E496" s="306">
        <f>IF(OR(ISBLANK(C496),ISBLANK(D496))," ",KOLIC*CENA)</f>
        <v>0</v>
      </c>
      <c r="F496" s="873"/>
      <c r="G496" s="873">
        <f>D496*F496</f>
        <v>0</v>
      </c>
      <c r="H496" s="945">
        <v>182</v>
      </c>
      <c r="I496" s="887">
        <f>D496*H496</f>
        <v>0</v>
      </c>
    </row>
    <row r="497" spans="1:15" ht="13.5" thickBot="1">
      <c r="A497" s="277"/>
      <c r="B497" s="407" t="s">
        <v>2716</v>
      </c>
      <c r="C497" s="408">
        <v>232</v>
      </c>
      <c r="D497" s="1310">
        <f>D494</f>
        <v>0</v>
      </c>
      <c r="E497" s="410">
        <f>IF(OR(ISBLANK(C497),ISBLANK(D497))," ",KOLIC*CENA)</f>
        <v>0</v>
      </c>
      <c r="F497" s="931"/>
      <c r="G497" s="931">
        <f>D497*F497</f>
        <v>0</v>
      </c>
      <c r="H497" s="946">
        <v>232</v>
      </c>
      <c r="I497" s="947">
        <f>D497*H497</f>
        <v>0</v>
      </c>
    </row>
    <row r="498" spans="1:15" ht="13.5" thickTop="1">
      <c r="A498" s="277"/>
      <c r="B498" s="404" t="s">
        <v>199</v>
      </c>
      <c r="C498" s="405">
        <f>SUM(C494:C497)</f>
        <v>688</v>
      </c>
      <c r="D498" s="391"/>
      <c r="E498" s="406"/>
      <c r="F498" s="932"/>
      <c r="G498" s="932"/>
      <c r="H498" s="948"/>
      <c r="I498" s="948"/>
    </row>
    <row r="499" spans="1:15">
      <c r="A499" s="277"/>
      <c r="B499" s="310"/>
      <c r="C499" s="301"/>
      <c r="D499" s="305"/>
      <c r="E499" s="306"/>
      <c r="F499" s="874"/>
      <c r="G499" s="874"/>
      <c r="H499" s="888"/>
      <c r="I499" s="888"/>
    </row>
    <row r="500" spans="1:15">
      <c r="A500" s="277"/>
      <c r="B500" s="310"/>
      <c r="C500" s="301"/>
      <c r="D500" s="305"/>
      <c r="E500" s="306"/>
      <c r="F500" s="874"/>
      <c r="G500" s="874"/>
      <c r="H500" s="888"/>
      <c r="I500" s="888"/>
    </row>
    <row r="501" spans="1:15" ht="25.5">
      <c r="A501" s="277"/>
      <c r="B501" s="347" t="s">
        <v>2940</v>
      </c>
      <c r="C501" s="301"/>
      <c r="D501" s="305"/>
      <c r="E501" s="306"/>
      <c r="F501" s="874"/>
      <c r="G501" s="874"/>
      <c r="H501" s="888"/>
      <c r="I501" s="888"/>
    </row>
    <row r="502" spans="1:15" ht="25.5">
      <c r="A502" s="277" t="s">
        <v>41</v>
      </c>
      <c r="B502" s="352" t="s">
        <v>2941</v>
      </c>
      <c r="C502" s="813"/>
      <c r="D502" s="443"/>
      <c r="E502" s="443"/>
      <c r="F502" s="937"/>
      <c r="G502" s="937"/>
      <c r="H502" s="954"/>
      <c r="I502" s="954"/>
      <c r="J502"/>
      <c r="K502"/>
      <c r="L502"/>
      <c r="M502"/>
      <c r="N502"/>
      <c r="O502"/>
    </row>
    <row r="503" spans="1:15" ht="130.5" customHeight="1">
      <c r="A503" s="307"/>
      <c r="B503" s="304" t="s">
        <v>2942</v>
      </c>
      <c r="C503" s="301"/>
      <c r="D503" s="305"/>
      <c r="E503" s="306"/>
      <c r="F503" s="874"/>
      <c r="G503" s="874"/>
      <c r="H503" s="888"/>
      <c r="I503" s="888"/>
    </row>
    <row r="504" spans="1:15" s="14" customFormat="1" ht="127.5">
      <c r="A504" s="311" t="s">
        <v>67</v>
      </c>
      <c r="B504" s="304" t="s">
        <v>2943</v>
      </c>
      <c r="C504" s="301"/>
      <c r="D504" s="301"/>
      <c r="E504" s="302"/>
      <c r="F504" s="878"/>
      <c r="G504" s="878"/>
      <c r="H504" s="892"/>
      <c r="I504" s="892"/>
    </row>
    <row r="505" spans="1:15" ht="63.75">
      <c r="A505" s="311" t="s">
        <v>68</v>
      </c>
      <c r="B505" s="352" t="s">
        <v>2944</v>
      </c>
      <c r="C505" s="443"/>
      <c r="D505" s="443"/>
      <c r="E505" s="443"/>
      <c r="F505" s="937"/>
      <c r="G505" s="938"/>
      <c r="H505" s="954"/>
      <c r="I505" s="954"/>
      <c r="J505"/>
      <c r="K505"/>
      <c r="L505"/>
      <c r="M505"/>
      <c r="N505"/>
      <c r="O505"/>
    </row>
    <row r="506" spans="1:15" ht="64.5" customHeight="1">
      <c r="A506" s="277" t="s">
        <v>36</v>
      </c>
      <c r="B506" s="352" t="s">
        <v>2945</v>
      </c>
      <c r="C506" s="443"/>
      <c r="D506" s="443"/>
      <c r="E506" s="443"/>
      <c r="F506" s="937"/>
      <c r="G506" s="938"/>
      <c r="H506" s="954"/>
      <c r="I506" s="954"/>
      <c r="J506"/>
      <c r="K506"/>
      <c r="L506"/>
      <c r="M506"/>
      <c r="N506"/>
      <c r="O506"/>
    </row>
    <row r="507" spans="1:15">
      <c r="A507" s="277" t="s">
        <v>37</v>
      </c>
      <c r="B507" s="352" t="s">
        <v>2946</v>
      </c>
      <c r="C507" s="443"/>
      <c r="D507" s="443"/>
      <c r="E507" s="443"/>
      <c r="F507" s="937"/>
      <c r="G507" s="937"/>
      <c r="H507" s="954"/>
      <c r="I507" s="954"/>
      <c r="J507"/>
      <c r="K507"/>
      <c r="L507"/>
      <c r="M507"/>
      <c r="N507" s="814" t="s">
        <v>2947</v>
      </c>
      <c r="O507"/>
    </row>
    <row r="508" spans="1:15" ht="25.5">
      <c r="A508" s="277" t="s">
        <v>43</v>
      </c>
      <c r="B508" s="304" t="s">
        <v>2948</v>
      </c>
      <c r="C508" s="301"/>
      <c r="D508" s="305"/>
      <c r="E508" s="306" t="str">
        <f>IF(OR(ISBLANK(C508),ISBLANK(D508))," ",KOLIC*CENA)</f>
        <v xml:space="preserve"> </v>
      </c>
      <c r="F508" s="874"/>
      <c r="G508" s="874"/>
      <c r="H508" s="888"/>
      <c r="I508" s="888"/>
    </row>
    <row r="509" spans="1:15" ht="114" customHeight="1">
      <c r="A509" s="331" t="s">
        <v>20</v>
      </c>
      <c r="B509" s="352" t="s">
        <v>2949</v>
      </c>
      <c r="C509" s="305"/>
      <c r="D509" s="305"/>
      <c r="E509" s="306" t="str">
        <f>IF(OR(ISBLANK(C509),ISBLANK(D509))," ",KOLIC*CENA)</f>
        <v xml:space="preserve"> </v>
      </c>
      <c r="F509" s="874"/>
      <c r="G509" s="874"/>
      <c r="H509" s="888"/>
      <c r="I509" s="888"/>
    </row>
    <row r="510" spans="1:15" ht="90" customHeight="1">
      <c r="A510" s="331" t="s">
        <v>675</v>
      </c>
      <c r="B510" s="352" t="s">
        <v>2950</v>
      </c>
      <c r="C510" s="305"/>
      <c r="D510" s="305"/>
      <c r="E510" s="306" t="str">
        <f>IF(OR(ISBLANK(C510),ISBLANK(D510))," ",KOLIC*CENA)</f>
        <v xml:space="preserve"> </v>
      </c>
      <c r="F510" s="874"/>
      <c r="G510" s="874"/>
      <c r="H510" s="888"/>
      <c r="I510" s="888"/>
    </row>
    <row r="511" spans="1:15" ht="69" customHeight="1">
      <c r="A511" s="277" t="s">
        <v>676</v>
      </c>
      <c r="B511" s="304" t="s">
        <v>2951</v>
      </c>
      <c r="C511" s="300"/>
      <c r="D511" s="305"/>
      <c r="E511" s="306" t="str">
        <f>IF(OR(ISBLANK(C511),ISBLANK(D511))," ",KOLIC*CENA)</f>
        <v xml:space="preserve"> </v>
      </c>
      <c r="F511" s="874"/>
      <c r="G511" s="874"/>
      <c r="H511" s="888"/>
      <c r="I511" s="888"/>
    </row>
    <row r="512" spans="1:15" ht="53.25" customHeight="1">
      <c r="A512" s="371" t="s">
        <v>81</v>
      </c>
      <c r="B512" s="352" t="s">
        <v>2952</v>
      </c>
      <c r="C512" s="305"/>
      <c r="D512" s="305"/>
      <c r="E512" s="306" t="str">
        <f>IF(OR(ISBLANK(C512),ISBLANK(D512))," ",KOLIC*CENA)</f>
        <v xml:space="preserve"> </v>
      </c>
      <c r="F512" s="874"/>
      <c r="G512" s="874"/>
      <c r="H512" s="888"/>
      <c r="I512" s="888"/>
    </row>
    <row r="513" spans="1:15" ht="39.75" customHeight="1">
      <c r="A513" s="371"/>
      <c r="B513" s="352" t="s">
        <v>2953</v>
      </c>
      <c r="C513" s="305"/>
      <c r="D513" s="305"/>
      <c r="E513" s="306"/>
      <c r="F513" s="874"/>
      <c r="G513" s="874"/>
      <c r="H513" s="888"/>
      <c r="I513" s="888"/>
    </row>
    <row r="514" spans="1:15">
      <c r="A514" s="277"/>
      <c r="B514" s="309" t="s">
        <v>1433</v>
      </c>
      <c r="C514" s="310">
        <v>57</v>
      </c>
      <c r="D514" s="1320"/>
      <c r="E514" s="306" t="str">
        <f>IF(OR(ISBLANK(C514),ISBLANK(D514))," ",KOLIC*CENA)</f>
        <v xml:space="preserve"> </v>
      </c>
      <c r="F514" s="939">
        <v>57</v>
      </c>
      <c r="G514" s="873">
        <f>D514*F514</f>
        <v>0</v>
      </c>
      <c r="H514" s="887"/>
      <c r="I514" s="887">
        <f>D514*H514</f>
        <v>0</v>
      </c>
    </row>
    <row r="515" spans="1:15">
      <c r="A515" s="277"/>
      <c r="B515" s="309" t="s">
        <v>2741</v>
      </c>
      <c r="C515" s="310">
        <v>57</v>
      </c>
      <c r="D515" s="1309">
        <f>D514</f>
        <v>0</v>
      </c>
      <c r="E515" s="306">
        <f>IF(OR(ISBLANK(C515),ISBLANK(D515))," ",KOLIC*CENA)</f>
        <v>0</v>
      </c>
      <c r="F515" s="939">
        <v>57</v>
      </c>
      <c r="G515" s="873">
        <f>D515*F515</f>
        <v>0</v>
      </c>
      <c r="H515" s="887"/>
      <c r="I515" s="887">
        <f>D515*H515</f>
        <v>0</v>
      </c>
    </row>
    <row r="516" spans="1:15">
      <c r="A516" s="277"/>
      <c r="B516" s="309" t="s">
        <v>2742</v>
      </c>
      <c r="C516" s="310">
        <v>57</v>
      </c>
      <c r="D516" s="1309">
        <f>D514</f>
        <v>0</v>
      </c>
      <c r="E516" s="306">
        <f>IF(OR(ISBLANK(C516),ISBLANK(D516))," ",KOLIC*CENA)</f>
        <v>0</v>
      </c>
      <c r="F516" s="939">
        <v>57</v>
      </c>
      <c r="G516" s="873">
        <f>D516*F516</f>
        <v>0</v>
      </c>
      <c r="H516" s="887"/>
      <c r="I516" s="887">
        <f>D516*H516</f>
        <v>0</v>
      </c>
    </row>
    <row r="517" spans="1:15" ht="13.5" thickBot="1">
      <c r="A517" s="277"/>
      <c r="B517" s="407" t="s">
        <v>2743</v>
      </c>
      <c r="C517" s="408">
        <v>74</v>
      </c>
      <c r="D517" s="1310">
        <f>D514</f>
        <v>0</v>
      </c>
      <c r="E517" s="410">
        <f>IF(OR(ISBLANK(C517),ISBLANK(D517))," ",KOLIC*CENA)</f>
        <v>0</v>
      </c>
      <c r="F517" s="940">
        <v>74</v>
      </c>
      <c r="G517" s="931">
        <f>D517*F517</f>
        <v>0</v>
      </c>
      <c r="H517" s="947"/>
      <c r="I517" s="947">
        <f>D517*H517</f>
        <v>0</v>
      </c>
    </row>
    <row r="518" spans="1:15" ht="13.5" thickTop="1">
      <c r="A518" s="277"/>
      <c r="B518" s="404" t="s">
        <v>215</v>
      </c>
      <c r="C518" s="405">
        <f>SUM(C514:C517)</f>
        <v>245</v>
      </c>
      <c r="D518" s="391"/>
      <c r="E518" s="406"/>
      <c r="F518" s="932"/>
      <c r="G518" s="932"/>
      <c r="H518" s="948"/>
      <c r="I518" s="948"/>
    </row>
    <row r="519" spans="1:15">
      <c r="A519" s="277"/>
      <c r="B519" s="310"/>
      <c r="C519" s="301"/>
      <c r="D519" s="305"/>
      <c r="E519" s="306"/>
      <c r="F519" s="874"/>
      <c r="G519" s="874"/>
      <c r="H519" s="888"/>
      <c r="I519" s="888"/>
    </row>
    <row r="520" spans="1:15" s="134" customFormat="1" hidden="1" outlineLevel="1">
      <c r="A520" s="324"/>
      <c r="B520" s="325" t="s">
        <v>2954</v>
      </c>
      <c r="C520" s="326"/>
      <c r="D520" s="327"/>
      <c r="E520" s="328"/>
      <c r="F520" s="877"/>
      <c r="G520" s="877"/>
      <c r="H520" s="891"/>
      <c r="I520" s="891"/>
    </row>
    <row r="521" spans="1:15" s="134" customFormat="1" hidden="1" outlineLevel="1">
      <c r="A521" s="747" t="s">
        <v>2909</v>
      </c>
      <c r="B521" s="325" t="s">
        <v>2955</v>
      </c>
      <c r="C521" s="326">
        <v>57</v>
      </c>
      <c r="D521" s="327"/>
      <c r="E521" s="328"/>
      <c r="F521" s="877"/>
      <c r="G521" s="877"/>
      <c r="H521" s="891"/>
      <c r="I521" s="891"/>
    </row>
    <row r="522" spans="1:15" s="134" customFormat="1" hidden="1" outlineLevel="1">
      <c r="A522" s="324"/>
      <c r="B522" s="325"/>
      <c r="C522" s="326"/>
      <c r="D522" s="327"/>
      <c r="E522" s="328"/>
      <c r="F522" s="877"/>
      <c r="G522" s="877"/>
      <c r="H522" s="891"/>
      <c r="I522" s="891"/>
    </row>
    <row r="523" spans="1:15" s="134" customFormat="1" hidden="1" outlineLevel="1">
      <c r="A523" s="324"/>
      <c r="B523" s="325" t="s">
        <v>2774</v>
      </c>
      <c r="C523" s="326"/>
      <c r="D523" s="327"/>
      <c r="E523" s="328"/>
      <c r="F523" s="877"/>
      <c r="G523" s="877"/>
      <c r="H523" s="891"/>
      <c r="I523" s="891"/>
    </row>
    <row r="524" spans="1:15" s="134" customFormat="1" hidden="1" outlineLevel="1">
      <c r="A524" s="747" t="s">
        <v>2909</v>
      </c>
      <c r="B524" s="325" t="s">
        <v>2956</v>
      </c>
      <c r="C524" s="326">
        <v>72.2</v>
      </c>
      <c r="D524" s="327"/>
      <c r="E524" s="328"/>
      <c r="F524" s="877"/>
      <c r="G524" s="877"/>
      <c r="H524" s="891"/>
      <c r="I524" s="891"/>
    </row>
    <row r="525" spans="1:15" collapsed="1">
      <c r="A525" s="277"/>
      <c r="B525" s="310"/>
      <c r="C525" s="301"/>
      <c r="D525" s="305"/>
      <c r="E525" s="306"/>
      <c r="F525" s="874"/>
      <c r="G525" s="874"/>
      <c r="H525" s="888"/>
      <c r="I525" s="888"/>
    </row>
    <row r="526" spans="1:15" ht="38.25">
      <c r="A526" s="277" t="s">
        <v>117</v>
      </c>
      <c r="B526" s="352" t="s">
        <v>2957</v>
      </c>
      <c r="C526" s="813"/>
      <c r="D526" s="443"/>
      <c r="E526" s="443"/>
      <c r="F526" s="937"/>
      <c r="G526" s="937"/>
      <c r="H526" s="954"/>
      <c r="I526" s="954"/>
      <c r="J526"/>
      <c r="K526"/>
      <c r="L526"/>
      <c r="M526"/>
      <c r="N526"/>
      <c r="O526"/>
    </row>
    <row r="527" spans="1:15" ht="78.75" customHeight="1">
      <c r="A527" s="307"/>
      <c r="B527" s="304" t="s">
        <v>2958</v>
      </c>
      <c r="C527" s="301"/>
      <c r="D527" s="305"/>
      <c r="E527" s="306"/>
      <c r="F527" s="874"/>
      <c r="G527" s="874"/>
      <c r="H527" s="888"/>
      <c r="I527" s="888"/>
    </row>
    <row r="528" spans="1:15" ht="103.5" customHeight="1">
      <c r="A528" s="331" t="s">
        <v>67</v>
      </c>
      <c r="B528" s="352" t="s">
        <v>2959</v>
      </c>
      <c r="C528" s="305"/>
      <c r="D528" s="305"/>
      <c r="E528" s="306" t="str">
        <f>IF(OR(ISBLANK(C528),ISBLANK(D528))," ",KOLIC*CENA)</f>
        <v xml:space="preserve"> </v>
      </c>
      <c r="F528" s="874"/>
      <c r="G528" s="874"/>
      <c r="H528" s="888"/>
      <c r="I528" s="888"/>
    </row>
    <row r="529" spans="1:9" ht="25.5">
      <c r="A529" s="277" t="s">
        <v>68</v>
      </c>
      <c r="B529" s="304" t="s">
        <v>2960</v>
      </c>
      <c r="C529" s="301"/>
      <c r="D529" s="305"/>
      <c r="E529" s="306" t="str">
        <f>IF(OR(ISBLANK(C529),ISBLANK(D529))," ",KOLIC*CENA)</f>
        <v xml:space="preserve"> </v>
      </c>
      <c r="F529" s="874"/>
      <c r="G529" s="874"/>
      <c r="H529" s="888"/>
      <c r="I529" s="888"/>
    </row>
    <row r="530" spans="1:9" ht="26.25" customHeight="1">
      <c r="A530" s="371" t="s">
        <v>81</v>
      </c>
      <c r="B530" s="352" t="s">
        <v>2961</v>
      </c>
      <c r="C530" s="305"/>
      <c r="D530" s="305"/>
      <c r="E530" s="306" t="str">
        <f>IF(OR(ISBLANK(C530),ISBLANK(D530))," ",KOLIC*CENA)</f>
        <v xml:space="preserve"> </v>
      </c>
      <c r="F530" s="874"/>
      <c r="G530" s="874"/>
      <c r="H530" s="888"/>
      <c r="I530" s="888"/>
    </row>
    <row r="531" spans="1:9" ht="39.75" customHeight="1">
      <c r="A531" s="371"/>
      <c r="B531" s="352" t="s">
        <v>2953</v>
      </c>
      <c r="C531" s="305"/>
      <c r="D531" s="305"/>
      <c r="E531" s="306"/>
      <c r="F531" s="874"/>
      <c r="G531" s="874"/>
      <c r="H531" s="888"/>
      <c r="I531" s="888"/>
    </row>
    <row r="532" spans="1:9">
      <c r="A532" s="277"/>
      <c r="B532" s="309" t="s">
        <v>1433</v>
      </c>
      <c r="C532" s="310">
        <v>18</v>
      </c>
      <c r="D532" s="1320"/>
      <c r="E532" s="306" t="str">
        <f>IF(OR(ISBLANK(C532),ISBLANK(D532))," ",KOLIC*CENA)</f>
        <v xml:space="preserve"> </v>
      </c>
      <c r="F532" s="939">
        <v>18</v>
      </c>
      <c r="G532" s="873">
        <f>D532*F532</f>
        <v>0</v>
      </c>
      <c r="H532" s="887"/>
      <c r="I532" s="887">
        <f>D532*H532</f>
        <v>0</v>
      </c>
    </row>
    <row r="533" spans="1:9">
      <c r="A533" s="277"/>
      <c r="B533" s="309" t="s">
        <v>2741</v>
      </c>
      <c r="C533" s="310">
        <v>18</v>
      </c>
      <c r="D533" s="1309">
        <f>D532</f>
        <v>0</v>
      </c>
      <c r="E533" s="306">
        <f>IF(OR(ISBLANK(C533),ISBLANK(D533))," ",KOLIC*CENA)</f>
        <v>0</v>
      </c>
      <c r="F533" s="939">
        <v>18</v>
      </c>
      <c r="G533" s="873">
        <f>D533*F533</f>
        <v>0</v>
      </c>
      <c r="H533" s="887"/>
      <c r="I533" s="887">
        <f>D533*H533</f>
        <v>0</v>
      </c>
    </row>
    <row r="534" spans="1:9">
      <c r="A534" s="277"/>
      <c r="B534" s="309" t="s">
        <v>2742</v>
      </c>
      <c r="C534" s="310">
        <v>18</v>
      </c>
      <c r="D534" s="1309">
        <f>D532</f>
        <v>0</v>
      </c>
      <c r="E534" s="306">
        <f>IF(OR(ISBLANK(C534),ISBLANK(D534))," ",KOLIC*CENA)</f>
        <v>0</v>
      </c>
      <c r="F534" s="939">
        <v>18</v>
      </c>
      <c r="G534" s="873">
        <f>D534*F534</f>
        <v>0</v>
      </c>
      <c r="H534" s="887"/>
      <c r="I534" s="887">
        <f>D534*H534</f>
        <v>0</v>
      </c>
    </row>
    <row r="535" spans="1:9" ht="13.5" thickBot="1">
      <c r="A535" s="277"/>
      <c r="B535" s="407" t="s">
        <v>2743</v>
      </c>
      <c r="C535" s="408">
        <v>24</v>
      </c>
      <c r="D535" s="1310">
        <f>D532</f>
        <v>0</v>
      </c>
      <c r="E535" s="410">
        <f>IF(OR(ISBLANK(C535),ISBLANK(D535))," ",KOLIC*CENA)</f>
        <v>0</v>
      </c>
      <c r="F535" s="940">
        <v>24</v>
      </c>
      <c r="G535" s="931">
        <f>D535*F535</f>
        <v>0</v>
      </c>
      <c r="H535" s="947"/>
      <c r="I535" s="947">
        <f>D535*H535</f>
        <v>0</v>
      </c>
    </row>
    <row r="536" spans="1:9" ht="13.5" thickTop="1">
      <c r="A536" s="277"/>
      <c r="B536" s="404" t="s">
        <v>215</v>
      </c>
      <c r="C536" s="405">
        <f>SUM(C532:C535)</f>
        <v>78</v>
      </c>
      <c r="D536" s="391"/>
      <c r="E536" s="406"/>
      <c r="F536" s="932"/>
      <c r="G536" s="932"/>
      <c r="H536" s="948"/>
      <c r="I536" s="948"/>
    </row>
    <row r="537" spans="1:9">
      <c r="A537" s="277"/>
      <c r="B537" s="310"/>
      <c r="C537" s="301"/>
      <c r="D537" s="305"/>
      <c r="E537" s="306"/>
      <c r="F537" s="874"/>
      <c r="G537" s="874"/>
      <c r="H537" s="888"/>
      <c r="I537" s="888"/>
    </row>
    <row r="538" spans="1:9" s="134" customFormat="1" hidden="1" outlineLevel="1">
      <c r="A538" s="324"/>
      <c r="B538" s="325" t="s">
        <v>2954</v>
      </c>
      <c r="C538" s="326"/>
      <c r="D538" s="327"/>
      <c r="E538" s="328"/>
      <c r="F538" s="877"/>
      <c r="G538" s="877"/>
      <c r="H538" s="891"/>
      <c r="I538" s="891"/>
    </row>
    <row r="539" spans="1:9" s="134" customFormat="1" hidden="1" outlineLevel="1">
      <c r="A539" s="747" t="s">
        <v>2909</v>
      </c>
      <c r="B539" s="325" t="s">
        <v>2962</v>
      </c>
      <c r="C539" s="326">
        <v>18</v>
      </c>
      <c r="D539" s="327"/>
      <c r="E539" s="328"/>
      <c r="F539" s="877"/>
      <c r="G539" s="877"/>
      <c r="H539" s="891"/>
      <c r="I539" s="891"/>
    </row>
    <row r="540" spans="1:9" s="134" customFormat="1" hidden="1" outlineLevel="1">
      <c r="A540" s="324"/>
      <c r="B540" s="325"/>
      <c r="C540" s="326"/>
      <c r="D540" s="327"/>
      <c r="E540" s="328"/>
      <c r="F540" s="877"/>
      <c r="G540" s="877"/>
      <c r="H540" s="891"/>
      <c r="I540" s="891"/>
    </row>
    <row r="541" spans="1:9" s="134" customFormat="1" hidden="1" outlineLevel="1">
      <c r="A541" s="324"/>
      <c r="B541" s="325" t="s">
        <v>2774</v>
      </c>
      <c r="C541" s="326"/>
      <c r="D541" s="327"/>
      <c r="E541" s="328"/>
      <c r="F541" s="877"/>
      <c r="G541" s="877"/>
      <c r="H541" s="891"/>
      <c r="I541" s="891"/>
    </row>
    <row r="542" spans="1:9" s="134" customFormat="1" hidden="1" outlineLevel="1">
      <c r="A542" s="747" t="s">
        <v>2909</v>
      </c>
      <c r="B542" s="325" t="s">
        <v>2963</v>
      </c>
      <c r="C542" s="326">
        <v>22.8</v>
      </c>
      <c r="D542" s="327"/>
      <c r="E542" s="328"/>
      <c r="F542" s="877"/>
      <c r="G542" s="877"/>
      <c r="H542" s="891"/>
      <c r="I542" s="891"/>
    </row>
    <row r="543" spans="1:9" collapsed="1">
      <c r="A543" s="277"/>
      <c r="B543" s="310"/>
      <c r="C543" s="301"/>
      <c r="D543" s="305"/>
      <c r="E543" s="306"/>
      <c r="F543" s="874"/>
      <c r="G543" s="874"/>
      <c r="H543" s="888"/>
      <c r="I543" s="888"/>
    </row>
    <row r="544" spans="1:9" ht="168" customHeight="1">
      <c r="A544" s="277" t="s">
        <v>370</v>
      </c>
      <c r="B544" s="304" t="s">
        <v>2964</v>
      </c>
      <c r="C544" s="301"/>
      <c r="D544" s="305"/>
      <c r="E544" s="306" t="str">
        <f>IF(OR(ISBLANK(C544),ISBLANK(D544))," ",KOLIC*CENA)</f>
        <v xml:space="preserve"> </v>
      </c>
      <c r="F544" s="874"/>
      <c r="G544" s="874"/>
      <c r="H544" s="888"/>
      <c r="I544" s="888"/>
    </row>
    <row r="545" spans="1:15">
      <c r="A545" s="277"/>
      <c r="B545" s="309" t="s">
        <v>1433</v>
      </c>
      <c r="C545" s="310">
        <v>33</v>
      </c>
      <c r="D545" s="1320"/>
      <c r="E545" s="306" t="str">
        <f>IF(OR(ISBLANK(C545),ISBLANK(D545))," ",KOLIC*CENA)</f>
        <v xml:space="preserve"> </v>
      </c>
      <c r="F545" s="939">
        <v>33</v>
      </c>
      <c r="G545" s="873">
        <f>D545*F545</f>
        <v>0</v>
      </c>
      <c r="H545" s="887"/>
      <c r="I545" s="887">
        <f>D545*H545</f>
        <v>0</v>
      </c>
    </row>
    <row r="546" spans="1:15">
      <c r="A546" s="277"/>
      <c r="B546" s="309" t="s">
        <v>2741</v>
      </c>
      <c r="C546" s="310">
        <v>33</v>
      </c>
      <c r="D546" s="1309">
        <f>D545</f>
        <v>0</v>
      </c>
      <c r="E546" s="306">
        <f>IF(OR(ISBLANK(C546),ISBLANK(D546))," ",KOLIC*CENA)</f>
        <v>0</v>
      </c>
      <c r="F546" s="939">
        <v>33</v>
      </c>
      <c r="G546" s="873">
        <f>D546*F546</f>
        <v>0</v>
      </c>
      <c r="H546" s="887"/>
      <c r="I546" s="887">
        <f>D546*H546</f>
        <v>0</v>
      </c>
    </row>
    <row r="547" spans="1:15">
      <c r="A547" s="277"/>
      <c r="B547" s="309" t="s">
        <v>2742</v>
      </c>
      <c r="C547" s="310">
        <v>33</v>
      </c>
      <c r="D547" s="1309">
        <f>D545</f>
        <v>0</v>
      </c>
      <c r="E547" s="306">
        <f>IF(OR(ISBLANK(C547),ISBLANK(D547))," ",KOLIC*CENA)</f>
        <v>0</v>
      </c>
      <c r="F547" s="939">
        <v>33</v>
      </c>
      <c r="G547" s="873">
        <f>D547*F547</f>
        <v>0</v>
      </c>
      <c r="H547" s="887"/>
      <c r="I547" s="887">
        <f>D547*H547</f>
        <v>0</v>
      </c>
    </row>
    <row r="548" spans="1:15" ht="13.5" thickBot="1">
      <c r="A548" s="277"/>
      <c r="B548" s="407" t="s">
        <v>2743</v>
      </c>
      <c r="C548" s="408">
        <v>41.5</v>
      </c>
      <c r="D548" s="1310">
        <f>D545</f>
        <v>0</v>
      </c>
      <c r="E548" s="410">
        <f>IF(OR(ISBLANK(C548),ISBLANK(D548))," ",KOLIC*CENA)</f>
        <v>0</v>
      </c>
      <c r="F548" s="940">
        <v>41.5</v>
      </c>
      <c r="G548" s="931">
        <f>D548*F548</f>
        <v>0</v>
      </c>
      <c r="H548" s="947"/>
      <c r="I548" s="947">
        <f>D548*H548</f>
        <v>0</v>
      </c>
    </row>
    <row r="549" spans="1:15" ht="13.5" thickTop="1">
      <c r="A549" s="277"/>
      <c r="B549" s="404" t="s">
        <v>215</v>
      </c>
      <c r="C549" s="405">
        <f>SUM(C545:C548)</f>
        <v>140.5</v>
      </c>
      <c r="D549" s="391"/>
      <c r="E549" s="406"/>
      <c r="F549" s="932"/>
      <c r="G549" s="932"/>
      <c r="H549" s="948"/>
      <c r="I549" s="948"/>
    </row>
    <row r="550" spans="1:15">
      <c r="A550" s="277"/>
      <c r="B550" s="310"/>
      <c r="C550" s="301"/>
      <c r="D550" s="305"/>
      <c r="E550" s="306"/>
      <c r="F550" s="874"/>
      <c r="G550" s="874"/>
      <c r="H550" s="888"/>
      <c r="I550" s="888"/>
    </row>
    <row r="551" spans="1:15" s="134" customFormat="1" hidden="1" outlineLevel="1">
      <c r="A551" s="324"/>
      <c r="B551" s="325" t="s">
        <v>2954</v>
      </c>
      <c r="C551" s="326"/>
      <c r="D551" s="327"/>
      <c r="E551" s="328"/>
      <c r="F551" s="877"/>
      <c r="G551" s="877"/>
      <c r="H551" s="891"/>
      <c r="I551" s="891"/>
    </row>
    <row r="552" spans="1:15" s="134" customFormat="1" hidden="1" outlineLevel="1">
      <c r="A552" s="747" t="s">
        <v>2909</v>
      </c>
      <c r="B552" s="325" t="s">
        <v>2965</v>
      </c>
      <c r="C552" s="326">
        <v>33</v>
      </c>
      <c r="D552" s="327"/>
      <c r="E552" s="328"/>
      <c r="F552" s="877"/>
      <c r="G552" s="877"/>
      <c r="H552" s="891"/>
      <c r="I552" s="891"/>
    </row>
    <row r="553" spans="1:15" s="134" customFormat="1" hidden="1" outlineLevel="1">
      <c r="A553" s="324"/>
      <c r="B553" s="325"/>
      <c r="C553" s="326"/>
      <c r="D553" s="327"/>
      <c r="E553" s="328"/>
      <c r="F553" s="877"/>
      <c r="G553" s="877"/>
      <c r="H553" s="891"/>
      <c r="I553" s="891"/>
    </row>
    <row r="554" spans="1:15" s="134" customFormat="1" hidden="1" outlineLevel="1">
      <c r="A554" s="324"/>
      <c r="B554" s="325" t="s">
        <v>2774</v>
      </c>
      <c r="C554" s="326"/>
      <c r="D554" s="327"/>
      <c r="E554" s="328"/>
      <c r="F554" s="877"/>
      <c r="G554" s="877"/>
      <c r="H554" s="891"/>
      <c r="I554" s="891"/>
    </row>
    <row r="555" spans="1:15" s="134" customFormat="1" hidden="1" outlineLevel="1">
      <c r="A555" s="747" t="s">
        <v>2909</v>
      </c>
      <c r="B555" s="325" t="s">
        <v>2966</v>
      </c>
      <c r="C555" s="326">
        <v>41.5</v>
      </c>
      <c r="D555" s="327"/>
      <c r="E555" s="328"/>
      <c r="F555" s="877"/>
      <c r="G555" s="877"/>
      <c r="H555" s="891"/>
      <c r="I555" s="891"/>
    </row>
    <row r="556" spans="1:15" collapsed="1">
      <c r="A556" s="277"/>
      <c r="B556" s="310"/>
      <c r="C556" s="301"/>
      <c r="D556" s="305"/>
      <c r="E556" s="306"/>
      <c r="F556" s="874"/>
      <c r="G556" s="874"/>
      <c r="H556" s="888"/>
      <c r="I556" s="888"/>
    </row>
    <row r="557" spans="1:15" ht="15.75">
      <c r="A557" s="277" t="s">
        <v>372</v>
      </c>
      <c r="B557" s="352" t="s">
        <v>2967</v>
      </c>
      <c r="C557" s="813"/>
      <c r="D557" s="443"/>
      <c r="E557" s="443"/>
      <c r="F557" s="937"/>
      <c r="G557" s="937"/>
      <c r="H557" s="954"/>
      <c r="I557" s="954"/>
      <c r="J557"/>
      <c r="K557"/>
      <c r="L557"/>
      <c r="M557"/>
      <c r="N557"/>
      <c r="O557"/>
    </row>
    <row r="558" spans="1:15" ht="103.5" customHeight="1">
      <c r="A558" s="307"/>
      <c r="B558" s="304" t="s">
        <v>2968</v>
      </c>
      <c r="C558" s="301"/>
      <c r="D558" s="305"/>
      <c r="E558" s="306"/>
      <c r="F558" s="874"/>
      <c r="G558" s="874"/>
      <c r="H558" s="888"/>
      <c r="I558" s="888"/>
    </row>
    <row r="559" spans="1:15" ht="156.75" customHeight="1">
      <c r="A559" s="311" t="s">
        <v>67</v>
      </c>
      <c r="B559" s="352" t="s">
        <v>2969</v>
      </c>
      <c r="C559" s="307"/>
      <c r="D559" s="443"/>
      <c r="E559" s="443"/>
      <c r="F559" s="937"/>
      <c r="G559" s="937"/>
      <c r="H559" s="954"/>
      <c r="I559" s="954"/>
      <c r="J559"/>
      <c r="K559"/>
      <c r="L559"/>
      <c r="M559"/>
      <c r="N559"/>
      <c r="O559"/>
    </row>
    <row r="560" spans="1:15" ht="51">
      <c r="A560" s="311" t="s">
        <v>68</v>
      </c>
      <c r="B560" s="352" t="s">
        <v>2970</v>
      </c>
      <c r="C560" s="443"/>
      <c r="D560" s="443"/>
      <c r="E560" s="443"/>
      <c r="F560" s="937"/>
      <c r="G560" s="938"/>
      <c r="H560" s="954"/>
      <c r="I560" s="954"/>
      <c r="J560"/>
      <c r="K560"/>
      <c r="L560"/>
      <c r="M560"/>
      <c r="N560"/>
      <c r="O560"/>
    </row>
    <row r="561" spans="1:15" ht="28.5" customHeight="1">
      <c r="A561" s="277" t="s">
        <v>36</v>
      </c>
      <c r="B561" s="352" t="s">
        <v>2971</v>
      </c>
      <c r="C561" s="443"/>
      <c r="D561" s="443"/>
      <c r="E561" s="443"/>
      <c r="F561" s="937"/>
      <c r="G561" s="938"/>
      <c r="H561" s="954"/>
      <c r="I561" s="954"/>
      <c r="J561"/>
      <c r="K561"/>
      <c r="L561"/>
      <c r="M561"/>
      <c r="N561"/>
      <c r="O561"/>
    </row>
    <row r="562" spans="1:15" ht="63.75">
      <c r="A562" s="277" t="s">
        <v>37</v>
      </c>
      <c r="B562" s="352" t="s">
        <v>2972</v>
      </c>
      <c r="C562" s="443"/>
      <c r="D562" s="443"/>
      <c r="E562" s="443"/>
      <c r="F562" s="937"/>
      <c r="G562" s="937"/>
      <c r="H562" s="954"/>
      <c r="I562" s="954"/>
      <c r="J562"/>
      <c r="K562"/>
      <c r="L562"/>
      <c r="M562"/>
      <c r="N562" s="814" t="s">
        <v>2947</v>
      </c>
      <c r="O562"/>
    </row>
    <row r="563" spans="1:15">
      <c r="A563" s="277" t="s">
        <v>43</v>
      </c>
      <c r="B563" s="352" t="s">
        <v>2973</v>
      </c>
      <c r="C563" s="443"/>
      <c r="D563" s="443"/>
      <c r="E563" s="443"/>
      <c r="F563" s="937"/>
      <c r="G563" s="937"/>
      <c r="H563" s="954"/>
      <c r="I563" s="954"/>
      <c r="J563"/>
      <c r="K563"/>
      <c r="L563"/>
      <c r="M563"/>
      <c r="N563" s="814" t="s">
        <v>2947</v>
      </c>
      <c r="O563"/>
    </row>
    <row r="564" spans="1:15">
      <c r="A564" s="277" t="s">
        <v>20</v>
      </c>
      <c r="B564" s="304" t="s">
        <v>2974</v>
      </c>
      <c r="C564" s="301"/>
      <c r="D564" s="305"/>
      <c r="E564" s="306" t="str">
        <f t="shared" ref="E564:E569" si="5">IF(OR(ISBLANK(C564),ISBLANK(D564))," ",KOLIC*CENA)</f>
        <v xml:space="preserve"> </v>
      </c>
      <c r="F564" s="874"/>
      <c r="G564" s="874"/>
      <c r="H564" s="888"/>
      <c r="I564" s="888"/>
    </row>
    <row r="565" spans="1:15" ht="220.5" customHeight="1">
      <c r="A565" s="371" t="s">
        <v>81</v>
      </c>
      <c r="B565" s="352" t="s">
        <v>2975</v>
      </c>
      <c r="C565" s="305"/>
      <c r="D565" s="305"/>
      <c r="E565" s="306" t="str">
        <f t="shared" si="5"/>
        <v xml:space="preserve"> </v>
      </c>
      <c r="F565" s="874"/>
      <c r="G565" s="874"/>
      <c r="H565" s="888"/>
      <c r="I565" s="888"/>
    </row>
    <row r="566" spans="1:15">
      <c r="A566" s="277"/>
      <c r="B566" s="309" t="s">
        <v>1433</v>
      </c>
      <c r="C566" s="310">
        <v>56</v>
      </c>
      <c r="D566" s="1320"/>
      <c r="E566" s="306" t="str">
        <f t="shared" si="5"/>
        <v xml:space="preserve"> </v>
      </c>
      <c r="F566" s="873"/>
      <c r="G566" s="873">
        <f>D566*F566</f>
        <v>0</v>
      </c>
      <c r="H566" s="945">
        <v>56</v>
      </c>
      <c r="I566" s="887">
        <f>D566*H566</f>
        <v>0</v>
      </c>
    </row>
    <row r="567" spans="1:15">
      <c r="A567" s="277"/>
      <c r="B567" s="309" t="s">
        <v>2741</v>
      </c>
      <c r="C567" s="310">
        <v>66</v>
      </c>
      <c r="D567" s="1309">
        <f>D566</f>
        <v>0</v>
      </c>
      <c r="E567" s="306">
        <f t="shared" si="5"/>
        <v>0</v>
      </c>
      <c r="F567" s="873"/>
      <c r="G567" s="873">
        <f>D567*F567</f>
        <v>0</v>
      </c>
      <c r="H567" s="945">
        <v>66</v>
      </c>
      <c r="I567" s="887">
        <f>D567*H567</f>
        <v>0</v>
      </c>
    </row>
    <row r="568" spans="1:15">
      <c r="A568" s="277"/>
      <c r="B568" s="309" t="s">
        <v>2742</v>
      </c>
      <c r="C568" s="310">
        <v>56</v>
      </c>
      <c r="D568" s="1309">
        <f>D566</f>
        <v>0</v>
      </c>
      <c r="E568" s="306">
        <f t="shared" si="5"/>
        <v>0</v>
      </c>
      <c r="F568" s="873"/>
      <c r="G568" s="873">
        <f>D568*F568</f>
        <v>0</v>
      </c>
      <c r="H568" s="945">
        <v>56</v>
      </c>
      <c r="I568" s="887">
        <f>D568*H568</f>
        <v>0</v>
      </c>
    </row>
    <row r="569" spans="1:15" ht="13.5" thickBot="1">
      <c r="A569" s="277"/>
      <c r="B569" s="407" t="s">
        <v>2743</v>
      </c>
      <c r="C569" s="408">
        <v>70</v>
      </c>
      <c r="D569" s="1310">
        <f>D566</f>
        <v>0</v>
      </c>
      <c r="E569" s="410">
        <f t="shared" si="5"/>
        <v>0</v>
      </c>
      <c r="F569" s="931"/>
      <c r="G569" s="931">
        <f>D569*F569</f>
        <v>0</v>
      </c>
      <c r="H569" s="946">
        <v>70</v>
      </c>
      <c r="I569" s="947">
        <f>D569*H569</f>
        <v>0</v>
      </c>
    </row>
    <row r="570" spans="1:15" ht="13.5" thickTop="1">
      <c r="A570" s="277"/>
      <c r="B570" s="404" t="s">
        <v>215</v>
      </c>
      <c r="C570" s="405">
        <f>SUM(C566:C569)</f>
        <v>248</v>
      </c>
      <c r="D570" s="391"/>
      <c r="E570" s="406"/>
      <c r="F570" s="932"/>
      <c r="G570" s="932"/>
      <c r="H570" s="948"/>
      <c r="I570" s="948"/>
    </row>
    <row r="571" spans="1:15">
      <c r="A571" s="277"/>
      <c r="B571" s="310"/>
      <c r="C571" s="301"/>
      <c r="D571" s="305"/>
      <c r="E571" s="306"/>
      <c r="F571" s="874"/>
      <c r="G571" s="874"/>
      <c r="H571" s="888"/>
      <c r="I571" s="888"/>
    </row>
    <row r="572" spans="1:15" s="134" customFormat="1" hidden="1" outlineLevel="1">
      <c r="A572" s="324"/>
      <c r="B572" s="325" t="s">
        <v>2954</v>
      </c>
      <c r="C572" s="326"/>
      <c r="D572" s="327"/>
      <c r="E572" s="328"/>
      <c r="F572" s="877"/>
      <c r="G572" s="877"/>
      <c r="H572" s="891"/>
      <c r="I572" s="891"/>
    </row>
    <row r="573" spans="1:15" s="134" customFormat="1" hidden="1" outlineLevel="1">
      <c r="A573" s="747" t="s">
        <v>2909</v>
      </c>
      <c r="B573" s="325" t="s">
        <v>2976</v>
      </c>
      <c r="C573" s="326">
        <v>54.36</v>
      </c>
      <c r="D573" s="327"/>
      <c r="E573" s="328"/>
      <c r="F573" s="877"/>
      <c r="G573" s="877"/>
      <c r="H573" s="891"/>
      <c r="I573" s="891"/>
    </row>
    <row r="574" spans="1:15" s="134" customFormat="1" hidden="1" outlineLevel="1">
      <c r="A574" s="747" t="s">
        <v>2977</v>
      </c>
      <c r="B574" s="325" t="s">
        <v>2978</v>
      </c>
      <c r="C574" s="326">
        <v>10</v>
      </c>
      <c r="D574" s="327"/>
      <c r="E574" s="328"/>
      <c r="F574" s="877"/>
      <c r="G574" s="877"/>
      <c r="H574" s="891"/>
      <c r="I574" s="891"/>
    </row>
    <row r="575" spans="1:15" s="134" customFormat="1" hidden="1" outlineLevel="1">
      <c r="A575" s="324"/>
      <c r="B575" s="325"/>
      <c r="C575" s="326"/>
      <c r="D575" s="327"/>
      <c r="E575" s="328"/>
      <c r="F575" s="877"/>
      <c r="G575" s="877"/>
      <c r="H575" s="891"/>
      <c r="I575" s="891"/>
    </row>
    <row r="576" spans="1:15" s="134" customFormat="1" hidden="1" outlineLevel="1">
      <c r="A576" s="324"/>
      <c r="B576" s="325" t="s">
        <v>2774</v>
      </c>
      <c r="C576" s="326"/>
      <c r="D576" s="327"/>
      <c r="E576" s="328"/>
      <c r="F576" s="877"/>
      <c r="G576" s="877"/>
      <c r="H576" s="891"/>
      <c r="I576" s="891"/>
    </row>
    <row r="577" spans="1:9" s="134" customFormat="1" hidden="1" outlineLevel="1">
      <c r="A577" s="747" t="s">
        <v>2909</v>
      </c>
      <c r="B577" s="325" t="s">
        <v>2979</v>
      </c>
      <c r="C577" s="326">
        <v>68.400000000000006</v>
      </c>
      <c r="D577" s="327"/>
      <c r="E577" s="328"/>
      <c r="F577" s="877"/>
      <c r="G577" s="877"/>
      <c r="H577" s="891"/>
      <c r="I577" s="891"/>
    </row>
    <row r="578" spans="1:9" collapsed="1">
      <c r="A578" s="277"/>
      <c r="B578" s="310"/>
      <c r="C578" s="301"/>
      <c r="D578" s="305"/>
      <c r="E578" s="306"/>
      <c r="F578" s="874"/>
      <c r="G578" s="874"/>
      <c r="H578" s="888"/>
      <c r="I578" s="888"/>
    </row>
    <row r="579" spans="1:9" ht="165" customHeight="1">
      <c r="A579" s="277" t="s">
        <v>375</v>
      </c>
      <c r="B579" s="304" t="s">
        <v>2980</v>
      </c>
      <c r="C579" s="301"/>
      <c r="D579" s="305"/>
      <c r="E579" s="306" t="str">
        <f>IF(OR(ISBLANK(C579),ISBLANK(D579))," ",KOLIC*CENA)</f>
        <v xml:space="preserve"> </v>
      </c>
      <c r="F579" s="874"/>
      <c r="G579" s="874"/>
      <c r="H579" s="888"/>
      <c r="I579" s="888"/>
    </row>
    <row r="580" spans="1:9" ht="58.5" customHeight="1">
      <c r="A580" s="277"/>
      <c r="B580" s="304" t="s">
        <v>2981</v>
      </c>
      <c r="C580" s="301"/>
      <c r="D580" s="305"/>
      <c r="E580" s="306"/>
      <c r="F580" s="874"/>
      <c r="G580" s="874"/>
      <c r="H580" s="888"/>
      <c r="I580" s="888"/>
    </row>
    <row r="581" spans="1:9">
      <c r="A581" s="277"/>
      <c r="B581" s="309" t="s">
        <v>2863</v>
      </c>
      <c r="C581" s="310">
        <v>30.2</v>
      </c>
      <c r="D581" s="1320"/>
      <c r="E581" s="306" t="str">
        <f>IF(OR(ISBLANK(C581),ISBLANK(D581))," ",KOLIC*CENA)</f>
        <v xml:space="preserve"> </v>
      </c>
      <c r="F581" s="873"/>
      <c r="G581" s="873">
        <f>D581*F581</f>
        <v>0</v>
      </c>
      <c r="H581" s="945">
        <v>30.2</v>
      </c>
      <c r="I581" s="887">
        <f>D581*H581</f>
        <v>0</v>
      </c>
    </row>
    <row r="582" spans="1:9">
      <c r="A582" s="277"/>
      <c r="B582" s="309" t="s">
        <v>2864</v>
      </c>
      <c r="C582" s="310">
        <v>35.200000000000003</v>
      </c>
      <c r="D582" s="1309">
        <f>D581</f>
        <v>0</v>
      </c>
      <c r="E582" s="306">
        <f>IF(OR(ISBLANK(C582),ISBLANK(D582))," ",KOLIC*CENA)</f>
        <v>0</v>
      </c>
      <c r="F582" s="873"/>
      <c r="G582" s="873">
        <f>D582*F582</f>
        <v>0</v>
      </c>
      <c r="H582" s="945">
        <v>35.200000000000003</v>
      </c>
      <c r="I582" s="887">
        <f>D582*H582</f>
        <v>0</v>
      </c>
    </row>
    <row r="583" spans="1:9">
      <c r="A583" s="277"/>
      <c r="B583" s="309" t="s">
        <v>2865</v>
      </c>
      <c r="C583" s="310">
        <v>30.2</v>
      </c>
      <c r="D583" s="1309">
        <f>D581</f>
        <v>0</v>
      </c>
      <c r="E583" s="306">
        <f>IF(OR(ISBLANK(C583),ISBLANK(D583))," ",KOLIC*CENA)</f>
        <v>0</v>
      </c>
      <c r="F583" s="873"/>
      <c r="G583" s="873">
        <f>D583*F583</f>
        <v>0</v>
      </c>
      <c r="H583" s="945">
        <v>30.2</v>
      </c>
      <c r="I583" s="887">
        <f>D583*H583</f>
        <v>0</v>
      </c>
    </row>
    <row r="584" spans="1:9" ht="13.5" thickBot="1">
      <c r="A584" s="277"/>
      <c r="B584" s="407" t="s">
        <v>2866</v>
      </c>
      <c r="C584" s="408">
        <v>43.2</v>
      </c>
      <c r="D584" s="1310">
        <f>D581</f>
        <v>0</v>
      </c>
      <c r="E584" s="410">
        <f>IF(OR(ISBLANK(C584),ISBLANK(D584))," ",KOLIC*CENA)</f>
        <v>0</v>
      </c>
      <c r="F584" s="931"/>
      <c r="G584" s="931">
        <f>D584*F584</f>
        <v>0</v>
      </c>
      <c r="H584" s="946">
        <v>43.2</v>
      </c>
      <c r="I584" s="947">
        <f>D584*H584</f>
        <v>0</v>
      </c>
    </row>
    <row r="585" spans="1:9" ht="13.5" thickTop="1">
      <c r="A585" s="277"/>
      <c r="B585" s="404" t="s">
        <v>206</v>
      </c>
      <c r="C585" s="405">
        <f>SUM(C581:C584)</f>
        <v>138.80000000000001</v>
      </c>
      <c r="D585" s="391"/>
      <c r="E585" s="406"/>
      <c r="F585" s="932"/>
      <c r="G585" s="932"/>
      <c r="H585" s="948"/>
      <c r="I585" s="948"/>
    </row>
    <row r="586" spans="1:9">
      <c r="A586" s="277"/>
      <c r="B586" s="310"/>
      <c r="C586" s="301"/>
      <c r="D586" s="305"/>
      <c r="E586" s="306"/>
      <c r="F586" s="874"/>
      <c r="G586" s="874"/>
      <c r="H586" s="888"/>
      <c r="I586" s="888"/>
    </row>
    <row r="587" spans="1:9" s="134" customFormat="1" hidden="1" outlineLevel="1">
      <c r="A587" s="324"/>
      <c r="B587" s="325" t="s">
        <v>2954</v>
      </c>
      <c r="C587" s="326"/>
      <c r="D587" s="327"/>
      <c r="E587" s="328"/>
      <c r="F587" s="877"/>
      <c r="G587" s="877"/>
      <c r="H587" s="891"/>
      <c r="I587" s="891"/>
    </row>
    <row r="588" spans="1:9" s="134" customFormat="1" hidden="1" outlineLevel="1">
      <c r="A588" s="747" t="s">
        <v>2982</v>
      </c>
      <c r="B588" s="325" t="s">
        <v>2983</v>
      </c>
      <c r="C588" s="326">
        <v>30.2</v>
      </c>
      <c r="D588" s="327"/>
      <c r="E588" s="328"/>
      <c r="F588" s="877"/>
      <c r="G588" s="877"/>
      <c r="H588" s="891"/>
      <c r="I588" s="891"/>
    </row>
    <row r="589" spans="1:9" s="134" customFormat="1" hidden="1" outlineLevel="1">
      <c r="A589" s="747" t="s">
        <v>2977</v>
      </c>
      <c r="B589" s="325" t="s">
        <v>2978</v>
      </c>
      <c r="C589" s="326">
        <v>10</v>
      </c>
      <c r="D589" s="327"/>
      <c r="E589" s="328"/>
      <c r="F589" s="877"/>
      <c r="G589" s="877"/>
      <c r="H589" s="891"/>
      <c r="I589" s="891"/>
    </row>
    <row r="590" spans="1:9" s="134" customFormat="1" hidden="1" outlineLevel="1">
      <c r="A590" s="324"/>
      <c r="B590" s="325"/>
      <c r="C590" s="326"/>
      <c r="D590" s="327"/>
      <c r="E590" s="328"/>
      <c r="F590" s="877"/>
      <c r="G590" s="877"/>
      <c r="H590" s="891"/>
      <c r="I590" s="891"/>
    </row>
    <row r="591" spans="1:9" s="134" customFormat="1" hidden="1" outlineLevel="1">
      <c r="A591" s="324"/>
      <c r="B591" s="325" t="s">
        <v>2774</v>
      </c>
      <c r="C591" s="326"/>
      <c r="D591" s="327"/>
      <c r="E591" s="328"/>
      <c r="F591" s="877"/>
      <c r="G591" s="877"/>
      <c r="H591" s="891"/>
      <c r="I591" s="891"/>
    </row>
    <row r="592" spans="1:9" s="134" customFormat="1" hidden="1" outlineLevel="1">
      <c r="A592" s="747" t="s">
        <v>2909</v>
      </c>
      <c r="B592" s="325" t="s">
        <v>2984</v>
      </c>
      <c r="C592" s="326">
        <v>43.2</v>
      </c>
      <c r="D592" s="327"/>
      <c r="E592" s="328"/>
      <c r="F592" s="877"/>
      <c r="G592" s="877"/>
      <c r="H592" s="891"/>
      <c r="I592" s="891"/>
    </row>
    <row r="593" spans="1:9" collapsed="1">
      <c r="A593" s="277"/>
      <c r="B593" s="310"/>
      <c r="C593" s="301"/>
      <c r="D593" s="305"/>
      <c r="E593" s="306"/>
      <c r="F593" s="874"/>
      <c r="G593" s="874"/>
      <c r="H593" s="888"/>
      <c r="I593" s="888"/>
    </row>
    <row r="594" spans="1:9" s="76" customFormat="1" ht="127.5" customHeight="1">
      <c r="A594" s="277" t="s">
        <v>328</v>
      </c>
      <c r="B594" s="304" t="s">
        <v>2985</v>
      </c>
      <c r="C594" s="304"/>
      <c r="D594" s="301"/>
      <c r="E594" s="302"/>
      <c r="F594" s="872"/>
      <c r="G594" s="872"/>
      <c r="H594" s="886"/>
      <c r="I594" s="886"/>
    </row>
    <row r="595" spans="1:9">
      <c r="A595" s="277"/>
      <c r="B595" s="309" t="s">
        <v>2713</v>
      </c>
      <c r="C595" s="310">
        <v>2</v>
      </c>
      <c r="D595" s="1320"/>
      <c r="E595" s="306" t="str">
        <f>IF(OR(ISBLANK(C595),ISBLANK(D595))," ",KOLIC*CENA)</f>
        <v xml:space="preserve"> </v>
      </c>
      <c r="F595" s="873"/>
      <c r="G595" s="873">
        <f>D595*F595</f>
        <v>0</v>
      </c>
      <c r="H595" s="945">
        <v>2</v>
      </c>
      <c r="I595" s="887">
        <f>D595*H595</f>
        <v>0</v>
      </c>
    </row>
    <row r="596" spans="1:9">
      <c r="A596" s="277"/>
      <c r="B596" s="309" t="s">
        <v>2714</v>
      </c>
      <c r="C596" s="310">
        <v>2</v>
      </c>
      <c r="D596" s="1309">
        <f>D595</f>
        <v>0</v>
      </c>
      <c r="E596" s="306">
        <f>IF(OR(ISBLANK(C596),ISBLANK(D596))," ",KOLIC*CENA)</f>
        <v>0</v>
      </c>
      <c r="F596" s="873"/>
      <c r="G596" s="873">
        <f>D596*F596</f>
        <v>0</v>
      </c>
      <c r="H596" s="945">
        <v>2</v>
      </c>
      <c r="I596" s="887">
        <f>D596*H596</f>
        <v>0</v>
      </c>
    </row>
    <row r="597" spans="1:9">
      <c r="A597" s="277"/>
      <c r="B597" s="309" t="s">
        <v>2715</v>
      </c>
      <c r="C597" s="310">
        <v>2</v>
      </c>
      <c r="D597" s="1309">
        <f>D595</f>
        <v>0</v>
      </c>
      <c r="E597" s="306">
        <f>IF(OR(ISBLANK(C597),ISBLANK(D597))," ",KOLIC*CENA)</f>
        <v>0</v>
      </c>
      <c r="F597" s="873"/>
      <c r="G597" s="873">
        <f>D597*F597</f>
        <v>0</v>
      </c>
      <c r="H597" s="945">
        <v>2</v>
      </c>
      <c r="I597" s="887">
        <f>D597*H597</f>
        <v>0</v>
      </c>
    </row>
    <row r="598" spans="1:9" ht="13.5" thickBot="1">
      <c r="A598" s="277"/>
      <c r="B598" s="407" t="s">
        <v>2716</v>
      </c>
      <c r="C598" s="408">
        <v>2</v>
      </c>
      <c r="D598" s="1310">
        <f>D595</f>
        <v>0</v>
      </c>
      <c r="E598" s="410">
        <f>IF(OR(ISBLANK(C598),ISBLANK(D598))," ",KOLIC*CENA)</f>
        <v>0</v>
      </c>
      <c r="F598" s="931"/>
      <c r="G598" s="931">
        <f>D598*F598</f>
        <v>0</v>
      </c>
      <c r="H598" s="946">
        <v>2</v>
      </c>
      <c r="I598" s="947">
        <f>D598*H598</f>
        <v>0</v>
      </c>
    </row>
    <row r="599" spans="1:9" ht="13.5" thickTop="1">
      <c r="A599" s="277"/>
      <c r="B599" s="404" t="s">
        <v>199</v>
      </c>
      <c r="C599" s="405">
        <f>SUM(C595:C598)</f>
        <v>8</v>
      </c>
      <c r="D599" s="391"/>
      <c r="E599" s="406"/>
      <c r="F599" s="932"/>
      <c r="G599" s="932"/>
      <c r="H599" s="948"/>
      <c r="I599" s="948"/>
    </row>
    <row r="600" spans="1:9">
      <c r="A600" s="277"/>
      <c r="B600" s="310"/>
      <c r="C600" s="301"/>
      <c r="D600" s="305"/>
      <c r="E600" s="306"/>
      <c r="F600" s="874"/>
      <c r="G600" s="874"/>
      <c r="H600" s="888"/>
      <c r="I600" s="888"/>
    </row>
    <row r="601" spans="1:9" ht="181.5" customHeight="1">
      <c r="A601" s="277" t="s">
        <v>394</v>
      </c>
      <c r="B601" s="304" t="s">
        <v>2986</v>
      </c>
      <c r="C601" s="301"/>
      <c r="D601" s="305"/>
      <c r="E601" s="306" t="str">
        <f>IF(OR(ISBLANK(C601),ISBLANK(D601))," ",KOLIC*CENA)</f>
        <v xml:space="preserve"> </v>
      </c>
      <c r="F601" s="874"/>
      <c r="G601" s="874"/>
      <c r="H601" s="888"/>
      <c r="I601" s="888"/>
    </row>
    <row r="602" spans="1:9">
      <c r="A602" s="277"/>
      <c r="B602" s="309" t="s">
        <v>2863</v>
      </c>
      <c r="C602" s="310">
        <v>16</v>
      </c>
      <c r="D602" s="1320"/>
      <c r="E602" s="306" t="str">
        <f>IF(OR(ISBLANK(C602),ISBLANK(D602))," ",KOLIC*CENA)</f>
        <v xml:space="preserve"> </v>
      </c>
      <c r="F602" s="873"/>
      <c r="G602" s="873">
        <f>D602*F602</f>
        <v>0</v>
      </c>
      <c r="H602" s="945">
        <v>16</v>
      </c>
      <c r="I602" s="887">
        <f>D602*H602</f>
        <v>0</v>
      </c>
    </row>
    <row r="603" spans="1:9">
      <c r="A603" s="277"/>
      <c r="B603" s="309" t="s">
        <v>2864</v>
      </c>
      <c r="C603" s="310">
        <v>14</v>
      </c>
      <c r="D603" s="1309">
        <f>D602</f>
        <v>0</v>
      </c>
      <c r="E603" s="306">
        <f>IF(OR(ISBLANK(C603),ISBLANK(D603))," ",KOLIC*CENA)</f>
        <v>0</v>
      </c>
      <c r="F603" s="873"/>
      <c r="G603" s="873">
        <f>D603*F603</f>
        <v>0</v>
      </c>
      <c r="H603" s="945">
        <v>14</v>
      </c>
      <c r="I603" s="887">
        <f>D603*H603</f>
        <v>0</v>
      </c>
    </row>
    <row r="604" spans="1:9">
      <c r="A604" s="277"/>
      <c r="B604" s="309" t="s">
        <v>2865</v>
      </c>
      <c r="C604" s="310">
        <v>18</v>
      </c>
      <c r="D604" s="1309">
        <f>D602</f>
        <v>0</v>
      </c>
      <c r="E604" s="306">
        <f>IF(OR(ISBLANK(C604),ISBLANK(D604))," ",KOLIC*CENA)</f>
        <v>0</v>
      </c>
      <c r="F604" s="873"/>
      <c r="G604" s="873">
        <f>D604*F604</f>
        <v>0</v>
      </c>
      <c r="H604" s="945">
        <v>18</v>
      </c>
      <c r="I604" s="887">
        <f>D604*H604</f>
        <v>0</v>
      </c>
    </row>
    <row r="605" spans="1:9" ht="13.5" thickBot="1">
      <c r="A605" s="277"/>
      <c r="B605" s="407" t="s">
        <v>2866</v>
      </c>
      <c r="C605" s="408">
        <v>16</v>
      </c>
      <c r="D605" s="1310">
        <f>D602</f>
        <v>0</v>
      </c>
      <c r="E605" s="410">
        <f>IF(OR(ISBLANK(C605),ISBLANK(D605))," ",KOLIC*CENA)</f>
        <v>0</v>
      </c>
      <c r="F605" s="931"/>
      <c r="G605" s="931">
        <f>D605*F605</f>
        <v>0</v>
      </c>
      <c r="H605" s="946">
        <v>16</v>
      </c>
      <c r="I605" s="947">
        <f>D605*H605</f>
        <v>0</v>
      </c>
    </row>
    <row r="606" spans="1:9" ht="13.5" thickTop="1">
      <c r="A606" s="277"/>
      <c r="B606" s="404" t="s">
        <v>206</v>
      </c>
      <c r="C606" s="405">
        <f>SUM(C602:C605)</f>
        <v>64</v>
      </c>
      <c r="D606" s="391"/>
      <c r="E606" s="406"/>
      <c r="F606" s="932"/>
      <c r="G606" s="932"/>
      <c r="H606" s="948"/>
      <c r="I606" s="948"/>
    </row>
    <row r="607" spans="1:9">
      <c r="A607" s="277"/>
      <c r="B607" s="310"/>
      <c r="C607" s="301"/>
      <c r="D607" s="305"/>
      <c r="E607" s="306"/>
      <c r="F607" s="874"/>
      <c r="G607" s="874"/>
      <c r="H607" s="888"/>
      <c r="I607" s="888"/>
    </row>
    <row r="608" spans="1:9" s="134" customFormat="1" hidden="1" outlineLevel="1">
      <c r="A608" s="324"/>
      <c r="B608" s="325" t="s">
        <v>2954</v>
      </c>
      <c r="C608" s="326"/>
      <c r="D608" s="327"/>
      <c r="E608" s="328"/>
      <c r="F608" s="877"/>
      <c r="G608" s="877"/>
      <c r="H608" s="891"/>
      <c r="I608" s="891"/>
    </row>
    <row r="609" spans="1:9" s="134" customFormat="1" hidden="1" outlineLevel="1">
      <c r="A609" s="747" t="s">
        <v>2982</v>
      </c>
      <c r="B609" s="325" t="s">
        <v>2983</v>
      </c>
      <c r="C609" s="326">
        <v>30.2</v>
      </c>
      <c r="D609" s="327"/>
      <c r="E609" s="328"/>
      <c r="F609" s="877"/>
      <c r="G609" s="877"/>
      <c r="H609" s="891"/>
      <c r="I609" s="891"/>
    </row>
    <row r="610" spans="1:9" s="134" customFormat="1" hidden="1" outlineLevel="1">
      <c r="A610" s="747" t="s">
        <v>2977</v>
      </c>
      <c r="B610" s="325" t="s">
        <v>2978</v>
      </c>
      <c r="C610" s="326">
        <v>10</v>
      </c>
      <c r="D610" s="327"/>
      <c r="E610" s="328"/>
      <c r="F610" s="877"/>
      <c r="G610" s="877"/>
      <c r="H610" s="891"/>
      <c r="I610" s="891"/>
    </row>
    <row r="611" spans="1:9" s="134" customFormat="1" hidden="1" outlineLevel="1">
      <c r="A611" s="324"/>
      <c r="B611" s="325"/>
      <c r="C611" s="326"/>
      <c r="D611" s="327"/>
      <c r="E611" s="328"/>
      <c r="F611" s="877"/>
      <c r="G611" s="877"/>
      <c r="H611" s="891"/>
      <c r="I611" s="891"/>
    </row>
    <row r="612" spans="1:9" s="134" customFormat="1" hidden="1" outlineLevel="1">
      <c r="A612" s="324"/>
      <c r="B612" s="325" t="s">
        <v>2774</v>
      </c>
      <c r="C612" s="326"/>
      <c r="D612" s="327"/>
      <c r="E612" s="328"/>
      <c r="F612" s="877"/>
      <c r="G612" s="877"/>
      <c r="H612" s="891"/>
      <c r="I612" s="891"/>
    </row>
    <row r="613" spans="1:9" s="134" customFormat="1" hidden="1" outlineLevel="1">
      <c r="A613" s="747" t="s">
        <v>2909</v>
      </c>
      <c r="B613" s="325" t="s">
        <v>2984</v>
      </c>
      <c r="C613" s="326">
        <v>43.2</v>
      </c>
      <c r="D613" s="327"/>
      <c r="E613" s="328"/>
      <c r="F613" s="877"/>
      <c r="G613" s="877"/>
      <c r="H613" s="891"/>
      <c r="I613" s="891"/>
    </row>
    <row r="614" spans="1:9" collapsed="1">
      <c r="A614" s="277"/>
      <c r="B614" s="310"/>
      <c r="C614" s="301"/>
      <c r="D614" s="305"/>
      <c r="E614" s="306"/>
      <c r="F614" s="874"/>
      <c r="G614" s="874"/>
      <c r="H614" s="888"/>
      <c r="I614" s="888"/>
    </row>
    <row r="615" spans="1:9" ht="80.25" customHeight="1">
      <c r="A615" s="277" t="s">
        <v>753</v>
      </c>
      <c r="B615" s="304" t="s">
        <v>2987</v>
      </c>
      <c r="C615" s="301"/>
      <c r="D615" s="305"/>
      <c r="E615" s="306" t="str">
        <f>IF(OR(ISBLANK(C615),ISBLANK(D615))," ",KOLIC*CENA)</f>
        <v xml:space="preserve"> </v>
      </c>
      <c r="F615" s="874"/>
      <c r="G615" s="874"/>
      <c r="H615" s="888"/>
      <c r="I615" s="888"/>
    </row>
    <row r="616" spans="1:9">
      <c r="A616" s="277"/>
      <c r="B616" s="309" t="s">
        <v>2713</v>
      </c>
      <c r="C616" s="310">
        <v>2</v>
      </c>
      <c r="D616" s="1320"/>
      <c r="E616" s="306" t="str">
        <f>IF(OR(ISBLANK(C616),ISBLANK(D616))," ",KOLIC*CENA)</f>
        <v xml:space="preserve"> </v>
      </c>
      <c r="F616" s="873"/>
      <c r="G616" s="873">
        <f>D616*F616</f>
        <v>0</v>
      </c>
      <c r="H616" s="945">
        <v>2</v>
      </c>
      <c r="I616" s="887">
        <f>D616*H616</f>
        <v>0</v>
      </c>
    </row>
    <row r="617" spans="1:9">
      <c r="A617" s="277"/>
      <c r="B617" s="309" t="s">
        <v>2714</v>
      </c>
      <c r="C617" s="310">
        <v>2</v>
      </c>
      <c r="D617" s="1309">
        <f>D616</f>
        <v>0</v>
      </c>
      <c r="E617" s="306">
        <f>IF(OR(ISBLANK(C617),ISBLANK(D617))," ",KOLIC*CENA)</f>
        <v>0</v>
      </c>
      <c r="F617" s="873"/>
      <c r="G617" s="873">
        <f>D617*F617</f>
        <v>0</v>
      </c>
      <c r="H617" s="945">
        <v>2</v>
      </c>
      <c r="I617" s="887">
        <f>D617*H617</f>
        <v>0</v>
      </c>
    </row>
    <row r="618" spans="1:9">
      <c r="A618" s="277"/>
      <c r="B618" s="309" t="s">
        <v>2715</v>
      </c>
      <c r="C618" s="310">
        <v>2</v>
      </c>
      <c r="D618" s="1309">
        <f>D616</f>
        <v>0</v>
      </c>
      <c r="E618" s="306">
        <f>IF(OR(ISBLANK(C618),ISBLANK(D618))," ",KOLIC*CENA)</f>
        <v>0</v>
      </c>
      <c r="F618" s="873"/>
      <c r="G618" s="873">
        <f>D618*F618</f>
        <v>0</v>
      </c>
      <c r="H618" s="945">
        <v>2</v>
      </c>
      <c r="I618" s="887">
        <f>D618*H618</f>
        <v>0</v>
      </c>
    </row>
    <row r="619" spans="1:9" ht="13.5" thickBot="1">
      <c r="A619" s="277"/>
      <c r="B619" s="407" t="s">
        <v>2716</v>
      </c>
      <c r="C619" s="408">
        <v>2</v>
      </c>
      <c r="D619" s="1310">
        <f>D616</f>
        <v>0</v>
      </c>
      <c r="E619" s="410">
        <f>IF(OR(ISBLANK(C619),ISBLANK(D619))," ",KOLIC*CENA)</f>
        <v>0</v>
      </c>
      <c r="F619" s="931"/>
      <c r="G619" s="931">
        <f>D619*F619</f>
        <v>0</v>
      </c>
      <c r="H619" s="946">
        <v>2</v>
      </c>
      <c r="I619" s="947">
        <f>D619*H619</f>
        <v>0</v>
      </c>
    </row>
    <row r="620" spans="1:9" ht="13.5" thickTop="1">
      <c r="A620" s="277"/>
      <c r="B620" s="404" t="s">
        <v>199</v>
      </c>
      <c r="C620" s="405">
        <f>SUM(C616:C619)</f>
        <v>8</v>
      </c>
      <c r="D620" s="391"/>
      <c r="E620" s="406"/>
      <c r="F620" s="932"/>
      <c r="G620" s="932"/>
      <c r="H620" s="948"/>
      <c r="I620" s="948"/>
    </row>
    <row r="621" spans="1:9">
      <c r="A621" s="277"/>
      <c r="B621" s="310"/>
      <c r="C621" s="301"/>
      <c r="D621" s="305"/>
      <c r="E621" s="306"/>
      <c r="F621" s="874"/>
      <c r="G621" s="874"/>
      <c r="H621" s="888"/>
      <c r="I621" s="888"/>
    </row>
    <row r="622" spans="1:9" s="86" customFormat="1" ht="131.25" customHeight="1">
      <c r="A622" s="373" t="s">
        <v>772</v>
      </c>
      <c r="B622" s="312" t="s">
        <v>2988</v>
      </c>
      <c r="C622" s="305"/>
      <c r="D622" s="305"/>
      <c r="E622" s="815" t="str">
        <f>IF(OR(ISBLANK(C622),ISBLANK(D622))," ",KOLIC*CENA)</f>
        <v xml:space="preserve"> </v>
      </c>
      <c r="F622" s="933"/>
      <c r="G622" s="933"/>
      <c r="H622" s="949"/>
      <c r="I622" s="949"/>
    </row>
    <row r="623" spans="1:9">
      <c r="A623" s="277"/>
      <c r="B623" s="309" t="s">
        <v>2863</v>
      </c>
      <c r="C623" s="310">
        <v>30</v>
      </c>
      <c r="D623" s="1320"/>
      <c r="E623" s="306" t="str">
        <f>IF(OR(ISBLANK(C623),ISBLANK(D623))," ",KOLIC*CENA)</f>
        <v xml:space="preserve"> </v>
      </c>
      <c r="F623" s="873"/>
      <c r="G623" s="873">
        <f>D623*F623</f>
        <v>0</v>
      </c>
      <c r="H623" s="945">
        <v>30</v>
      </c>
      <c r="I623" s="887">
        <f>D623*H623</f>
        <v>0</v>
      </c>
    </row>
    <row r="624" spans="1:9">
      <c r="A624" s="277"/>
      <c r="B624" s="309" t="s">
        <v>2864</v>
      </c>
      <c r="C624" s="310">
        <v>30</v>
      </c>
      <c r="D624" s="1309">
        <f>D623</f>
        <v>0</v>
      </c>
      <c r="E624" s="306">
        <f>IF(OR(ISBLANK(C624),ISBLANK(D624))," ",KOLIC*CENA)</f>
        <v>0</v>
      </c>
      <c r="F624" s="873"/>
      <c r="G624" s="873">
        <f>D624*F624</f>
        <v>0</v>
      </c>
      <c r="H624" s="945">
        <v>30</v>
      </c>
      <c r="I624" s="887">
        <f>D624*H624</f>
        <v>0</v>
      </c>
    </row>
    <row r="625" spans="1:9">
      <c r="A625" s="277"/>
      <c r="B625" s="309" t="s">
        <v>2865</v>
      </c>
      <c r="C625" s="310">
        <v>30</v>
      </c>
      <c r="D625" s="1309">
        <f>D623</f>
        <v>0</v>
      </c>
      <c r="E625" s="306">
        <f>IF(OR(ISBLANK(C625),ISBLANK(D625))," ",KOLIC*CENA)</f>
        <v>0</v>
      </c>
      <c r="F625" s="873"/>
      <c r="G625" s="873">
        <f>D625*F625</f>
        <v>0</v>
      </c>
      <c r="H625" s="945">
        <v>30</v>
      </c>
      <c r="I625" s="887">
        <f>D625*H625</f>
        <v>0</v>
      </c>
    </row>
    <row r="626" spans="1:9" ht="13.5" thickBot="1">
      <c r="A626" s="277"/>
      <c r="B626" s="407" t="s">
        <v>2866</v>
      </c>
      <c r="C626" s="408">
        <v>38</v>
      </c>
      <c r="D626" s="1310">
        <f>D623</f>
        <v>0</v>
      </c>
      <c r="E626" s="410">
        <f>IF(OR(ISBLANK(C626),ISBLANK(D626))," ",KOLIC*CENA)</f>
        <v>0</v>
      </c>
      <c r="F626" s="931"/>
      <c r="G626" s="931">
        <f>D626*F626</f>
        <v>0</v>
      </c>
      <c r="H626" s="946">
        <v>38</v>
      </c>
      <c r="I626" s="947">
        <f>D626*H626</f>
        <v>0</v>
      </c>
    </row>
    <row r="627" spans="1:9" ht="13.5" thickTop="1">
      <c r="A627" s="277"/>
      <c r="B627" s="404" t="s">
        <v>206</v>
      </c>
      <c r="C627" s="405">
        <f>SUM(C623:C626)</f>
        <v>128</v>
      </c>
      <c r="D627" s="391"/>
      <c r="E627" s="406"/>
      <c r="F627" s="932"/>
      <c r="G627" s="932"/>
      <c r="H627" s="948"/>
      <c r="I627" s="948"/>
    </row>
    <row r="628" spans="1:9">
      <c r="A628" s="277"/>
      <c r="B628" s="310"/>
      <c r="C628" s="301"/>
      <c r="D628" s="305"/>
      <c r="E628" s="306"/>
      <c r="F628" s="874"/>
      <c r="G628" s="874"/>
      <c r="H628" s="888"/>
      <c r="I628" s="888"/>
    </row>
    <row r="629" spans="1:9" s="134" customFormat="1" hidden="1" outlineLevel="1">
      <c r="A629" s="324"/>
      <c r="B629" s="325" t="s">
        <v>2954</v>
      </c>
      <c r="C629" s="326"/>
      <c r="D629" s="327"/>
      <c r="E629" s="328"/>
      <c r="F629" s="877"/>
      <c r="G629" s="877"/>
      <c r="H629" s="891"/>
      <c r="I629" s="891"/>
    </row>
    <row r="630" spans="1:9" s="134" customFormat="1" hidden="1" outlineLevel="1">
      <c r="A630" s="747" t="s">
        <v>2982</v>
      </c>
      <c r="B630" s="325" t="s">
        <v>2983</v>
      </c>
      <c r="C630" s="326">
        <v>30.2</v>
      </c>
      <c r="D630" s="327"/>
      <c r="E630" s="328"/>
      <c r="F630" s="877"/>
      <c r="G630" s="877"/>
      <c r="H630" s="891"/>
      <c r="I630" s="891"/>
    </row>
    <row r="631" spans="1:9" s="134" customFormat="1" hidden="1" outlineLevel="1">
      <c r="A631" s="747" t="s">
        <v>2977</v>
      </c>
      <c r="B631" s="325" t="s">
        <v>2978</v>
      </c>
      <c r="C631" s="326">
        <v>10</v>
      </c>
      <c r="D631" s="327"/>
      <c r="E631" s="328"/>
      <c r="F631" s="877"/>
      <c r="G631" s="877"/>
      <c r="H631" s="891"/>
      <c r="I631" s="891"/>
    </row>
    <row r="632" spans="1:9" s="134" customFormat="1" hidden="1" outlineLevel="1">
      <c r="A632" s="324"/>
      <c r="B632" s="325"/>
      <c r="C632" s="326"/>
      <c r="D632" s="327"/>
      <c r="E632" s="328"/>
      <c r="F632" s="877"/>
      <c r="G632" s="877"/>
      <c r="H632" s="891"/>
      <c r="I632" s="891"/>
    </row>
    <row r="633" spans="1:9" s="134" customFormat="1" hidden="1" outlineLevel="1">
      <c r="A633" s="324"/>
      <c r="B633" s="325" t="s">
        <v>2774</v>
      </c>
      <c r="C633" s="326"/>
      <c r="D633" s="327"/>
      <c r="E633" s="328"/>
      <c r="F633" s="877"/>
      <c r="G633" s="877"/>
      <c r="H633" s="891"/>
      <c r="I633" s="891"/>
    </row>
    <row r="634" spans="1:9" s="134" customFormat="1" hidden="1" outlineLevel="1">
      <c r="A634" s="747" t="s">
        <v>2909</v>
      </c>
      <c r="B634" s="325" t="s">
        <v>2984</v>
      </c>
      <c r="C634" s="326">
        <v>43.2</v>
      </c>
      <c r="D634" s="327"/>
      <c r="E634" s="328"/>
      <c r="F634" s="877"/>
      <c r="G634" s="877"/>
      <c r="H634" s="891"/>
      <c r="I634" s="891"/>
    </row>
    <row r="635" spans="1:9" collapsed="1">
      <c r="A635" s="277"/>
      <c r="B635" s="310"/>
      <c r="C635" s="301"/>
      <c r="D635" s="305"/>
      <c r="E635" s="306"/>
      <c r="F635" s="874"/>
      <c r="G635" s="874"/>
      <c r="H635" s="888"/>
      <c r="I635" s="888"/>
    </row>
    <row r="636" spans="1:9" ht="103.5" customHeight="1">
      <c r="A636" s="311" t="s">
        <v>1167</v>
      </c>
      <c r="B636" s="304" t="s">
        <v>2989</v>
      </c>
      <c r="C636" s="301"/>
      <c r="D636" s="305"/>
      <c r="E636" s="306"/>
      <c r="F636" s="874"/>
      <c r="G636" s="874"/>
      <c r="H636" s="888"/>
      <c r="I636" s="888"/>
    </row>
    <row r="637" spans="1:9" ht="51.75" customHeight="1">
      <c r="A637" s="277" t="s">
        <v>67</v>
      </c>
      <c r="B637" s="304" t="s">
        <v>2990</v>
      </c>
      <c r="C637" s="300"/>
      <c r="D637" s="305"/>
      <c r="E637" s="306" t="str">
        <f>IF(OR(ISBLANK(C637),ISBLANK(D637))," ",KOLIC*CENA)</f>
        <v xml:space="preserve"> </v>
      </c>
      <c r="F637" s="874"/>
      <c r="G637" s="874"/>
      <c r="H637" s="888"/>
      <c r="I637" s="888"/>
    </row>
    <row r="638" spans="1:9" ht="93.75" customHeight="1">
      <c r="A638" s="277" t="s">
        <v>122</v>
      </c>
      <c r="B638" s="304" t="s">
        <v>2991</v>
      </c>
      <c r="C638" s="300"/>
      <c r="D638" s="305"/>
      <c r="E638" s="306" t="str">
        <f>IF(OR(ISBLANK(C638),ISBLANK(D638))," ",KOLIC*CENA)</f>
        <v xml:space="preserve"> </v>
      </c>
      <c r="F638" s="874"/>
      <c r="G638" s="874"/>
      <c r="H638" s="888"/>
      <c r="I638" s="888"/>
    </row>
    <row r="639" spans="1:9" ht="179.25" customHeight="1">
      <c r="A639" s="277" t="s">
        <v>36</v>
      </c>
      <c r="B639" s="304" t="s">
        <v>2992</v>
      </c>
      <c r="C639" s="300"/>
      <c r="D639" s="305"/>
      <c r="E639" s="306"/>
      <c r="F639" s="874"/>
      <c r="G639" s="874"/>
      <c r="H639" s="888"/>
      <c r="I639" s="888"/>
    </row>
    <row r="640" spans="1:9" ht="27.75" customHeight="1">
      <c r="A640" s="277"/>
      <c r="B640" s="304" t="s">
        <v>2993</v>
      </c>
      <c r="C640" s="300"/>
      <c r="D640" s="305"/>
      <c r="E640" s="306"/>
      <c r="F640" s="874"/>
      <c r="G640" s="874"/>
      <c r="H640" s="888"/>
      <c r="I640" s="888"/>
    </row>
    <row r="641" spans="1:9">
      <c r="A641" s="277"/>
      <c r="B641" s="309" t="s">
        <v>1433</v>
      </c>
      <c r="C641" s="310">
        <v>114</v>
      </c>
      <c r="D641" s="1320"/>
      <c r="E641" s="306" t="str">
        <f>IF(OR(ISBLANK(C641),ISBLANK(D641))," ",KOLIC*CENA)</f>
        <v xml:space="preserve"> </v>
      </c>
      <c r="F641" s="939">
        <v>114</v>
      </c>
      <c r="G641" s="873">
        <f>D641*F641</f>
        <v>0</v>
      </c>
      <c r="H641" s="887"/>
      <c r="I641" s="887">
        <f>D641*H641</f>
        <v>0</v>
      </c>
    </row>
    <row r="642" spans="1:9">
      <c r="A642" s="277"/>
      <c r="B642" s="309" t="s">
        <v>2741</v>
      </c>
      <c r="C642" s="310">
        <v>76</v>
      </c>
      <c r="D642" s="1309">
        <f>D641</f>
        <v>0</v>
      </c>
      <c r="E642" s="306">
        <f>IF(OR(ISBLANK(C642),ISBLANK(D642))," ",KOLIC*CENA)</f>
        <v>0</v>
      </c>
      <c r="F642" s="939">
        <v>76</v>
      </c>
      <c r="G642" s="873">
        <f>D642*F642</f>
        <v>0</v>
      </c>
      <c r="H642" s="887"/>
      <c r="I642" s="887">
        <f>D642*H642</f>
        <v>0</v>
      </c>
    </row>
    <row r="643" spans="1:9">
      <c r="A643" s="277"/>
      <c r="B643" s="309" t="s">
        <v>2742</v>
      </c>
      <c r="C643" s="310">
        <v>114</v>
      </c>
      <c r="D643" s="1309">
        <f>D641</f>
        <v>0</v>
      </c>
      <c r="E643" s="306">
        <f>IF(OR(ISBLANK(C643),ISBLANK(D643))," ",KOLIC*CENA)</f>
        <v>0</v>
      </c>
      <c r="F643" s="939">
        <v>114</v>
      </c>
      <c r="G643" s="873">
        <f>D643*F643</f>
        <v>0</v>
      </c>
      <c r="H643" s="887"/>
      <c r="I643" s="887">
        <f>D643*H643</f>
        <v>0</v>
      </c>
    </row>
    <row r="644" spans="1:9" ht="13.5" thickBot="1">
      <c r="A644" s="277"/>
      <c r="B644" s="407" t="s">
        <v>2743</v>
      </c>
      <c r="C644" s="408">
        <v>130</v>
      </c>
      <c r="D644" s="1310">
        <f>D641</f>
        <v>0</v>
      </c>
      <c r="E644" s="410">
        <f>IF(OR(ISBLANK(C644),ISBLANK(D644))," ",KOLIC*CENA)</f>
        <v>0</v>
      </c>
      <c r="F644" s="940">
        <v>130</v>
      </c>
      <c r="G644" s="931">
        <f>D644*F644</f>
        <v>0</v>
      </c>
      <c r="H644" s="947"/>
      <c r="I644" s="947">
        <f>D644*H644</f>
        <v>0</v>
      </c>
    </row>
    <row r="645" spans="1:9" ht="13.5" thickTop="1">
      <c r="A645" s="277"/>
      <c r="B645" s="404" t="s">
        <v>215</v>
      </c>
      <c r="C645" s="405">
        <f>SUM(C641:C644)</f>
        <v>434</v>
      </c>
      <c r="D645" s="391"/>
      <c r="E645" s="406"/>
      <c r="F645" s="932"/>
      <c r="G645" s="932"/>
      <c r="H645" s="948"/>
      <c r="I645" s="948"/>
    </row>
    <row r="646" spans="1:9">
      <c r="A646" s="277"/>
      <c r="B646" s="310"/>
      <c r="C646" s="301"/>
      <c r="D646" s="305"/>
      <c r="E646" s="306"/>
      <c r="F646" s="874"/>
      <c r="G646" s="874"/>
      <c r="H646" s="888"/>
      <c r="I646" s="888"/>
    </row>
    <row r="647" spans="1:9" s="134" customFormat="1" hidden="1" outlineLevel="1">
      <c r="A647" s="324"/>
      <c r="B647" s="325" t="s">
        <v>2954</v>
      </c>
      <c r="C647" s="326"/>
      <c r="D647" s="327"/>
      <c r="E647" s="328"/>
      <c r="F647" s="877"/>
      <c r="G647" s="877"/>
      <c r="H647" s="891"/>
      <c r="I647" s="891"/>
    </row>
    <row r="648" spans="1:9" s="134" customFormat="1" hidden="1" outlineLevel="1">
      <c r="A648" s="747" t="s">
        <v>2994</v>
      </c>
      <c r="B648" s="325" t="s">
        <v>2995</v>
      </c>
      <c r="C648" s="326">
        <v>114</v>
      </c>
      <c r="D648" s="327"/>
      <c r="E648" s="328"/>
      <c r="F648" s="877"/>
      <c r="G648" s="877"/>
      <c r="H648" s="891"/>
      <c r="I648" s="891"/>
    </row>
    <row r="649" spans="1:9" s="134" customFormat="1" hidden="1" outlineLevel="1">
      <c r="A649" s="324"/>
      <c r="B649" s="325" t="s">
        <v>2996</v>
      </c>
      <c r="C649" s="326"/>
      <c r="D649" s="327"/>
      <c r="E649" s="328"/>
      <c r="F649" s="877"/>
      <c r="G649" s="877"/>
      <c r="H649" s="891"/>
      <c r="I649" s="891"/>
    </row>
    <row r="650" spans="1:9" s="134" customFormat="1" hidden="1" outlineLevel="1">
      <c r="A650" s="747" t="s">
        <v>2994</v>
      </c>
      <c r="B650" s="325" t="s">
        <v>2997</v>
      </c>
      <c r="C650" s="326">
        <v>76</v>
      </c>
      <c r="D650" s="327"/>
      <c r="E650" s="328"/>
      <c r="F650" s="877"/>
      <c r="G650" s="877"/>
      <c r="H650" s="891"/>
      <c r="I650" s="891"/>
    </row>
    <row r="651" spans="1:9" s="134" customFormat="1" ht="12" hidden="1" customHeight="1" outlineLevel="1">
      <c r="A651" s="324"/>
      <c r="B651" s="325"/>
      <c r="C651" s="326"/>
      <c r="D651" s="327"/>
      <c r="E651" s="328"/>
      <c r="F651" s="877"/>
      <c r="G651" s="877"/>
      <c r="H651" s="891"/>
      <c r="I651" s="891"/>
    </row>
    <row r="652" spans="1:9" s="134" customFormat="1" hidden="1" outlineLevel="1">
      <c r="A652" s="324"/>
      <c r="B652" s="325" t="s">
        <v>2774</v>
      </c>
      <c r="C652" s="326"/>
      <c r="D652" s="327"/>
      <c r="E652" s="328"/>
      <c r="F652" s="877"/>
      <c r="G652" s="877"/>
      <c r="H652" s="891"/>
      <c r="I652" s="891"/>
    </row>
    <row r="653" spans="1:9" s="134" customFormat="1" hidden="1" outlineLevel="1">
      <c r="A653" s="747" t="s">
        <v>2998</v>
      </c>
      <c r="B653" s="325" t="s">
        <v>2999</v>
      </c>
      <c r="C653" s="326">
        <v>129</v>
      </c>
      <c r="D653" s="327"/>
      <c r="E653" s="328"/>
      <c r="F653" s="877"/>
      <c r="G653" s="877"/>
      <c r="H653" s="891"/>
      <c r="I653" s="891"/>
    </row>
    <row r="654" spans="1:9" collapsed="1">
      <c r="A654" s="277"/>
      <c r="B654" s="310"/>
      <c r="C654" s="301"/>
      <c r="D654" s="305"/>
      <c r="E654" s="306"/>
      <c r="F654" s="874"/>
      <c r="G654" s="874"/>
      <c r="H654" s="888"/>
      <c r="I654" s="888"/>
    </row>
    <row r="655" spans="1:9" s="76" customFormat="1">
      <c r="A655" s="308"/>
      <c r="B655" s="312" t="s">
        <v>3000</v>
      </c>
      <c r="C655" s="310"/>
      <c r="D655" s="305"/>
      <c r="E655" s="302"/>
      <c r="F655" s="872"/>
      <c r="G655" s="872"/>
      <c r="H655" s="886"/>
      <c r="I655" s="886"/>
    </row>
    <row r="656" spans="1:9" ht="181.5" customHeight="1">
      <c r="A656" s="277" t="s">
        <v>1169</v>
      </c>
      <c r="B656" s="312" t="s">
        <v>3001</v>
      </c>
      <c r="C656" s="333"/>
      <c r="D656" s="305"/>
      <c r="E656" s="306" t="str">
        <f>IF(OR(ISBLANK(C656),ISBLANK(D656))," ",KOLIC*CENA)</f>
        <v xml:space="preserve"> </v>
      </c>
      <c r="F656" s="874"/>
      <c r="G656" s="874"/>
      <c r="H656" s="888"/>
      <c r="I656" s="888"/>
    </row>
    <row r="657" spans="1:9" ht="168" customHeight="1">
      <c r="A657" s="277"/>
      <c r="B657" s="312" t="s">
        <v>3002</v>
      </c>
      <c r="C657" s="333"/>
      <c r="D657" s="305"/>
      <c r="E657" s="306"/>
      <c r="F657" s="874"/>
      <c r="G657" s="874"/>
      <c r="H657" s="888"/>
      <c r="I657" s="888"/>
    </row>
    <row r="658" spans="1:9" ht="65.25" customHeight="1">
      <c r="A658" s="277"/>
      <c r="B658" s="312" t="s">
        <v>3003</v>
      </c>
      <c r="C658" s="333"/>
      <c r="D658" s="305"/>
      <c r="E658" s="306"/>
      <c r="F658" s="874"/>
      <c r="G658" s="874"/>
      <c r="H658" s="888"/>
      <c r="I658" s="888"/>
    </row>
    <row r="659" spans="1:9" ht="167.25" customHeight="1">
      <c r="A659" s="277"/>
      <c r="B659" s="312" t="s">
        <v>3004</v>
      </c>
      <c r="C659" s="333"/>
      <c r="D659" s="305"/>
      <c r="E659" s="306"/>
      <c r="F659" s="874"/>
      <c r="G659" s="874"/>
      <c r="H659" s="888"/>
      <c r="I659" s="888"/>
    </row>
    <row r="660" spans="1:9" ht="66.75" customHeight="1">
      <c r="A660" s="331"/>
      <c r="B660" s="312" t="s">
        <v>3005</v>
      </c>
      <c r="C660" s="333"/>
      <c r="D660" s="305"/>
      <c r="E660" s="306" t="str">
        <f>IF(OR(ISBLANK(C660),ISBLANK(D660))," ",KOLIC*CENA)</f>
        <v xml:space="preserve"> </v>
      </c>
      <c r="F660" s="874"/>
      <c r="G660" s="874"/>
      <c r="H660" s="888"/>
      <c r="I660" s="888"/>
    </row>
    <row r="661" spans="1:9" ht="92.25" customHeight="1">
      <c r="A661" s="331"/>
      <c r="B661" s="312" t="s">
        <v>3006</v>
      </c>
      <c r="C661" s="333"/>
      <c r="D661" s="305"/>
      <c r="E661" s="306"/>
      <c r="F661" s="874"/>
      <c r="G661" s="874"/>
      <c r="H661" s="888"/>
      <c r="I661" s="888"/>
    </row>
    <row r="662" spans="1:9" ht="13.5" customHeight="1">
      <c r="A662" s="331"/>
      <c r="B662" s="313"/>
      <c r="C662" s="333"/>
      <c r="D662" s="305"/>
      <c r="E662" s="306" t="str">
        <f t="shared" ref="E662:E667" si="6">IF(OR(ISBLANK(C662),ISBLANK(D662))," ",KOLIC*CENA)</f>
        <v xml:space="preserve"> </v>
      </c>
      <c r="F662" s="874"/>
      <c r="G662" s="874"/>
      <c r="H662" s="888"/>
      <c r="I662" s="888"/>
    </row>
    <row r="663" spans="1:9" ht="154.5" customHeight="1">
      <c r="A663" s="331" t="s">
        <v>67</v>
      </c>
      <c r="B663" s="312" t="s">
        <v>3007</v>
      </c>
      <c r="C663" s="333"/>
      <c r="D663" s="305"/>
      <c r="E663" s="306" t="str">
        <f t="shared" si="6"/>
        <v xml:space="preserve"> </v>
      </c>
      <c r="F663" s="874"/>
      <c r="G663" s="874"/>
      <c r="H663" s="888"/>
      <c r="I663" s="888"/>
    </row>
    <row r="664" spans="1:9">
      <c r="A664" s="277"/>
      <c r="B664" s="309" t="s">
        <v>2798</v>
      </c>
      <c r="C664" s="310">
        <v>1550</v>
      </c>
      <c r="D664" s="956"/>
      <c r="E664" s="306" t="str">
        <f t="shared" si="6"/>
        <v xml:space="preserve"> </v>
      </c>
      <c r="F664" s="873"/>
      <c r="G664" s="873">
        <f>D664*F664</f>
        <v>0</v>
      </c>
      <c r="H664" s="945">
        <v>1550</v>
      </c>
      <c r="I664" s="887">
        <f>D664*H664</f>
        <v>0</v>
      </c>
    </row>
    <row r="665" spans="1:9">
      <c r="A665" s="277"/>
      <c r="B665" s="309" t="s">
        <v>2799</v>
      </c>
      <c r="C665" s="310">
        <v>990</v>
      </c>
      <c r="D665" s="1309">
        <f>D664</f>
        <v>0</v>
      </c>
      <c r="E665" s="306">
        <f t="shared" si="6"/>
        <v>0</v>
      </c>
      <c r="F665" s="873"/>
      <c r="G665" s="873">
        <f>D665*F665</f>
        <v>0</v>
      </c>
      <c r="H665" s="945">
        <v>990</v>
      </c>
      <c r="I665" s="887">
        <f>D665*H665</f>
        <v>0</v>
      </c>
    </row>
    <row r="666" spans="1:9">
      <c r="A666" s="277"/>
      <c r="B666" s="309" t="s">
        <v>2800</v>
      </c>
      <c r="C666" s="310">
        <v>1550</v>
      </c>
      <c r="D666" s="1309">
        <f>D664</f>
        <v>0</v>
      </c>
      <c r="E666" s="306">
        <f t="shared" si="6"/>
        <v>0</v>
      </c>
      <c r="F666" s="873"/>
      <c r="G666" s="873">
        <f>D666*F666</f>
        <v>0</v>
      </c>
      <c r="H666" s="945">
        <v>1550</v>
      </c>
      <c r="I666" s="887">
        <f>D666*H666</f>
        <v>0</v>
      </c>
    </row>
    <row r="667" spans="1:9" ht="13.5" thickBot="1">
      <c r="A667" s="277"/>
      <c r="B667" s="407" t="s">
        <v>2801</v>
      </c>
      <c r="C667" s="408">
        <v>2050</v>
      </c>
      <c r="D667" s="1310">
        <f>D664</f>
        <v>0</v>
      </c>
      <c r="E667" s="410">
        <f t="shared" si="6"/>
        <v>0</v>
      </c>
      <c r="F667" s="931"/>
      <c r="G667" s="931">
        <f>D667*F667</f>
        <v>0</v>
      </c>
      <c r="H667" s="946">
        <v>2050</v>
      </c>
      <c r="I667" s="947">
        <f>D667*H667</f>
        <v>0</v>
      </c>
    </row>
    <row r="668" spans="1:9" ht="13.5" thickTop="1">
      <c r="A668" s="277"/>
      <c r="B668" s="404" t="s">
        <v>263</v>
      </c>
      <c r="C668" s="405">
        <f>SUM(C664:C667)</f>
        <v>6140</v>
      </c>
      <c r="D668" s="391"/>
      <c r="E668" s="406"/>
      <c r="F668" s="932"/>
      <c r="G668" s="932"/>
      <c r="H668" s="948"/>
      <c r="I668" s="948"/>
    </row>
    <row r="669" spans="1:9">
      <c r="A669" s="277"/>
      <c r="B669" s="310"/>
      <c r="C669" s="301"/>
      <c r="D669" s="305"/>
      <c r="E669" s="306"/>
      <c r="F669" s="874"/>
      <c r="G669" s="874"/>
      <c r="H669" s="888"/>
      <c r="I669" s="888"/>
    </row>
    <row r="670" spans="1:9" s="138" customFormat="1" hidden="1" outlineLevel="1">
      <c r="A670" s="343"/>
      <c r="B670" s="343" t="s">
        <v>3008</v>
      </c>
      <c r="C670" s="816"/>
      <c r="D670" s="345"/>
      <c r="E670" s="306" t="str">
        <f>IF(OR(ISBLANK(C670),ISBLANK(D670))," ",KOLIC*CENA)</f>
        <v xml:space="preserve"> </v>
      </c>
      <c r="F670" s="936"/>
      <c r="G670" s="936"/>
      <c r="H670" s="953"/>
      <c r="I670" s="953"/>
    </row>
    <row r="671" spans="1:9" s="138" customFormat="1" ht="25.5" hidden="1" outlineLevel="1">
      <c r="A671" s="817" t="s">
        <v>3009</v>
      </c>
      <c r="B671" s="343" t="s">
        <v>3010</v>
      </c>
      <c r="C671" s="816">
        <v>367.71</v>
      </c>
      <c r="D671" s="345"/>
      <c r="E671" s="306" t="str">
        <f>IF(OR(ISBLANK(C671),ISBLANK(D671))," ",KOLIC*CENA)</f>
        <v xml:space="preserve"> </v>
      </c>
      <c r="F671" s="936"/>
      <c r="G671" s="936"/>
      <c r="H671" s="953"/>
      <c r="I671" s="953"/>
    </row>
    <row r="672" spans="1:9" s="138" customFormat="1" hidden="1" outlineLevel="1">
      <c r="A672" s="817" t="s">
        <v>3011</v>
      </c>
      <c r="B672" s="343" t="s">
        <v>3012</v>
      </c>
      <c r="C672" s="816">
        <v>1500</v>
      </c>
      <c r="D672" s="345"/>
      <c r="E672" s="306"/>
      <c r="F672" s="936"/>
      <c r="G672" s="936"/>
      <c r="H672" s="953"/>
      <c r="I672" s="953"/>
    </row>
    <row r="673" spans="1:9" s="138" customFormat="1" hidden="1" outlineLevel="1">
      <c r="A673" s="817" t="s">
        <v>2731</v>
      </c>
      <c r="B673" s="343" t="s">
        <v>3013</v>
      </c>
      <c r="C673" s="816">
        <v>990</v>
      </c>
      <c r="D673" s="345"/>
      <c r="E673" s="306"/>
      <c r="F673" s="936"/>
      <c r="G673" s="936"/>
      <c r="H673" s="953"/>
      <c r="I673" s="953"/>
    </row>
    <row r="674" spans="1:9" s="138" customFormat="1" ht="25.5" hidden="1" outlineLevel="1">
      <c r="A674" s="817" t="s">
        <v>3014</v>
      </c>
      <c r="B674" s="343" t="s">
        <v>3015</v>
      </c>
      <c r="C674" s="816">
        <v>447.02</v>
      </c>
      <c r="D674" s="345"/>
      <c r="E674" s="306" t="str">
        <f t="shared" ref="E674:E681" si="7">IF(OR(ISBLANK(C674),ISBLANK(D674))," ",KOLIC*CENA)</f>
        <v xml:space="preserve"> </v>
      </c>
      <c r="F674" s="936"/>
      <c r="G674" s="936"/>
      <c r="H674" s="953"/>
      <c r="I674" s="953"/>
    </row>
    <row r="675" spans="1:9" s="138" customFormat="1" hidden="1" outlineLevel="1">
      <c r="A675" s="343"/>
      <c r="B675" s="343" t="s">
        <v>3016</v>
      </c>
      <c r="C675" s="816">
        <v>2040</v>
      </c>
      <c r="D675" s="345"/>
      <c r="E675" s="306" t="str">
        <f t="shared" si="7"/>
        <v xml:space="preserve"> </v>
      </c>
      <c r="F675" s="936"/>
      <c r="G675" s="936"/>
      <c r="H675" s="953"/>
      <c r="I675" s="953"/>
    </row>
    <row r="676" spans="1:9" collapsed="1">
      <c r="A676" s="277"/>
      <c r="B676" s="802"/>
      <c r="C676" s="301"/>
      <c r="D676" s="305"/>
      <c r="E676" s="306" t="str">
        <f t="shared" si="7"/>
        <v xml:space="preserve"> </v>
      </c>
      <c r="F676" s="874"/>
      <c r="G676" s="874"/>
      <c r="H676" s="888"/>
      <c r="I676" s="888"/>
    </row>
    <row r="677" spans="1:9" ht="91.5" customHeight="1">
      <c r="A677" s="277" t="s">
        <v>68</v>
      </c>
      <c r="B677" s="802" t="s">
        <v>3017</v>
      </c>
      <c r="C677" s="301"/>
      <c r="D677" s="305"/>
      <c r="E677" s="306" t="str">
        <f t="shared" si="7"/>
        <v xml:space="preserve"> </v>
      </c>
      <c r="F677" s="874"/>
      <c r="G677" s="874"/>
      <c r="H677" s="888"/>
      <c r="I677" s="888"/>
    </row>
    <row r="678" spans="1:9">
      <c r="A678" s="277"/>
      <c r="B678" s="309" t="s">
        <v>1433</v>
      </c>
      <c r="C678" s="310">
        <v>48</v>
      </c>
      <c r="D678" s="1320"/>
      <c r="E678" s="306" t="str">
        <f t="shared" si="7"/>
        <v xml:space="preserve"> </v>
      </c>
      <c r="F678" s="873"/>
      <c r="G678" s="873">
        <f>D678*F678</f>
        <v>0</v>
      </c>
      <c r="H678" s="945">
        <v>48</v>
      </c>
      <c r="I678" s="887">
        <f>D678*H678</f>
        <v>0</v>
      </c>
    </row>
    <row r="679" spans="1:9">
      <c r="A679" s="277"/>
      <c r="B679" s="309" t="s">
        <v>2741</v>
      </c>
      <c r="C679" s="310">
        <v>38</v>
      </c>
      <c r="D679" s="1309">
        <f>D678</f>
        <v>0</v>
      </c>
      <c r="E679" s="306">
        <f t="shared" si="7"/>
        <v>0</v>
      </c>
      <c r="F679" s="873"/>
      <c r="G679" s="873">
        <f>D679*F679</f>
        <v>0</v>
      </c>
      <c r="H679" s="945">
        <v>38</v>
      </c>
      <c r="I679" s="887">
        <f>D679*H679</f>
        <v>0</v>
      </c>
    </row>
    <row r="680" spans="1:9">
      <c r="A680" s="277"/>
      <c r="B680" s="309" t="s">
        <v>2742</v>
      </c>
      <c r="C680" s="310">
        <v>48</v>
      </c>
      <c r="D680" s="1309">
        <f>D678</f>
        <v>0</v>
      </c>
      <c r="E680" s="306">
        <f t="shared" si="7"/>
        <v>0</v>
      </c>
      <c r="F680" s="873"/>
      <c r="G680" s="873">
        <f>D680*F680</f>
        <v>0</v>
      </c>
      <c r="H680" s="945">
        <v>48</v>
      </c>
      <c r="I680" s="887">
        <f>D680*H680</f>
        <v>0</v>
      </c>
    </row>
    <row r="681" spans="1:9" ht="13.5" thickBot="1">
      <c r="A681" s="277"/>
      <c r="B681" s="407" t="s">
        <v>2743</v>
      </c>
      <c r="C681" s="408">
        <v>78</v>
      </c>
      <c r="D681" s="1310">
        <f>D678</f>
        <v>0</v>
      </c>
      <c r="E681" s="410">
        <f t="shared" si="7"/>
        <v>0</v>
      </c>
      <c r="F681" s="931"/>
      <c r="G681" s="931">
        <f>D681*F681</f>
        <v>0</v>
      </c>
      <c r="H681" s="946">
        <v>78</v>
      </c>
      <c r="I681" s="947">
        <f>D681*H681</f>
        <v>0</v>
      </c>
    </row>
    <row r="682" spans="1:9" ht="13.5" thickTop="1">
      <c r="A682" s="277"/>
      <c r="B682" s="404" t="s">
        <v>215</v>
      </c>
      <c r="C682" s="405">
        <f>SUM(C678:C681)</f>
        <v>212</v>
      </c>
      <c r="D682" s="391"/>
      <c r="E682" s="406"/>
      <c r="F682" s="932"/>
      <c r="G682" s="932"/>
      <c r="H682" s="948"/>
      <c r="I682" s="948"/>
    </row>
    <row r="683" spans="1:9">
      <c r="A683" s="277"/>
      <c r="B683" s="310"/>
      <c r="C683" s="301"/>
      <c r="D683" s="305"/>
      <c r="E683" s="306"/>
      <c r="F683" s="874"/>
      <c r="G683" s="874"/>
      <c r="H683" s="888"/>
      <c r="I683" s="888"/>
    </row>
    <row r="684" spans="1:9" s="134" customFormat="1" hidden="1" outlineLevel="1">
      <c r="A684" s="324"/>
      <c r="B684" s="325" t="s">
        <v>3018</v>
      </c>
      <c r="C684" s="326"/>
      <c r="D684" s="327"/>
      <c r="E684" s="328"/>
      <c r="F684" s="877"/>
      <c r="G684" s="877"/>
      <c r="H684" s="891"/>
      <c r="I684" s="891"/>
    </row>
    <row r="685" spans="1:9" s="134" customFormat="1" hidden="1" outlineLevel="1">
      <c r="A685" s="747" t="s">
        <v>3019</v>
      </c>
      <c r="B685" s="325" t="s">
        <v>3020</v>
      </c>
      <c r="C685" s="326">
        <v>48</v>
      </c>
      <c r="D685" s="327"/>
      <c r="E685" s="328"/>
      <c r="F685" s="877"/>
      <c r="G685" s="877"/>
      <c r="H685" s="891"/>
      <c r="I685" s="891"/>
    </row>
    <row r="686" spans="1:9" s="134" customFormat="1" hidden="1" outlineLevel="1">
      <c r="A686" s="324"/>
      <c r="B686" s="325" t="s">
        <v>2996</v>
      </c>
      <c r="C686" s="326"/>
      <c r="D686" s="327"/>
      <c r="E686" s="328"/>
      <c r="F686" s="877"/>
      <c r="G686" s="877"/>
      <c r="H686" s="891"/>
      <c r="I686" s="891"/>
    </row>
    <row r="687" spans="1:9" s="134" customFormat="1" hidden="1" outlineLevel="1">
      <c r="A687" s="747" t="s">
        <v>3019</v>
      </c>
      <c r="B687" s="325" t="s">
        <v>3021</v>
      </c>
      <c r="C687" s="326">
        <v>38</v>
      </c>
      <c r="D687" s="327"/>
      <c r="E687" s="328"/>
      <c r="F687" s="877"/>
      <c r="G687" s="877"/>
      <c r="H687" s="891"/>
      <c r="I687" s="891"/>
    </row>
    <row r="688" spans="1:9" s="134" customFormat="1" ht="12" hidden="1" customHeight="1" outlineLevel="1">
      <c r="A688" s="324"/>
      <c r="B688" s="325"/>
      <c r="C688" s="326"/>
      <c r="D688" s="327"/>
      <c r="E688" s="328"/>
      <c r="F688" s="877"/>
      <c r="G688" s="877"/>
      <c r="H688" s="891"/>
      <c r="I688" s="891"/>
    </row>
    <row r="689" spans="1:9" s="134" customFormat="1" hidden="1" outlineLevel="1">
      <c r="A689" s="324"/>
      <c r="B689" s="325" t="s">
        <v>2774</v>
      </c>
      <c r="C689" s="326"/>
      <c r="D689" s="327"/>
      <c r="E689" s="328"/>
      <c r="F689" s="877"/>
      <c r="G689" s="877"/>
      <c r="H689" s="891"/>
      <c r="I689" s="891"/>
    </row>
    <row r="690" spans="1:9" s="134" customFormat="1" hidden="1" outlineLevel="1">
      <c r="A690" s="747" t="s">
        <v>3019</v>
      </c>
      <c r="B690" s="325" t="s">
        <v>3022</v>
      </c>
      <c r="C690" s="326">
        <v>76.64</v>
      </c>
      <c r="D690" s="327"/>
      <c r="E690" s="328"/>
      <c r="F690" s="877"/>
      <c r="G690" s="877"/>
      <c r="H690" s="891"/>
      <c r="I690" s="891"/>
    </row>
    <row r="691" spans="1:9" collapsed="1">
      <c r="A691" s="277"/>
      <c r="B691" s="310"/>
      <c r="C691" s="301"/>
      <c r="D691" s="305"/>
      <c r="E691" s="306"/>
      <c r="F691" s="874"/>
      <c r="G691" s="874"/>
      <c r="H691" s="888"/>
      <c r="I691" s="888"/>
    </row>
    <row r="692" spans="1:9" ht="103.5" customHeight="1">
      <c r="A692" s="277" t="s">
        <v>36</v>
      </c>
      <c r="B692" s="312" t="s">
        <v>3023</v>
      </c>
      <c r="C692" s="301"/>
      <c r="D692" s="305"/>
      <c r="E692" s="306" t="str">
        <f>IF(OR(ISBLANK(C692),ISBLANK(D692))," ",KOLIC*CENA)</f>
        <v xml:space="preserve"> </v>
      </c>
      <c r="F692" s="874"/>
      <c r="G692" s="874"/>
      <c r="H692" s="888"/>
      <c r="I692" s="888"/>
    </row>
    <row r="693" spans="1:9">
      <c r="A693" s="277"/>
      <c r="B693" s="309" t="s">
        <v>1433</v>
      </c>
      <c r="C693" s="310">
        <v>31</v>
      </c>
      <c r="D693" s="1320"/>
      <c r="E693" s="306" t="str">
        <f>IF(OR(ISBLANK(C693),ISBLANK(D693))," ",KOLIC*CENA)</f>
        <v xml:space="preserve"> </v>
      </c>
      <c r="F693" s="873"/>
      <c r="G693" s="873">
        <f>D693*F693</f>
        <v>0</v>
      </c>
      <c r="H693" s="945">
        <v>31</v>
      </c>
      <c r="I693" s="887">
        <f>D693*H693</f>
        <v>0</v>
      </c>
    </row>
    <row r="694" spans="1:9">
      <c r="A694" s="277"/>
      <c r="B694" s="309" t="s">
        <v>2741</v>
      </c>
      <c r="C694" s="310">
        <v>18</v>
      </c>
      <c r="D694" s="1309">
        <f>D693</f>
        <v>0</v>
      </c>
      <c r="E694" s="306">
        <f>IF(OR(ISBLANK(C694),ISBLANK(D694))," ",KOLIC*CENA)</f>
        <v>0</v>
      </c>
      <c r="F694" s="873"/>
      <c r="G694" s="873">
        <f>D694*F694</f>
        <v>0</v>
      </c>
      <c r="H694" s="945">
        <v>18</v>
      </c>
      <c r="I694" s="887">
        <f>D694*H694</f>
        <v>0</v>
      </c>
    </row>
    <row r="695" spans="1:9">
      <c r="A695" s="277"/>
      <c r="B695" s="309" t="s">
        <v>2742</v>
      </c>
      <c r="C695" s="310">
        <v>31</v>
      </c>
      <c r="D695" s="1309">
        <f>D693</f>
        <v>0</v>
      </c>
      <c r="E695" s="306">
        <f>IF(OR(ISBLANK(C695),ISBLANK(D695))," ",KOLIC*CENA)</f>
        <v>0</v>
      </c>
      <c r="F695" s="873"/>
      <c r="G695" s="873">
        <f>D695*F695</f>
        <v>0</v>
      </c>
      <c r="H695" s="945">
        <v>31</v>
      </c>
      <c r="I695" s="887">
        <f>D695*H695</f>
        <v>0</v>
      </c>
    </row>
    <row r="696" spans="1:9" ht="13.5" thickBot="1">
      <c r="A696" s="277"/>
      <c r="B696" s="407" t="s">
        <v>2743</v>
      </c>
      <c r="C696" s="408">
        <v>42</v>
      </c>
      <c r="D696" s="1310">
        <f>D693</f>
        <v>0</v>
      </c>
      <c r="E696" s="410">
        <f>IF(OR(ISBLANK(C696),ISBLANK(D696))," ",KOLIC*CENA)</f>
        <v>0</v>
      </c>
      <c r="F696" s="931"/>
      <c r="G696" s="931">
        <f>D696*F696</f>
        <v>0</v>
      </c>
      <c r="H696" s="946">
        <v>42</v>
      </c>
      <c r="I696" s="947">
        <f>D696*H696</f>
        <v>0</v>
      </c>
    </row>
    <row r="697" spans="1:9" ht="13.5" thickTop="1">
      <c r="A697" s="277"/>
      <c r="B697" s="404" t="s">
        <v>215</v>
      </c>
      <c r="C697" s="405">
        <f>SUM(C693:C696)</f>
        <v>122</v>
      </c>
      <c r="D697" s="391"/>
      <c r="E697" s="406"/>
      <c r="F697" s="932"/>
      <c r="G697" s="932"/>
      <c r="H697" s="948"/>
      <c r="I697" s="948"/>
    </row>
    <row r="698" spans="1:9">
      <c r="A698" s="277"/>
      <c r="B698" s="310"/>
      <c r="C698" s="301"/>
      <c r="D698" s="305"/>
      <c r="E698" s="306"/>
      <c r="F698" s="874"/>
      <c r="G698" s="874"/>
      <c r="H698" s="888"/>
      <c r="I698" s="888"/>
    </row>
    <row r="699" spans="1:9" s="134" customFormat="1" hidden="1" outlineLevel="1">
      <c r="A699" s="324"/>
      <c r="B699" s="325" t="s">
        <v>3018</v>
      </c>
      <c r="C699" s="326"/>
      <c r="D699" s="327"/>
      <c r="E699" s="328"/>
      <c r="F699" s="877"/>
      <c r="G699" s="877"/>
      <c r="H699" s="891"/>
      <c r="I699" s="891"/>
    </row>
    <row r="700" spans="1:9" s="134" customFormat="1" hidden="1" outlineLevel="1">
      <c r="A700" s="747" t="s">
        <v>3019</v>
      </c>
      <c r="B700" s="325" t="s">
        <v>3024</v>
      </c>
      <c r="C700" s="326">
        <v>30.24</v>
      </c>
      <c r="D700" s="327"/>
      <c r="E700" s="328"/>
      <c r="F700" s="877"/>
      <c r="G700" s="877"/>
      <c r="H700" s="891"/>
      <c r="I700" s="891"/>
    </row>
    <row r="701" spans="1:9" s="134" customFormat="1" hidden="1" outlineLevel="1">
      <c r="A701" s="324"/>
      <c r="B701" s="325" t="s">
        <v>2996</v>
      </c>
      <c r="C701" s="326"/>
      <c r="D701" s="327"/>
      <c r="E701" s="328"/>
      <c r="F701" s="877"/>
      <c r="G701" s="877"/>
      <c r="H701" s="891"/>
      <c r="I701" s="891"/>
    </row>
    <row r="702" spans="1:9" s="134" customFormat="1" hidden="1" outlineLevel="1">
      <c r="A702" s="747" t="s">
        <v>3019</v>
      </c>
      <c r="B702" s="325" t="s">
        <v>3025</v>
      </c>
      <c r="C702" s="326">
        <v>18.399999999999999</v>
      </c>
      <c r="D702" s="327"/>
      <c r="E702" s="328"/>
      <c r="F702" s="877"/>
      <c r="G702" s="877"/>
      <c r="H702" s="891"/>
      <c r="I702" s="891"/>
    </row>
    <row r="703" spans="1:9" s="134" customFormat="1" ht="12" hidden="1" customHeight="1" outlineLevel="1">
      <c r="A703" s="324"/>
      <c r="B703" s="325"/>
      <c r="C703" s="326"/>
      <c r="D703" s="327"/>
      <c r="E703" s="328"/>
      <c r="F703" s="877"/>
      <c r="G703" s="877"/>
      <c r="H703" s="891"/>
      <c r="I703" s="891"/>
    </row>
    <row r="704" spans="1:9" s="134" customFormat="1" hidden="1" outlineLevel="1">
      <c r="A704" s="324"/>
      <c r="B704" s="325" t="s">
        <v>2774</v>
      </c>
      <c r="C704" s="326"/>
      <c r="D704" s="327"/>
      <c r="E704" s="328"/>
      <c r="F704" s="877"/>
      <c r="G704" s="877"/>
      <c r="H704" s="891"/>
      <c r="I704" s="891"/>
    </row>
    <row r="705" spans="1:9" s="134" customFormat="1" hidden="1" outlineLevel="1">
      <c r="A705" s="747" t="s">
        <v>3019</v>
      </c>
      <c r="B705" s="325" t="s">
        <v>3026</v>
      </c>
      <c r="C705" s="326">
        <v>40</v>
      </c>
      <c r="D705" s="327"/>
      <c r="E705" s="328"/>
      <c r="F705" s="877"/>
      <c r="G705" s="877"/>
      <c r="H705" s="891"/>
      <c r="I705" s="891"/>
    </row>
    <row r="706" spans="1:9" collapsed="1">
      <c r="A706" s="277"/>
      <c r="B706" s="310"/>
      <c r="C706" s="301"/>
      <c r="D706" s="305"/>
      <c r="E706" s="306"/>
      <c r="F706" s="874"/>
      <c r="G706" s="874"/>
      <c r="H706" s="888"/>
      <c r="I706" s="888"/>
    </row>
    <row r="707" spans="1:9" s="76" customFormat="1" ht="25.5">
      <c r="A707" s="308"/>
      <c r="B707" s="312" t="s">
        <v>3027</v>
      </c>
      <c r="C707" s="310"/>
      <c r="D707" s="305"/>
      <c r="E707" s="302"/>
      <c r="F707" s="872"/>
      <c r="G707" s="872"/>
      <c r="H707" s="886"/>
      <c r="I707" s="886"/>
    </row>
    <row r="708" spans="1:9" ht="157.5" customHeight="1">
      <c r="A708" s="277" t="s">
        <v>1171</v>
      </c>
      <c r="B708" s="312" t="s">
        <v>3028</v>
      </c>
      <c r="C708" s="333"/>
      <c r="D708" s="305"/>
      <c r="E708" s="306" t="str">
        <f>IF(OR(ISBLANK(C708),ISBLANK(D708))," ",KOLIC*CENA)</f>
        <v xml:space="preserve"> </v>
      </c>
      <c r="F708" s="874"/>
      <c r="G708" s="874"/>
      <c r="H708" s="888"/>
      <c r="I708" s="888"/>
    </row>
    <row r="709" spans="1:9" ht="129.75" customHeight="1">
      <c r="A709" s="277"/>
      <c r="B709" s="312" t="s">
        <v>3029</v>
      </c>
      <c r="C709" s="333"/>
      <c r="D709" s="305"/>
      <c r="E709" s="306"/>
      <c r="F709" s="874"/>
      <c r="G709" s="874"/>
      <c r="H709" s="888"/>
      <c r="I709" s="888"/>
    </row>
    <row r="710" spans="1:9" ht="155.25" customHeight="1">
      <c r="A710" s="277"/>
      <c r="B710" s="312" t="s">
        <v>3030</v>
      </c>
      <c r="C710" s="333"/>
      <c r="D710" s="305"/>
      <c r="E710" s="306"/>
      <c r="F710" s="874"/>
      <c r="G710" s="874"/>
      <c r="H710" s="888"/>
      <c r="I710" s="888"/>
    </row>
    <row r="711" spans="1:9" ht="37.5" customHeight="1">
      <c r="A711" s="331"/>
      <c r="B711" s="312" t="s">
        <v>3031</v>
      </c>
      <c r="C711" s="333"/>
      <c r="D711" s="305"/>
      <c r="E711" s="306" t="str">
        <f t="shared" ref="E711:E717" si="8">IF(OR(ISBLANK(C711),ISBLANK(D711))," ",KOLIC*CENA)</f>
        <v xml:space="preserve"> </v>
      </c>
      <c r="F711" s="874"/>
      <c r="G711" s="874"/>
      <c r="H711" s="888"/>
      <c r="I711" s="888"/>
    </row>
    <row r="712" spans="1:9" ht="13.5" customHeight="1">
      <c r="A712" s="331"/>
      <c r="B712" s="313"/>
      <c r="C712" s="333"/>
      <c r="D712" s="305"/>
      <c r="E712" s="306" t="str">
        <f t="shared" si="8"/>
        <v xml:space="preserve"> </v>
      </c>
      <c r="F712" s="874"/>
      <c r="G712" s="874"/>
      <c r="H712" s="888"/>
      <c r="I712" s="888"/>
    </row>
    <row r="713" spans="1:9" ht="104.25" customHeight="1">
      <c r="A713" s="331" t="s">
        <v>67</v>
      </c>
      <c r="B713" s="312" t="s">
        <v>3032</v>
      </c>
      <c r="C713" s="333"/>
      <c r="D713" s="305"/>
      <c r="E713" s="306" t="str">
        <f t="shared" si="8"/>
        <v xml:space="preserve"> </v>
      </c>
      <c r="F713" s="874"/>
      <c r="G713" s="874"/>
      <c r="H713" s="888"/>
      <c r="I713" s="888"/>
    </row>
    <row r="714" spans="1:9">
      <c r="A714" s="277"/>
      <c r="B714" s="309" t="s">
        <v>2798</v>
      </c>
      <c r="C714" s="310">
        <v>765</v>
      </c>
      <c r="D714" s="956"/>
      <c r="E714" s="306" t="str">
        <f t="shared" si="8"/>
        <v xml:space="preserve"> </v>
      </c>
      <c r="F714" s="873"/>
      <c r="G714" s="873">
        <f>D714*F714</f>
        <v>0</v>
      </c>
      <c r="H714" s="945">
        <v>765</v>
      </c>
      <c r="I714" s="887">
        <f>D714*H714</f>
        <v>0</v>
      </c>
    </row>
    <row r="715" spans="1:9">
      <c r="A715" s="277"/>
      <c r="B715" s="309" t="s">
        <v>2799</v>
      </c>
      <c r="C715" s="310">
        <v>450</v>
      </c>
      <c r="D715" s="1309">
        <f>D714</f>
        <v>0</v>
      </c>
      <c r="E715" s="306">
        <f t="shared" si="8"/>
        <v>0</v>
      </c>
      <c r="F715" s="873"/>
      <c r="G715" s="873">
        <f>D715*F715</f>
        <v>0</v>
      </c>
      <c r="H715" s="945">
        <v>450</v>
      </c>
      <c r="I715" s="887">
        <f>D715*H715</f>
        <v>0</v>
      </c>
    </row>
    <row r="716" spans="1:9">
      <c r="A716" s="277"/>
      <c r="B716" s="309" t="s">
        <v>2800</v>
      </c>
      <c r="C716" s="310">
        <v>765</v>
      </c>
      <c r="D716" s="1309">
        <f>D714</f>
        <v>0</v>
      </c>
      <c r="E716" s="306">
        <f t="shared" si="8"/>
        <v>0</v>
      </c>
      <c r="F716" s="873"/>
      <c r="G716" s="873">
        <f>D716*F716</f>
        <v>0</v>
      </c>
      <c r="H716" s="945">
        <v>765</v>
      </c>
      <c r="I716" s="887">
        <f>D716*H716</f>
        <v>0</v>
      </c>
    </row>
    <row r="717" spans="1:9" ht="13.5" thickBot="1">
      <c r="A717" s="277"/>
      <c r="B717" s="407" t="s">
        <v>2801</v>
      </c>
      <c r="C717" s="408">
        <v>720</v>
      </c>
      <c r="D717" s="1310">
        <f>D714</f>
        <v>0</v>
      </c>
      <c r="E717" s="410">
        <f t="shared" si="8"/>
        <v>0</v>
      </c>
      <c r="F717" s="931"/>
      <c r="G717" s="931">
        <f>D717*F717</f>
        <v>0</v>
      </c>
      <c r="H717" s="946">
        <v>720</v>
      </c>
      <c r="I717" s="947">
        <f>D717*H717</f>
        <v>0</v>
      </c>
    </row>
    <row r="718" spans="1:9" ht="13.5" thickTop="1">
      <c r="A718" s="277"/>
      <c r="B718" s="404" t="s">
        <v>263</v>
      </c>
      <c r="C718" s="405">
        <f>SUM(C714:C717)</f>
        <v>2700</v>
      </c>
      <c r="D718" s="391"/>
      <c r="E718" s="406"/>
      <c r="F718" s="932"/>
      <c r="G718" s="932"/>
      <c r="H718" s="948"/>
      <c r="I718" s="948"/>
    </row>
    <row r="719" spans="1:9">
      <c r="A719" s="277"/>
      <c r="B719" s="310"/>
      <c r="C719" s="301"/>
      <c r="D719" s="305"/>
      <c r="E719" s="306"/>
      <c r="F719" s="874"/>
      <c r="G719" s="874"/>
      <c r="H719" s="888"/>
      <c r="I719" s="888"/>
    </row>
    <row r="720" spans="1:9" s="138" customFormat="1" hidden="1" outlineLevel="1">
      <c r="A720" s="343"/>
      <c r="B720" s="343" t="s">
        <v>3033</v>
      </c>
      <c r="C720" s="816"/>
      <c r="D720" s="345"/>
      <c r="E720" s="306" t="str">
        <f>IF(OR(ISBLANK(C720),ISBLANK(D720))," ",KOLIC*CENA)</f>
        <v xml:space="preserve"> </v>
      </c>
      <c r="F720" s="936"/>
      <c r="G720" s="936"/>
      <c r="H720" s="953"/>
      <c r="I720" s="953"/>
    </row>
    <row r="721" spans="1:9" s="138" customFormat="1" hidden="1" outlineLevel="1">
      <c r="A721" s="818" t="s">
        <v>3034</v>
      </c>
      <c r="B721" s="343" t="s">
        <v>3035</v>
      </c>
      <c r="C721" s="816">
        <v>42.54</v>
      </c>
      <c r="D721" s="345"/>
      <c r="E721" s="306" t="str">
        <f>IF(OR(ISBLANK(C721),ISBLANK(D721))," ",KOLIC*CENA)</f>
        <v xml:space="preserve"> </v>
      </c>
      <c r="F721" s="936"/>
      <c r="G721" s="936"/>
      <c r="H721" s="953"/>
      <c r="I721" s="953"/>
    </row>
    <row r="722" spans="1:9" s="138" customFormat="1" hidden="1" outlineLevel="1">
      <c r="A722" s="817" t="s">
        <v>3011</v>
      </c>
      <c r="B722" s="343" t="s">
        <v>3036</v>
      </c>
      <c r="C722" s="816">
        <v>765</v>
      </c>
      <c r="D722" s="345"/>
      <c r="E722" s="306"/>
      <c r="F722" s="936"/>
      <c r="G722" s="936"/>
      <c r="H722" s="953"/>
      <c r="I722" s="953"/>
    </row>
    <row r="723" spans="1:9" s="138" customFormat="1" hidden="1" outlineLevel="1">
      <c r="A723" s="817" t="s">
        <v>2731</v>
      </c>
      <c r="B723" s="343" t="s">
        <v>3037</v>
      </c>
      <c r="C723" s="816">
        <v>450</v>
      </c>
      <c r="D723" s="345"/>
      <c r="E723" s="306"/>
      <c r="F723" s="936"/>
      <c r="G723" s="936"/>
      <c r="H723" s="953"/>
      <c r="I723" s="953"/>
    </row>
    <row r="724" spans="1:9" s="138" customFormat="1" hidden="1" outlineLevel="1">
      <c r="A724" s="817" t="s">
        <v>3038</v>
      </c>
      <c r="B724" s="343" t="s">
        <v>3039</v>
      </c>
      <c r="C724" s="816">
        <v>720</v>
      </c>
      <c r="D724" s="345"/>
      <c r="E724" s="306" t="str">
        <f>IF(OR(ISBLANK(C724),ISBLANK(D724))," ",KOLIC*CENA)</f>
        <v xml:space="preserve"> </v>
      </c>
      <c r="F724" s="936"/>
      <c r="G724" s="936"/>
      <c r="H724" s="953"/>
      <c r="I724" s="953"/>
    </row>
    <row r="725" spans="1:9" collapsed="1">
      <c r="A725" s="277"/>
      <c r="B725" s="802"/>
      <c r="C725" s="301"/>
      <c r="D725" s="305"/>
      <c r="E725" s="306" t="str">
        <f>IF(OR(ISBLANK(C725),ISBLANK(D725))," ",KOLIC*CENA)</f>
        <v xml:space="preserve"> </v>
      </c>
      <c r="F725" s="874"/>
      <c r="G725" s="874"/>
      <c r="H725" s="888"/>
      <c r="I725" s="888"/>
    </row>
    <row r="726" spans="1:9" ht="92.25" customHeight="1">
      <c r="A726" s="277" t="s">
        <v>68</v>
      </c>
      <c r="B726" s="802" t="s">
        <v>3040</v>
      </c>
      <c r="C726" s="301"/>
      <c r="D726" s="305"/>
      <c r="E726" s="306" t="str">
        <f>IF(OR(ISBLANK(C726),ISBLANK(D726))," ",KOLIC*CENA)</f>
        <v xml:space="preserve"> </v>
      </c>
      <c r="F726" s="874"/>
      <c r="G726" s="874"/>
      <c r="H726" s="888"/>
      <c r="I726" s="888"/>
    </row>
    <row r="727" spans="1:9" ht="38.25" customHeight="1">
      <c r="A727" s="277"/>
      <c r="B727" s="802" t="s">
        <v>3041</v>
      </c>
      <c r="C727" s="301"/>
      <c r="D727" s="305"/>
      <c r="E727" s="306"/>
      <c r="F727" s="874"/>
      <c r="G727" s="874"/>
      <c r="H727" s="888"/>
      <c r="I727" s="888"/>
    </row>
    <row r="728" spans="1:9">
      <c r="A728" s="277"/>
      <c r="B728" s="309" t="s">
        <v>1433</v>
      </c>
      <c r="C728" s="310">
        <v>35</v>
      </c>
      <c r="D728" s="1320"/>
      <c r="E728" s="306" t="str">
        <f>IF(OR(ISBLANK(C728),ISBLANK(D728))," ",KOLIC*CENA)</f>
        <v xml:space="preserve"> </v>
      </c>
      <c r="F728" s="873"/>
      <c r="G728" s="873">
        <f>D728*F728</f>
        <v>0</v>
      </c>
      <c r="H728" s="945">
        <v>35</v>
      </c>
      <c r="I728" s="887">
        <f>D728*H728</f>
        <v>0</v>
      </c>
    </row>
    <row r="729" spans="1:9">
      <c r="A729" s="277"/>
      <c r="B729" s="309" t="s">
        <v>2741</v>
      </c>
      <c r="C729" s="310">
        <v>20</v>
      </c>
      <c r="D729" s="1309">
        <f>D728</f>
        <v>0</v>
      </c>
      <c r="E729" s="306">
        <f>IF(OR(ISBLANK(C729),ISBLANK(D729))," ",KOLIC*CENA)</f>
        <v>0</v>
      </c>
      <c r="F729" s="873"/>
      <c r="G729" s="873">
        <f>D729*F729</f>
        <v>0</v>
      </c>
      <c r="H729" s="945">
        <v>20</v>
      </c>
      <c r="I729" s="887">
        <f>D729*H729</f>
        <v>0</v>
      </c>
    </row>
    <row r="730" spans="1:9">
      <c r="A730" s="277"/>
      <c r="B730" s="309" t="s">
        <v>2742</v>
      </c>
      <c r="C730" s="310">
        <v>35</v>
      </c>
      <c r="D730" s="1309">
        <f>D728</f>
        <v>0</v>
      </c>
      <c r="E730" s="306">
        <f>IF(OR(ISBLANK(C730),ISBLANK(D730))," ",KOLIC*CENA)</f>
        <v>0</v>
      </c>
      <c r="F730" s="873"/>
      <c r="G730" s="873">
        <f>D730*F730</f>
        <v>0</v>
      </c>
      <c r="H730" s="945">
        <v>35</v>
      </c>
      <c r="I730" s="887">
        <f>D730*H730</f>
        <v>0</v>
      </c>
    </row>
    <row r="731" spans="1:9" ht="13.5" thickBot="1">
      <c r="A731" s="277"/>
      <c r="B731" s="407" t="s">
        <v>2743</v>
      </c>
      <c r="C731" s="408">
        <v>32</v>
      </c>
      <c r="D731" s="1310">
        <f>D728</f>
        <v>0</v>
      </c>
      <c r="E731" s="410">
        <f>IF(OR(ISBLANK(C731),ISBLANK(D731))," ",KOLIC*CENA)</f>
        <v>0</v>
      </c>
      <c r="F731" s="931"/>
      <c r="G731" s="931">
        <f>D731*F731</f>
        <v>0</v>
      </c>
      <c r="H731" s="946">
        <v>32</v>
      </c>
      <c r="I731" s="947">
        <f>D731*H731</f>
        <v>0</v>
      </c>
    </row>
    <row r="732" spans="1:9" ht="13.5" thickTop="1">
      <c r="A732" s="277"/>
      <c r="B732" s="404" t="s">
        <v>215</v>
      </c>
      <c r="C732" s="405">
        <f>SUM(C728:C731)</f>
        <v>122</v>
      </c>
      <c r="D732" s="391"/>
      <c r="E732" s="406"/>
      <c r="F732" s="932"/>
      <c r="G732" s="932"/>
      <c r="H732" s="948"/>
      <c r="I732" s="948"/>
    </row>
    <row r="733" spans="1:9">
      <c r="A733" s="277"/>
      <c r="B733" s="310"/>
      <c r="C733" s="301"/>
      <c r="D733" s="305"/>
      <c r="E733" s="306"/>
      <c r="F733" s="874"/>
      <c r="G733" s="874"/>
      <c r="H733" s="888"/>
      <c r="I733" s="888"/>
    </row>
    <row r="734" spans="1:9" s="134" customFormat="1" hidden="1" outlineLevel="1">
      <c r="A734" s="324"/>
      <c r="B734" s="325" t="s">
        <v>3018</v>
      </c>
      <c r="C734" s="326"/>
      <c r="D734" s="327"/>
      <c r="E734" s="328"/>
      <c r="F734" s="877"/>
      <c r="G734" s="877"/>
      <c r="H734" s="891"/>
      <c r="I734" s="891"/>
    </row>
    <row r="735" spans="1:9" s="134" customFormat="1" hidden="1" outlineLevel="1">
      <c r="A735" s="747" t="s">
        <v>3019</v>
      </c>
      <c r="B735" s="325" t="s">
        <v>3042</v>
      </c>
      <c r="C735" s="326">
        <v>33.24</v>
      </c>
      <c r="D735" s="327"/>
      <c r="E735" s="328"/>
      <c r="F735" s="877"/>
      <c r="G735" s="877"/>
      <c r="H735" s="891"/>
      <c r="I735" s="891"/>
    </row>
    <row r="736" spans="1:9" s="134" customFormat="1" hidden="1" outlineLevel="1">
      <c r="A736" s="324"/>
      <c r="B736" s="325" t="s">
        <v>2996</v>
      </c>
      <c r="C736" s="326"/>
      <c r="D736" s="327"/>
      <c r="E736" s="328"/>
      <c r="F736" s="877"/>
      <c r="G736" s="877"/>
      <c r="H736" s="891"/>
      <c r="I736" s="891"/>
    </row>
    <row r="737" spans="1:9" s="134" customFormat="1" hidden="1" outlineLevel="1">
      <c r="A737" s="747" t="s">
        <v>3019</v>
      </c>
      <c r="B737" s="325" t="s">
        <v>3043</v>
      </c>
      <c r="C737" s="326">
        <v>19.55</v>
      </c>
      <c r="D737" s="327"/>
      <c r="E737" s="328"/>
      <c r="F737" s="877"/>
      <c r="G737" s="877"/>
      <c r="H737" s="891"/>
      <c r="I737" s="891"/>
    </row>
    <row r="738" spans="1:9" s="134" customFormat="1" ht="12" hidden="1" customHeight="1" outlineLevel="1">
      <c r="A738" s="324"/>
      <c r="B738" s="325"/>
      <c r="C738" s="326"/>
      <c r="D738" s="327"/>
      <c r="E738" s="328"/>
      <c r="F738" s="877"/>
      <c r="G738" s="877"/>
      <c r="H738" s="891"/>
      <c r="I738" s="891"/>
    </row>
    <row r="739" spans="1:9" s="134" customFormat="1" hidden="1" outlineLevel="1">
      <c r="A739" s="324"/>
      <c r="B739" s="325" t="s">
        <v>2774</v>
      </c>
      <c r="C739" s="326"/>
      <c r="D739" s="327"/>
      <c r="E739" s="328"/>
      <c r="F739" s="877"/>
      <c r="G739" s="877"/>
      <c r="H739" s="891"/>
      <c r="I739" s="891"/>
    </row>
    <row r="740" spans="1:9" s="134" customFormat="1" hidden="1" outlineLevel="1">
      <c r="A740" s="747" t="s">
        <v>3019</v>
      </c>
      <c r="B740" s="325" t="s">
        <v>3044</v>
      </c>
      <c r="C740" s="326">
        <v>31.28</v>
      </c>
      <c r="D740" s="327"/>
      <c r="E740" s="328"/>
      <c r="F740" s="877"/>
      <c r="G740" s="877"/>
      <c r="H740" s="891"/>
      <c r="I740" s="891"/>
    </row>
    <row r="741" spans="1:9" collapsed="1">
      <c r="A741" s="277"/>
      <c r="B741" s="310"/>
      <c r="C741" s="301"/>
      <c r="D741" s="305"/>
      <c r="E741" s="306"/>
      <c r="F741" s="874"/>
      <c r="G741" s="874"/>
      <c r="H741" s="888"/>
      <c r="I741" s="888"/>
    </row>
    <row r="742" spans="1:9" ht="12" customHeight="1">
      <c r="A742" s="277"/>
      <c r="B742" s="304" t="s">
        <v>3045</v>
      </c>
      <c r="C742" s="301"/>
      <c r="D742" s="305"/>
      <c r="E742" s="302" t="str">
        <f t="shared" ref="E742:E750" si="9">IF(OR(ISBLANK(C742),ISBLANK(D742))," ",KOLIC*CENA)</f>
        <v xml:space="preserve"> </v>
      </c>
      <c r="F742" s="874"/>
      <c r="G742" s="874"/>
      <c r="H742" s="888"/>
      <c r="I742" s="888"/>
    </row>
    <row r="743" spans="1:9" s="76" customFormat="1" ht="66" customHeight="1">
      <c r="A743" s="349" t="s">
        <v>1173</v>
      </c>
      <c r="B743" s="312" t="s">
        <v>3046</v>
      </c>
      <c r="C743" s="305"/>
      <c r="D743" s="305"/>
      <c r="E743" s="302" t="str">
        <f t="shared" si="9"/>
        <v xml:space="preserve"> </v>
      </c>
      <c r="F743" s="872"/>
      <c r="G743" s="872"/>
      <c r="H743" s="886"/>
      <c r="I743" s="886"/>
    </row>
    <row r="744" spans="1:9" s="76" customFormat="1" ht="53.25" customHeight="1">
      <c r="A744" s="349" t="s">
        <v>67</v>
      </c>
      <c r="B744" s="312" t="s">
        <v>3047</v>
      </c>
      <c r="C744" s="305"/>
      <c r="D744" s="305"/>
      <c r="E744" s="302" t="str">
        <f t="shared" si="9"/>
        <v xml:space="preserve"> </v>
      </c>
      <c r="F744" s="872"/>
      <c r="G744" s="872"/>
      <c r="H744" s="886"/>
      <c r="I744" s="886"/>
    </row>
    <row r="745" spans="1:9" s="76" customFormat="1" ht="116.25" customHeight="1">
      <c r="A745" s="349" t="s">
        <v>68</v>
      </c>
      <c r="B745" s="312" t="s">
        <v>3048</v>
      </c>
      <c r="C745" s="305"/>
      <c r="D745" s="305"/>
      <c r="E745" s="302" t="str">
        <f t="shared" si="9"/>
        <v xml:space="preserve"> </v>
      </c>
      <c r="F745" s="872"/>
      <c r="G745" s="872"/>
      <c r="H745" s="886"/>
      <c r="I745" s="886"/>
    </row>
    <row r="746" spans="1:9" s="76" customFormat="1" ht="12.75" customHeight="1">
      <c r="A746" s="308"/>
      <c r="B746" s="312" t="s">
        <v>3049</v>
      </c>
      <c r="C746" s="305"/>
      <c r="D746" s="305"/>
      <c r="E746" s="302" t="str">
        <f t="shared" si="9"/>
        <v xml:space="preserve"> </v>
      </c>
      <c r="F746" s="941"/>
      <c r="G746" s="872"/>
      <c r="H746" s="886"/>
      <c r="I746" s="886"/>
    </row>
    <row r="747" spans="1:9">
      <c r="A747" s="277"/>
      <c r="B747" s="309" t="s">
        <v>1433</v>
      </c>
      <c r="C747" s="310">
        <v>66</v>
      </c>
      <c r="D747" s="1320"/>
      <c r="E747" s="306" t="str">
        <f t="shared" si="9"/>
        <v xml:space="preserve"> </v>
      </c>
      <c r="F747" s="939">
        <v>66</v>
      </c>
      <c r="G747" s="873">
        <f>D747*F748</f>
        <v>0</v>
      </c>
      <c r="H747" s="887"/>
      <c r="I747" s="887">
        <f>D747*H747</f>
        <v>0</v>
      </c>
    </row>
    <row r="748" spans="1:9">
      <c r="A748" s="277"/>
      <c r="B748" s="309" t="s">
        <v>1432</v>
      </c>
      <c r="C748" s="310">
        <v>40.5</v>
      </c>
      <c r="D748" s="1309">
        <f>D747</f>
        <v>0</v>
      </c>
      <c r="E748" s="306">
        <f t="shared" si="9"/>
        <v>0</v>
      </c>
      <c r="F748" s="939">
        <v>40.5</v>
      </c>
      <c r="G748" s="873">
        <f>D748*F749</f>
        <v>0</v>
      </c>
      <c r="H748" s="887"/>
      <c r="I748" s="887">
        <f>D748*H748</f>
        <v>0</v>
      </c>
    </row>
    <row r="749" spans="1:9">
      <c r="A749" s="277"/>
      <c r="B749" s="309" t="s">
        <v>1431</v>
      </c>
      <c r="C749" s="310">
        <v>66</v>
      </c>
      <c r="D749" s="1309">
        <f>D747</f>
        <v>0</v>
      </c>
      <c r="E749" s="306">
        <f t="shared" si="9"/>
        <v>0</v>
      </c>
      <c r="F749" s="939">
        <v>66</v>
      </c>
      <c r="G749" s="873">
        <f>D749*F750</f>
        <v>0</v>
      </c>
      <c r="H749" s="887"/>
      <c r="I749" s="887">
        <f>D749*H749</f>
        <v>0</v>
      </c>
    </row>
    <row r="750" spans="1:9" ht="13.5" thickBot="1">
      <c r="A750" s="277"/>
      <c r="B750" s="407" t="s">
        <v>1430</v>
      </c>
      <c r="C750" s="408">
        <v>112</v>
      </c>
      <c r="D750" s="1310">
        <f>D747</f>
        <v>0</v>
      </c>
      <c r="E750" s="410">
        <f t="shared" si="9"/>
        <v>0</v>
      </c>
      <c r="F750" s="940">
        <v>112</v>
      </c>
      <c r="G750" s="931">
        <f>D750*F751</f>
        <v>0</v>
      </c>
      <c r="H750" s="947"/>
      <c r="I750" s="947">
        <f>D750*H750</f>
        <v>0</v>
      </c>
    </row>
    <row r="751" spans="1:9" ht="13.5" thickTop="1">
      <c r="A751" s="277"/>
      <c r="B751" s="404" t="s">
        <v>1429</v>
      </c>
      <c r="C751" s="405">
        <f>SUM(C747:C750)</f>
        <v>284.5</v>
      </c>
      <c r="D751" s="391"/>
      <c r="E751" s="406"/>
      <c r="F751" s="932"/>
      <c r="G751" s="932"/>
      <c r="H751" s="948"/>
      <c r="I751" s="948"/>
    </row>
    <row r="752" spans="1:9">
      <c r="A752" s="277"/>
      <c r="B752" s="310"/>
      <c r="C752" s="301"/>
      <c r="D752" s="305"/>
      <c r="E752" s="306"/>
      <c r="F752" s="874"/>
      <c r="G752" s="874"/>
      <c r="H752" s="888"/>
      <c r="I752" s="888"/>
    </row>
    <row r="753" spans="1:9" s="134" customFormat="1" hidden="1" outlineLevel="1">
      <c r="A753" s="324"/>
      <c r="B753" s="325" t="s">
        <v>3018</v>
      </c>
      <c r="C753" s="326"/>
      <c r="D753" s="327"/>
      <c r="E753" s="328"/>
      <c r="F753" s="877"/>
      <c r="G753" s="877"/>
      <c r="H753" s="891"/>
      <c r="I753" s="891"/>
    </row>
    <row r="754" spans="1:9" s="134" customFormat="1" hidden="1" outlineLevel="1">
      <c r="A754" s="747" t="s">
        <v>2994</v>
      </c>
      <c r="B754" s="325" t="s">
        <v>3050</v>
      </c>
      <c r="C754" s="326">
        <v>66</v>
      </c>
      <c r="D754" s="327"/>
      <c r="E754" s="328"/>
      <c r="F754" s="877"/>
      <c r="G754" s="877"/>
      <c r="H754" s="891"/>
      <c r="I754" s="891"/>
    </row>
    <row r="755" spans="1:9" s="134" customFormat="1" hidden="1" outlineLevel="1">
      <c r="A755" s="324"/>
      <c r="B755" s="325" t="s">
        <v>2996</v>
      </c>
      <c r="C755" s="326"/>
      <c r="D755" s="327"/>
      <c r="E755" s="328"/>
      <c r="F755" s="877"/>
      <c r="G755" s="877"/>
      <c r="H755" s="891"/>
      <c r="I755" s="891"/>
    </row>
    <row r="756" spans="1:9" s="134" customFormat="1" hidden="1" outlineLevel="1">
      <c r="A756" s="747" t="s">
        <v>2994</v>
      </c>
      <c r="B756" s="325" t="s">
        <v>3051</v>
      </c>
      <c r="C756" s="326">
        <v>40.5</v>
      </c>
      <c r="D756" s="327"/>
      <c r="E756" s="328"/>
      <c r="F756" s="877"/>
      <c r="G756" s="877"/>
      <c r="H756" s="891"/>
      <c r="I756" s="891"/>
    </row>
    <row r="757" spans="1:9" s="134" customFormat="1" ht="12" hidden="1" customHeight="1" outlineLevel="1">
      <c r="A757" s="324"/>
      <c r="B757" s="325"/>
      <c r="C757" s="326"/>
      <c r="D757" s="327"/>
      <c r="E757" s="328"/>
      <c r="F757" s="877"/>
      <c r="G757" s="877"/>
      <c r="H757" s="891"/>
      <c r="I757" s="891"/>
    </row>
    <row r="758" spans="1:9" s="134" customFormat="1" hidden="1" outlineLevel="1">
      <c r="A758" s="324"/>
      <c r="B758" s="325" t="s">
        <v>2774</v>
      </c>
      <c r="C758" s="326"/>
      <c r="D758" s="327"/>
      <c r="E758" s="328"/>
      <c r="F758" s="877"/>
      <c r="G758" s="877"/>
      <c r="H758" s="891"/>
      <c r="I758" s="891"/>
    </row>
    <row r="759" spans="1:9" s="134" customFormat="1" hidden="1" outlineLevel="1">
      <c r="A759" s="747" t="s">
        <v>2998</v>
      </c>
      <c r="B759" s="325" t="s">
        <v>3052</v>
      </c>
      <c r="C759" s="326">
        <v>112.4</v>
      </c>
      <c r="D759" s="327"/>
      <c r="E759" s="328"/>
      <c r="F759" s="877"/>
      <c r="G759" s="877"/>
      <c r="H759" s="891"/>
      <c r="I759" s="891"/>
    </row>
    <row r="760" spans="1:9" collapsed="1">
      <c r="A760" s="277"/>
      <c r="B760" s="310"/>
      <c r="C760" s="301"/>
      <c r="D760" s="305"/>
      <c r="E760" s="306"/>
      <c r="F760" s="874"/>
      <c r="G760" s="874"/>
      <c r="H760" s="888"/>
      <c r="I760" s="888"/>
    </row>
    <row r="761" spans="1:9" ht="14.25" customHeight="1">
      <c r="A761" s="277"/>
      <c r="B761" s="338" t="s">
        <v>3053</v>
      </c>
      <c r="C761" s="301"/>
      <c r="D761" s="305"/>
      <c r="E761" s="306"/>
      <c r="F761" s="874"/>
      <c r="G761" s="874"/>
      <c r="H761" s="888"/>
      <c r="I761" s="888"/>
    </row>
    <row r="762" spans="1:9" ht="89.25">
      <c r="A762" s="277" t="s">
        <v>1175</v>
      </c>
      <c r="B762" s="304" t="s">
        <v>3054</v>
      </c>
      <c r="C762" s="301"/>
      <c r="D762" s="305"/>
      <c r="E762" s="302" t="str">
        <f>IF(OR(ISBLANK(C762),ISBLANK(D762))," ",KOLIC*CENA)</f>
        <v xml:space="preserve"> </v>
      </c>
      <c r="F762" s="874"/>
      <c r="G762" s="874"/>
      <c r="H762" s="888"/>
      <c r="I762" s="888"/>
    </row>
    <row r="763" spans="1:9">
      <c r="A763" s="277"/>
      <c r="B763" s="309" t="s">
        <v>2798</v>
      </c>
      <c r="C763" s="310">
        <v>2315</v>
      </c>
      <c r="D763" s="1320"/>
      <c r="E763" s="306" t="str">
        <f>IF(OR(ISBLANK(C763),ISBLANK(D763))," ",KOLIC*CENA)</f>
        <v xml:space="preserve"> </v>
      </c>
      <c r="F763" s="873"/>
      <c r="G763" s="873">
        <f>D763*F763</f>
        <v>0</v>
      </c>
      <c r="H763" s="945">
        <v>2315</v>
      </c>
      <c r="I763" s="887">
        <f>D763*H763</f>
        <v>0</v>
      </c>
    </row>
    <row r="764" spans="1:9">
      <c r="A764" s="277"/>
      <c r="B764" s="309" t="s">
        <v>2799</v>
      </c>
      <c r="C764" s="310">
        <v>1440</v>
      </c>
      <c r="D764" s="1309">
        <f>D763</f>
        <v>0</v>
      </c>
      <c r="E764" s="306">
        <f>IF(OR(ISBLANK(C764),ISBLANK(D764))," ",KOLIC*CENA)</f>
        <v>0</v>
      </c>
      <c r="F764" s="873"/>
      <c r="G764" s="873">
        <f>D764*F764</f>
        <v>0</v>
      </c>
      <c r="H764" s="945">
        <v>1440</v>
      </c>
      <c r="I764" s="887">
        <f>D764*H764</f>
        <v>0</v>
      </c>
    </row>
    <row r="765" spans="1:9">
      <c r="A765" s="277"/>
      <c r="B765" s="309" t="s">
        <v>2800</v>
      </c>
      <c r="C765" s="310">
        <v>2315</v>
      </c>
      <c r="D765" s="1309">
        <f>D763</f>
        <v>0</v>
      </c>
      <c r="E765" s="306">
        <f>IF(OR(ISBLANK(C765),ISBLANK(D765))," ",KOLIC*CENA)</f>
        <v>0</v>
      </c>
      <c r="F765" s="873"/>
      <c r="G765" s="873">
        <f>D765*F765</f>
        <v>0</v>
      </c>
      <c r="H765" s="945">
        <v>2315</v>
      </c>
      <c r="I765" s="887">
        <f>D765*H765</f>
        <v>0</v>
      </c>
    </row>
    <row r="766" spans="1:9" ht="13.5" thickBot="1">
      <c r="A766" s="277"/>
      <c r="B766" s="407" t="s">
        <v>2801</v>
      </c>
      <c r="C766" s="408">
        <v>2800</v>
      </c>
      <c r="D766" s="1310">
        <f>D763</f>
        <v>0</v>
      </c>
      <c r="E766" s="410">
        <f>IF(OR(ISBLANK(C766),ISBLANK(D766))," ",KOLIC*CENA)</f>
        <v>0</v>
      </c>
      <c r="F766" s="931"/>
      <c r="G766" s="931">
        <f>D766*F766</f>
        <v>0</v>
      </c>
      <c r="H766" s="946">
        <v>2800</v>
      </c>
      <c r="I766" s="947">
        <f>D766*H766</f>
        <v>0</v>
      </c>
    </row>
    <row r="767" spans="1:9" ht="13.5" thickTop="1">
      <c r="A767" s="277"/>
      <c r="B767" s="404" t="s">
        <v>263</v>
      </c>
      <c r="C767" s="405">
        <f>SUM(C763:C766)</f>
        <v>8870</v>
      </c>
      <c r="D767" s="391"/>
      <c r="E767" s="406"/>
      <c r="F767" s="932"/>
      <c r="G767" s="932"/>
      <c r="H767" s="948"/>
      <c r="I767" s="948"/>
    </row>
    <row r="768" spans="1:9">
      <c r="A768" s="307"/>
      <c r="B768" s="309"/>
      <c r="C768" s="310"/>
      <c r="D768" s="305"/>
      <c r="E768" s="302" t="str">
        <f t="shared" ref="E768:E773" si="10">IF(OR(ISBLANK(C768),ISBLANK(D768))," ",KOLIC*CENA)</f>
        <v xml:space="preserve"> </v>
      </c>
      <c r="F768" s="874"/>
      <c r="G768" s="874"/>
      <c r="H768" s="888"/>
      <c r="I768" s="888"/>
    </row>
    <row r="769" spans="1:9" ht="38.25">
      <c r="A769" s="331" t="s">
        <v>1178</v>
      </c>
      <c r="B769" s="312" t="s">
        <v>3055</v>
      </c>
      <c r="C769" s="351"/>
      <c r="D769" s="305"/>
      <c r="E769" s="302" t="str">
        <f t="shared" si="10"/>
        <v xml:space="preserve"> </v>
      </c>
      <c r="F769" s="874"/>
      <c r="G769" s="874"/>
      <c r="H769" s="888"/>
      <c r="I769" s="888"/>
    </row>
    <row r="770" spans="1:9">
      <c r="A770" s="277"/>
      <c r="B770" s="309" t="s">
        <v>3056</v>
      </c>
      <c r="C770" s="310">
        <v>50</v>
      </c>
      <c r="D770" s="1320"/>
      <c r="E770" s="306" t="str">
        <f t="shared" si="10"/>
        <v xml:space="preserve"> </v>
      </c>
      <c r="F770" s="873">
        <v>25</v>
      </c>
      <c r="G770" s="873">
        <f>D770*F770</f>
        <v>0</v>
      </c>
      <c r="H770" s="887">
        <v>25</v>
      </c>
      <c r="I770" s="887">
        <f>D770*H770</f>
        <v>0</v>
      </c>
    </row>
    <row r="771" spans="1:9">
      <c r="A771" s="277"/>
      <c r="B771" s="309" t="s">
        <v>3057</v>
      </c>
      <c r="C771" s="310">
        <v>20</v>
      </c>
      <c r="D771" s="1309">
        <f>D770</f>
        <v>0</v>
      </c>
      <c r="E771" s="306">
        <f t="shared" si="10"/>
        <v>0</v>
      </c>
      <c r="F771" s="873">
        <v>10</v>
      </c>
      <c r="G771" s="873">
        <f>D771*F771</f>
        <v>0</v>
      </c>
      <c r="H771" s="887">
        <v>10</v>
      </c>
      <c r="I771" s="887">
        <f>D771*H771</f>
        <v>0</v>
      </c>
    </row>
    <row r="772" spans="1:9">
      <c r="A772" s="277"/>
      <c r="B772" s="309" t="s">
        <v>3058</v>
      </c>
      <c r="C772" s="310">
        <v>40</v>
      </c>
      <c r="D772" s="1309">
        <f>D770</f>
        <v>0</v>
      </c>
      <c r="E772" s="306">
        <f t="shared" si="10"/>
        <v>0</v>
      </c>
      <c r="F772" s="873">
        <v>20</v>
      </c>
      <c r="G772" s="873">
        <f>D772*F772</f>
        <v>0</v>
      </c>
      <c r="H772" s="887">
        <v>20</v>
      </c>
      <c r="I772" s="887">
        <f>D772*H772</f>
        <v>0</v>
      </c>
    </row>
    <row r="773" spans="1:9" ht="13.5" thickBot="1">
      <c r="A773" s="277"/>
      <c r="B773" s="407" t="s">
        <v>3059</v>
      </c>
      <c r="C773" s="408">
        <v>35</v>
      </c>
      <c r="D773" s="1310">
        <f>D770</f>
        <v>0</v>
      </c>
      <c r="E773" s="410">
        <f t="shared" si="10"/>
        <v>0</v>
      </c>
      <c r="F773" s="931">
        <v>17.5</v>
      </c>
      <c r="G773" s="931">
        <f>D773*F773</f>
        <v>0</v>
      </c>
      <c r="H773" s="947">
        <v>17.5</v>
      </c>
      <c r="I773" s="947">
        <f>D773*H773</f>
        <v>0</v>
      </c>
    </row>
    <row r="774" spans="1:9" ht="13.5" thickTop="1">
      <c r="A774" s="277"/>
      <c r="B774" s="404" t="s">
        <v>224</v>
      </c>
      <c r="C774" s="405">
        <f>SUM(C770:C773)</f>
        <v>145</v>
      </c>
      <c r="D774" s="391"/>
      <c r="E774" s="406"/>
      <c r="F774" s="932"/>
      <c r="G774" s="932"/>
      <c r="H774" s="948"/>
      <c r="I774" s="948"/>
    </row>
    <row r="775" spans="1:9">
      <c r="A775" s="277"/>
      <c r="B775" s="310"/>
      <c r="C775" s="301"/>
      <c r="D775" s="305"/>
      <c r="E775" s="306"/>
      <c r="F775" s="873"/>
      <c r="G775" s="873"/>
      <c r="H775" s="887"/>
      <c r="I775" s="887"/>
    </row>
    <row r="776" spans="1:9" ht="18" customHeight="1">
      <c r="A776" s="748" t="s">
        <v>1180</v>
      </c>
      <c r="B776" s="749" t="s">
        <v>2524</v>
      </c>
      <c r="C776" s="305"/>
      <c r="D776" s="1321"/>
      <c r="E776" s="302" t="str">
        <f t="shared" ref="E776:E781" si="11">IF(OR(ISBLANK(C776),ISBLANK(D776))," ",KOLIC*CENA)</f>
        <v xml:space="preserve"> </v>
      </c>
      <c r="F776" s="874"/>
      <c r="G776" s="920"/>
      <c r="H776" s="888"/>
      <c r="I776" s="908"/>
    </row>
    <row r="777" spans="1:9">
      <c r="A777" s="277"/>
      <c r="B777" s="309" t="s">
        <v>3056</v>
      </c>
      <c r="C777" s="310">
        <v>20</v>
      </c>
      <c r="D777" s="1326"/>
      <c r="E777" s="306" t="str">
        <f t="shared" si="11"/>
        <v xml:space="preserve"> </v>
      </c>
      <c r="F777" s="873">
        <v>10</v>
      </c>
      <c r="G777" s="919">
        <f>D777*F777</f>
        <v>0</v>
      </c>
      <c r="H777" s="887">
        <v>10</v>
      </c>
      <c r="I777" s="907">
        <f>D777*H777</f>
        <v>0</v>
      </c>
    </row>
    <row r="778" spans="1:9">
      <c r="A778" s="277"/>
      <c r="B778" s="309" t="s">
        <v>3057</v>
      </c>
      <c r="C778" s="310">
        <v>20</v>
      </c>
      <c r="D778" s="1309">
        <f>D777</f>
        <v>0</v>
      </c>
      <c r="E778" s="306">
        <f t="shared" si="11"/>
        <v>0</v>
      </c>
      <c r="F778" s="873">
        <v>10</v>
      </c>
      <c r="G778" s="919">
        <f>D778*F778</f>
        <v>0</v>
      </c>
      <c r="H778" s="887">
        <v>10</v>
      </c>
      <c r="I778" s="907">
        <f>D778*H778</f>
        <v>0</v>
      </c>
    </row>
    <row r="779" spans="1:9">
      <c r="A779" s="277"/>
      <c r="B779" s="309" t="s">
        <v>3058</v>
      </c>
      <c r="C779" s="310">
        <v>20</v>
      </c>
      <c r="D779" s="1309">
        <f>D777</f>
        <v>0</v>
      </c>
      <c r="E779" s="306">
        <f t="shared" si="11"/>
        <v>0</v>
      </c>
      <c r="F779" s="873">
        <v>10</v>
      </c>
      <c r="G779" s="919">
        <f>D779*F779</f>
        <v>0</v>
      </c>
      <c r="H779" s="887">
        <v>10</v>
      </c>
      <c r="I779" s="907">
        <f>D779*H779</f>
        <v>0</v>
      </c>
    </row>
    <row r="780" spans="1:9" ht="13.5" thickBot="1">
      <c r="A780" s="277"/>
      <c r="B780" s="407" t="s">
        <v>3059</v>
      </c>
      <c r="C780" s="408">
        <v>20</v>
      </c>
      <c r="D780" s="1310">
        <f>D777</f>
        <v>0</v>
      </c>
      <c r="E780" s="1310">
        <f t="shared" si="11"/>
        <v>0</v>
      </c>
      <c r="F780" s="931">
        <v>10</v>
      </c>
      <c r="G780" s="931">
        <f>D780*F780</f>
        <v>0</v>
      </c>
      <c r="H780" s="947">
        <v>10</v>
      </c>
      <c r="I780" s="947">
        <f>D780*H780</f>
        <v>0</v>
      </c>
    </row>
    <row r="781" spans="1:9" s="76" customFormat="1" ht="13.5" thickTop="1">
      <c r="A781" s="277"/>
      <c r="B781" s="404" t="s">
        <v>224</v>
      </c>
      <c r="C781" s="405">
        <f>SUM(C777:C780)</f>
        <v>80</v>
      </c>
      <c r="D781" s="391"/>
      <c r="E781" s="391" t="str">
        <f t="shared" si="11"/>
        <v xml:space="preserve"> </v>
      </c>
      <c r="F781" s="932"/>
      <c r="G781" s="932"/>
      <c r="H781" s="948"/>
      <c r="I781" s="948"/>
    </row>
    <row r="782" spans="1:9" s="76" customFormat="1">
      <c r="A782" s="277"/>
      <c r="B782" s="404"/>
      <c r="C782" s="301"/>
      <c r="D782" s="1327"/>
      <c r="E782" s="302"/>
      <c r="F782" s="872"/>
      <c r="G782" s="918"/>
      <c r="H782" s="886"/>
      <c r="I782" s="906"/>
    </row>
    <row r="783" spans="1:9" ht="15" customHeight="1">
      <c r="A783" s="748" t="s">
        <v>1183</v>
      </c>
      <c r="B783" s="749" t="s">
        <v>2527</v>
      </c>
      <c r="C783" s="305"/>
      <c r="D783" s="1321"/>
      <c r="E783" s="302" t="str">
        <f>IF(OR(ISBLANK(C783),ISBLANK(D783))," ",KOLIC*CENA)</f>
        <v xml:space="preserve"> </v>
      </c>
      <c r="F783" s="874"/>
      <c r="G783" s="920"/>
      <c r="H783" s="888"/>
      <c r="I783" s="908"/>
    </row>
    <row r="784" spans="1:9">
      <c r="A784" s="1504"/>
      <c r="B784" s="309" t="s">
        <v>3618</v>
      </c>
      <c r="C784" s="310">
        <v>1</v>
      </c>
      <c r="D784" s="1326"/>
      <c r="E784" s="306" t="str">
        <f>IF(OR(ISBLANK(C784),ISBLANK(D784))," ",KOLIC*CENA)</f>
        <v xml:space="preserve"> </v>
      </c>
      <c r="F784" s="873">
        <v>0.5</v>
      </c>
      <c r="G784" s="919">
        <f>D784*F784</f>
        <v>0</v>
      </c>
      <c r="H784" s="887">
        <v>0.5</v>
      </c>
      <c r="I784" s="907">
        <f>D784*H784</f>
        <v>0</v>
      </c>
    </row>
    <row r="785" spans="1:9">
      <c r="A785" s="1504"/>
      <c r="B785" s="309" t="s">
        <v>2714</v>
      </c>
      <c r="C785" s="310">
        <v>1</v>
      </c>
      <c r="D785" s="1502">
        <f>D784</f>
        <v>0</v>
      </c>
      <c r="E785" s="306">
        <f>IF(OR(ISBLANK(C785),ISBLANK(D785))," ",KOLIC*CENA)</f>
        <v>0</v>
      </c>
      <c r="F785" s="873">
        <v>0.5</v>
      </c>
      <c r="G785" s="919">
        <f t="shared" ref="G785:G787" si="12">D785*F785</f>
        <v>0</v>
      </c>
      <c r="H785" s="887">
        <v>0.5</v>
      </c>
      <c r="I785" s="907">
        <f t="shared" ref="I785:I787" si="13">D785*H785</f>
        <v>0</v>
      </c>
    </row>
    <row r="786" spans="1:9">
      <c r="A786" s="1504"/>
      <c r="B786" s="309" t="s">
        <v>2715</v>
      </c>
      <c r="C786" s="310">
        <v>1</v>
      </c>
      <c r="D786" s="1502">
        <f>D784</f>
        <v>0</v>
      </c>
      <c r="E786" s="306">
        <f>IF(OR(ISBLANK(C786),ISBLANK(D786))," ",KOLIC*CENA)</f>
        <v>0</v>
      </c>
      <c r="F786" s="873">
        <v>0.5</v>
      </c>
      <c r="G786" s="919">
        <f t="shared" si="12"/>
        <v>0</v>
      </c>
      <c r="H786" s="887">
        <v>0.5</v>
      </c>
      <c r="I786" s="907">
        <f t="shared" si="13"/>
        <v>0</v>
      </c>
    </row>
    <row r="787" spans="1:9" ht="13.5" thickBot="1">
      <c r="A787" s="1504"/>
      <c r="B787" s="407" t="s">
        <v>2716</v>
      </c>
      <c r="C787" s="408">
        <v>1</v>
      </c>
      <c r="D787" s="1503">
        <f>D784</f>
        <v>0</v>
      </c>
      <c r="E787" s="1503">
        <f>IF(OR(ISBLANK(C787),ISBLANK(D787))," ",KOLIC*CENA)</f>
        <v>0</v>
      </c>
      <c r="F787" s="931">
        <v>0.5</v>
      </c>
      <c r="G787" s="931">
        <f t="shared" si="12"/>
        <v>0</v>
      </c>
      <c r="H787" s="947">
        <v>0.5</v>
      </c>
      <c r="I787" s="947">
        <f t="shared" si="13"/>
        <v>0</v>
      </c>
    </row>
    <row r="788" spans="1:9" ht="13.5" thickTop="1">
      <c r="A788" s="277"/>
      <c r="B788" s="404" t="s">
        <v>199</v>
      </c>
      <c r="C788" s="405">
        <f>SUM(C784:C787)</f>
        <v>4</v>
      </c>
      <c r="D788" s="391"/>
      <c r="E788" s="391"/>
      <c r="F788" s="932"/>
      <c r="G788" s="932"/>
      <c r="H788" s="948"/>
      <c r="I788" s="948"/>
    </row>
    <row r="789" spans="1:9">
      <c r="A789" s="34"/>
      <c r="B789" s="35"/>
      <c r="C789" s="36"/>
      <c r="D789" s="37"/>
      <c r="E789" s="72"/>
    </row>
    <row r="790" spans="1:9" ht="25.5">
      <c r="A790" s="12"/>
      <c r="B790" s="8" t="s">
        <v>3060</v>
      </c>
      <c r="C790" s="13"/>
      <c r="E790" s="383">
        <f>SUM(E41:E789)</f>
        <v>0</v>
      </c>
      <c r="F790" s="874"/>
      <c r="G790" s="942">
        <f>SUM(G42:G789)</f>
        <v>0</v>
      </c>
      <c r="H790" s="888"/>
      <c r="I790" s="955">
        <f>SUM(I42:I789)</f>
        <v>0</v>
      </c>
    </row>
    <row r="791" spans="1:9">
      <c r="A791" s="12" t="s">
        <v>81</v>
      </c>
      <c r="B791" s="16"/>
      <c r="C791" s="13"/>
    </row>
    <row r="792" spans="1:9">
      <c r="A792" s="12"/>
      <c r="B792" s="16"/>
      <c r="C792" s="13"/>
    </row>
    <row r="793" spans="1:9">
      <c r="A793" s="12"/>
      <c r="B793" s="16"/>
      <c r="C793" s="13"/>
    </row>
    <row r="794" spans="1:9">
      <c r="A794" s="12"/>
      <c r="B794" s="16"/>
      <c r="C794" s="13"/>
    </row>
    <row r="795" spans="1:9">
      <c r="A795" s="12"/>
      <c r="B795" s="16"/>
      <c r="C795" s="13"/>
    </row>
    <row r="796" spans="1:9">
      <c r="A796" s="12"/>
      <c r="B796" s="16"/>
      <c r="C796" s="13"/>
    </row>
    <row r="797" spans="1:9">
      <c r="A797" s="12"/>
      <c r="B797" s="16"/>
      <c r="C797" s="13"/>
    </row>
    <row r="798" spans="1:9">
      <c r="A798" s="12"/>
      <c r="B798" s="16"/>
      <c r="C798" s="13"/>
    </row>
    <row r="799" spans="1:9">
      <c r="A799" s="12"/>
      <c r="B799" s="16"/>
      <c r="C799" s="13"/>
    </row>
    <row r="800" spans="1:9">
      <c r="A800" s="12"/>
      <c r="B800" s="16"/>
      <c r="C800" s="13"/>
    </row>
    <row r="801" spans="1:12">
      <c r="A801" s="12"/>
      <c r="B801" s="16"/>
      <c r="C801" s="13"/>
    </row>
    <row r="802" spans="1:12">
      <c r="A802" s="12"/>
      <c r="B802" s="16"/>
      <c r="C802" s="13"/>
    </row>
    <row r="803" spans="1:12">
      <c r="A803" s="12"/>
      <c r="B803" s="16"/>
      <c r="C803" s="13"/>
    </row>
    <row r="804" spans="1:12">
      <c r="A804" s="12"/>
      <c r="B804" s="16"/>
      <c r="C804" s="13"/>
    </row>
    <row r="805" spans="1:12">
      <c r="A805" s="12"/>
      <c r="B805" s="16"/>
      <c r="C805" s="13"/>
    </row>
    <row r="806" spans="1:12">
      <c r="A806" s="12"/>
      <c r="B806" s="16"/>
      <c r="C806" s="13"/>
    </row>
    <row r="807" spans="1:12" s="2" customFormat="1">
      <c r="A807" s="12"/>
      <c r="B807" s="16"/>
      <c r="C807" s="13"/>
      <c r="E807" s="3"/>
      <c r="F807" s="1"/>
      <c r="G807" s="1"/>
      <c r="H807" s="1"/>
      <c r="I807" s="1"/>
      <c r="J807" s="1"/>
      <c r="K807" s="1"/>
      <c r="L807" s="1"/>
    </row>
    <row r="808" spans="1:12" s="2" customFormat="1">
      <c r="A808" s="12"/>
      <c r="B808" s="16"/>
      <c r="C808" s="13"/>
      <c r="E808" s="3"/>
      <c r="F808" s="1"/>
      <c r="G808" s="1"/>
      <c r="H808" s="1"/>
      <c r="I808" s="1"/>
      <c r="J808" s="1"/>
      <c r="K808" s="1"/>
      <c r="L808" s="1"/>
    </row>
    <row r="809" spans="1:12" s="2" customFormat="1">
      <c r="A809" s="12"/>
      <c r="B809" s="16"/>
      <c r="C809" s="13"/>
      <c r="E809" s="3"/>
      <c r="F809" s="1"/>
      <c r="G809" s="1"/>
      <c r="H809" s="1"/>
      <c r="I809" s="1"/>
      <c r="J809" s="1"/>
      <c r="K809" s="1"/>
      <c r="L809" s="1"/>
    </row>
    <row r="810" spans="1:12" s="2" customFormat="1">
      <c r="A810" s="12"/>
      <c r="B810" s="16"/>
      <c r="C810" s="13"/>
      <c r="E810" s="3"/>
      <c r="F810" s="1"/>
      <c r="G810" s="1"/>
      <c r="H810" s="1"/>
      <c r="I810" s="1"/>
      <c r="J810" s="1"/>
      <c r="K810" s="1"/>
      <c r="L810" s="1"/>
    </row>
    <row r="811" spans="1:12" s="2" customFormat="1">
      <c r="A811" s="12"/>
      <c r="B811" s="16"/>
      <c r="C811" s="13"/>
      <c r="E811" s="3"/>
      <c r="F811" s="1"/>
      <c r="G811" s="1"/>
      <c r="H811" s="1"/>
      <c r="I811" s="1"/>
      <c r="J811" s="1"/>
      <c r="K811" s="1"/>
      <c r="L811" s="1"/>
    </row>
    <row r="812" spans="1:12" s="2" customFormat="1">
      <c r="A812" s="12"/>
      <c r="B812" s="16"/>
      <c r="C812" s="13"/>
      <c r="E812" s="3"/>
      <c r="F812" s="1"/>
      <c r="G812" s="1"/>
      <c r="H812" s="1"/>
      <c r="I812" s="1"/>
      <c r="J812" s="1"/>
      <c r="K812" s="1"/>
      <c r="L812" s="1"/>
    </row>
    <row r="813" spans="1:12" s="2" customFormat="1">
      <c r="A813" s="12"/>
      <c r="B813" s="16"/>
      <c r="C813" s="13"/>
      <c r="E813" s="3"/>
      <c r="F813" s="1"/>
      <c r="G813" s="1"/>
      <c r="H813" s="1"/>
      <c r="I813" s="1"/>
      <c r="J813" s="1"/>
      <c r="K813" s="1"/>
      <c r="L813" s="1"/>
    </row>
    <row r="814" spans="1:12" s="2" customFormat="1">
      <c r="A814" s="12"/>
      <c r="B814" s="16"/>
      <c r="C814" s="13"/>
      <c r="E814" s="3"/>
      <c r="F814" s="1"/>
      <c r="G814" s="1"/>
      <c r="H814" s="1"/>
      <c r="I814" s="1"/>
      <c r="J814" s="1"/>
      <c r="K814" s="1"/>
      <c r="L814" s="1"/>
    </row>
    <row r="815" spans="1:12" s="2" customFormat="1">
      <c r="A815" s="12"/>
      <c r="B815" s="16"/>
      <c r="C815" s="13"/>
      <c r="E815" s="3"/>
      <c r="F815" s="1"/>
      <c r="G815" s="1"/>
      <c r="H815" s="1"/>
      <c r="I815" s="1"/>
      <c r="J815" s="1"/>
      <c r="K815" s="1"/>
      <c r="L815" s="1"/>
    </row>
    <row r="816" spans="1:12" s="2" customFormat="1">
      <c r="A816" s="12"/>
      <c r="B816" s="16"/>
      <c r="C816" s="13"/>
      <c r="E816" s="3"/>
      <c r="F816" s="1"/>
      <c r="G816" s="1"/>
      <c r="H816" s="1"/>
      <c r="I816" s="1"/>
      <c r="J816" s="1"/>
      <c r="K816" s="1"/>
      <c r="L816" s="1"/>
    </row>
    <row r="817" spans="1:12" s="2" customFormat="1">
      <c r="A817" s="12"/>
      <c r="B817" s="16"/>
      <c r="C817" s="13"/>
      <c r="E817" s="3"/>
      <c r="F817" s="1"/>
      <c r="G817" s="1"/>
      <c r="H817" s="1"/>
      <c r="I817" s="1"/>
      <c r="J817" s="1"/>
      <c r="K817" s="1"/>
      <c r="L817" s="1"/>
    </row>
    <row r="818" spans="1:12" s="2" customFormat="1">
      <c r="A818" s="12"/>
      <c r="B818" s="16"/>
      <c r="C818" s="13"/>
      <c r="E818" s="3"/>
      <c r="F818" s="1"/>
      <c r="G818" s="1"/>
      <c r="H818" s="1"/>
      <c r="I818" s="1"/>
      <c r="J818" s="1"/>
      <c r="K818" s="1"/>
      <c r="L818" s="1"/>
    </row>
    <row r="819" spans="1:12" s="2" customFormat="1">
      <c r="A819" s="12"/>
      <c r="B819" s="16"/>
      <c r="C819" s="13"/>
      <c r="E819" s="3"/>
      <c r="F819" s="1"/>
      <c r="G819" s="1"/>
      <c r="H819" s="1"/>
      <c r="I819" s="1"/>
      <c r="J819" s="1"/>
      <c r="K819" s="1"/>
      <c r="L819" s="1"/>
    </row>
    <row r="820" spans="1:12" s="2" customFormat="1">
      <c r="A820" s="12"/>
      <c r="B820" s="16"/>
      <c r="C820" s="13"/>
      <c r="E820" s="3"/>
      <c r="F820" s="1"/>
      <c r="G820" s="1"/>
      <c r="H820" s="1"/>
      <c r="I820" s="1"/>
      <c r="J820" s="1"/>
      <c r="K820" s="1"/>
      <c r="L820" s="1"/>
    </row>
    <row r="821" spans="1:12" s="2" customFormat="1">
      <c r="A821" s="12"/>
      <c r="B821" s="16"/>
      <c r="C821" s="13"/>
      <c r="E821" s="3"/>
      <c r="F821" s="1"/>
      <c r="G821" s="1"/>
      <c r="H821" s="1"/>
      <c r="I821" s="1"/>
      <c r="J821" s="1"/>
      <c r="K821" s="1"/>
      <c r="L821" s="1"/>
    </row>
    <row r="822" spans="1:12" s="2" customFormat="1">
      <c r="A822" s="12"/>
      <c r="B822" s="16"/>
      <c r="C822" s="13"/>
      <c r="E822" s="3"/>
      <c r="F822" s="1"/>
      <c r="G822" s="1"/>
      <c r="H822" s="1"/>
      <c r="I822" s="1"/>
      <c r="J822" s="1"/>
      <c r="K822" s="1"/>
      <c r="L822" s="1"/>
    </row>
    <row r="823" spans="1:12" s="2" customFormat="1">
      <c r="A823" s="12"/>
      <c r="B823" s="16"/>
      <c r="C823" s="13"/>
      <c r="E823" s="3"/>
      <c r="F823" s="1"/>
      <c r="G823" s="1"/>
      <c r="H823" s="1"/>
      <c r="I823" s="1"/>
      <c r="J823" s="1"/>
      <c r="K823" s="1"/>
      <c r="L823" s="1"/>
    </row>
    <row r="824" spans="1:12" s="2" customFormat="1">
      <c r="A824" s="12"/>
      <c r="B824" s="16"/>
      <c r="C824" s="13"/>
      <c r="E824" s="3"/>
      <c r="F824" s="1"/>
      <c r="G824" s="1"/>
      <c r="H824" s="1"/>
      <c r="I824" s="1"/>
      <c r="J824" s="1"/>
      <c r="K824" s="1"/>
      <c r="L824" s="1"/>
    </row>
    <row r="825" spans="1:12" s="2" customFormat="1">
      <c r="A825" s="12"/>
      <c r="B825" s="16"/>
      <c r="C825" s="13"/>
      <c r="E825" s="3"/>
      <c r="F825" s="1"/>
      <c r="G825" s="1"/>
      <c r="H825" s="1"/>
      <c r="I825" s="1"/>
      <c r="J825" s="1"/>
      <c r="K825" s="1"/>
      <c r="L825" s="1"/>
    </row>
    <row r="826" spans="1:12" s="2" customFormat="1">
      <c r="A826" s="12"/>
      <c r="B826" s="16"/>
      <c r="C826" s="13"/>
      <c r="E826" s="3"/>
      <c r="F826" s="1"/>
      <c r="G826" s="1"/>
      <c r="H826" s="1"/>
      <c r="I826" s="1"/>
      <c r="J826" s="1"/>
      <c r="K826" s="1"/>
      <c r="L826" s="1"/>
    </row>
    <row r="827" spans="1:12" s="2" customFormat="1">
      <c r="A827" s="12"/>
      <c r="B827" s="16"/>
      <c r="C827" s="13"/>
      <c r="E827" s="3"/>
      <c r="F827" s="1"/>
      <c r="G827" s="1"/>
      <c r="H827" s="1"/>
      <c r="I827" s="1"/>
      <c r="J827" s="1"/>
      <c r="K827" s="1"/>
      <c r="L827" s="1"/>
    </row>
    <row r="828" spans="1:12" s="2" customFormat="1">
      <c r="A828" s="12"/>
      <c r="B828" s="16"/>
      <c r="C828" s="13"/>
      <c r="E828" s="3"/>
      <c r="F828" s="1"/>
      <c r="G828" s="1"/>
      <c r="H828" s="1"/>
      <c r="I828" s="1"/>
      <c r="J828" s="1"/>
      <c r="K828" s="1"/>
      <c r="L828" s="1"/>
    </row>
    <row r="829" spans="1:12" s="2" customFormat="1">
      <c r="A829" s="12"/>
      <c r="B829" s="16"/>
      <c r="C829" s="13"/>
      <c r="E829" s="3"/>
      <c r="F829" s="1"/>
      <c r="G829" s="1"/>
      <c r="H829" s="1"/>
      <c r="I829" s="1"/>
      <c r="J829" s="1"/>
      <c r="K829" s="1"/>
      <c r="L829" s="1"/>
    </row>
    <row r="830" spans="1:12" s="2" customFormat="1">
      <c r="A830" s="12"/>
      <c r="B830" s="16"/>
      <c r="C830" s="13"/>
      <c r="E830" s="3"/>
      <c r="F830" s="1"/>
      <c r="G830" s="1"/>
      <c r="H830" s="1"/>
      <c r="I830" s="1"/>
      <c r="J830" s="1"/>
      <c r="K830" s="1"/>
      <c r="L830" s="1"/>
    </row>
    <row r="831" spans="1:12" s="2" customFormat="1">
      <c r="A831" s="12"/>
      <c r="B831" s="16"/>
      <c r="C831" s="13"/>
      <c r="E831" s="3"/>
      <c r="F831" s="1"/>
      <c r="G831" s="1"/>
      <c r="H831" s="1"/>
      <c r="I831" s="1"/>
      <c r="J831" s="1"/>
      <c r="K831" s="1"/>
      <c r="L831" s="1"/>
    </row>
    <row r="832" spans="1:12" s="2" customFormat="1">
      <c r="A832" s="12"/>
      <c r="B832" s="16"/>
      <c r="C832" s="13"/>
      <c r="E832" s="3"/>
      <c r="F832" s="1"/>
      <c r="G832" s="1"/>
      <c r="H832" s="1"/>
      <c r="I832" s="1"/>
      <c r="J832" s="1"/>
      <c r="K832" s="1"/>
      <c r="L832" s="1"/>
    </row>
    <row r="833" spans="1:12" s="2" customFormat="1">
      <c r="A833" s="12"/>
      <c r="B833" s="16"/>
      <c r="C833" s="13"/>
      <c r="E833" s="3"/>
      <c r="F833" s="1"/>
      <c r="G833" s="1"/>
      <c r="H833" s="1"/>
      <c r="I833" s="1"/>
      <c r="J833" s="1"/>
      <c r="K833" s="1"/>
      <c r="L833" s="1"/>
    </row>
    <row r="834" spans="1:12" s="2" customFormat="1">
      <c r="A834" s="12"/>
      <c r="B834" s="16"/>
      <c r="C834" s="13"/>
      <c r="E834" s="3"/>
      <c r="F834" s="1"/>
      <c r="G834" s="1"/>
      <c r="H834" s="1"/>
      <c r="I834" s="1"/>
      <c r="J834" s="1"/>
      <c r="K834" s="1"/>
      <c r="L834" s="1"/>
    </row>
    <row r="835" spans="1:12" s="2" customFormat="1">
      <c r="A835" s="12"/>
      <c r="B835" s="16"/>
      <c r="C835" s="13"/>
      <c r="E835" s="3"/>
      <c r="F835" s="1"/>
      <c r="G835" s="1"/>
      <c r="H835" s="1"/>
      <c r="I835" s="1"/>
      <c r="J835" s="1"/>
      <c r="K835" s="1"/>
      <c r="L835" s="1"/>
    </row>
    <row r="836" spans="1:12" s="2" customFormat="1">
      <c r="A836" s="12"/>
      <c r="B836" s="16"/>
      <c r="C836" s="13"/>
      <c r="E836" s="3"/>
      <c r="F836" s="1"/>
      <c r="G836" s="1"/>
      <c r="H836" s="1"/>
      <c r="I836" s="1"/>
      <c r="J836" s="1"/>
      <c r="K836" s="1"/>
      <c r="L836" s="1"/>
    </row>
    <row r="837" spans="1:12" s="2" customFormat="1">
      <c r="A837" s="12"/>
      <c r="B837" s="16"/>
      <c r="C837" s="13"/>
      <c r="E837" s="3"/>
      <c r="F837" s="1"/>
      <c r="G837" s="1"/>
      <c r="H837" s="1"/>
      <c r="I837" s="1"/>
      <c r="J837" s="1"/>
      <c r="K837" s="1"/>
      <c r="L837" s="1"/>
    </row>
    <row r="838" spans="1:12" s="2" customFormat="1">
      <c r="A838" s="12"/>
      <c r="B838" s="16"/>
      <c r="C838" s="13"/>
      <c r="E838" s="3"/>
      <c r="F838" s="1"/>
      <c r="G838" s="1"/>
      <c r="H838" s="1"/>
      <c r="I838" s="1"/>
      <c r="J838" s="1"/>
      <c r="K838" s="1"/>
      <c r="L838" s="1"/>
    </row>
    <row r="839" spans="1:12" s="2" customFormat="1">
      <c r="A839" s="12"/>
      <c r="B839" s="16"/>
      <c r="C839" s="13"/>
      <c r="E839" s="3"/>
      <c r="F839" s="1"/>
      <c r="G839" s="1"/>
      <c r="H839" s="1"/>
      <c r="I839" s="1"/>
      <c r="J839" s="1"/>
      <c r="K839" s="1"/>
      <c r="L839" s="1"/>
    </row>
    <row r="840" spans="1:12" s="2" customFormat="1">
      <c r="A840" s="12"/>
      <c r="B840" s="16"/>
      <c r="C840" s="13"/>
      <c r="E840" s="3"/>
      <c r="F840" s="1"/>
      <c r="G840" s="1"/>
      <c r="H840" s="1"/>
      <c r="I840" s="1"/>
      <c r="J840" s="1"/>
      <c r="K840" s="1"/>
      <c r="L840" s="1"/>
    </row>
    <row r="841" spans="1:12" s="2" customFormat="1">
      <c r="A841" s="12"/>
      <c r="B841" s="16"/>
      <c r="C841" s="13"/>
      <c r="E841" s="3"/>
      <c r="F841" s="1"/>
      <c r="G841" s="1"/>
      <c r="H841" s="1"/>
      <c r="I841" s="1"/>
      <c r="J841" s="1"/>
      <c r="K841" s="1"/>
      <c r="L841" s="1"/>
    </row>
    <row r="842" spans="1:12" s="2" customFormat="1">
      <c r="A842" s="12"/>
      <c r="B842" s="16"/>
      <c r="C842" s="13"/>
      <c r="E842" s="3"/>
      <c r="F842" s="1"/>
      <c r="G842" s="1"/>
      <c r="H842" s="1"/>
      <c r="I842" s="1"/>
      <c r="J842" s="1"/>
      <c r="K842" s="1"/>
      <c r="L842" s="1"/>
    </row>
    <row r="843" spans="1:12" s="2" customFormat="1">
      <c r="A843" s="12"/>
      <c r="B843" s="16"/>
      <c r="C843" s="13"/>
      <c r="E843" s="3"/>
      <c r="F843" s="1"/>
      <c r="G843" s="1"/>
      <c r="H843" s="1"/>
      <c r="I843" s="1"/>
      <c r="J843" s="1"/>
      <c r="K843" s="1"/>
      <c r="L843" s="1"/>
    </row>
    <row r="844" spans="1:12" s="2" customFormat="1">
      <c r="A844" s="12"/>
      <c r="B844" s="16"/>
      <c r="C844" s="13"/>
      <c r="E844" s="3"/>
      <c r="F844" s="1"/>
      <c r="G844" s="1"/>
      <c r="H844" s="1"/>
      <c r="I844" s="1"/>
      <c r="J844" s="1"/>
      <c r="K844" s="1"/>
      <c r="L844" s="1"/>
    </row>
    <row r="845" spans="1:12" s="2" customFormat="1">
      <c r="A845" s="12"/>
      <c r="B845" s="16"/>
      <c r="C845" s="13"/>
      <c r="E845" s="3"/>
      <c r="F845" s="1"/>
      <c r="G845" s="1"/>
      <c r="H845" s="1"/>
      <c r="I845" s="1"/>
      <c r="J845" s="1"/>
      <c r="K845" s="1"/>
      <c r="L845" s="1"/>
    </row>
    <row r="846" spans="1:12" s="2" customFormat="1">
      <c r="A846" s="12"/>
      <c r="B846" s="16"/>
      <c r="C846" s="13"/>
      <c r="E846" s="3"/>
      <c r="F846" s="1"/>
      <c r="G846" s="1"/>
      <c r="H846" s="1"/>
      <c r="I846" s="1"/>
      <c r="J846" s="1"/>
      <c r="K846" s="1"/>
      <c r="L846" s="1"/>
    </row>
    <row r="847" spans="1:12" s="2" customFormat="1">
      <c r="A847" s="12"/>
      <c r="B847" s="16"/>
      <c r="C847" s="13"/>
      <c r="E847" s="3"/>
      <c r="F847" s="1"/>
      <c r="G847" s="1"/>
      <c r="H847" s="1"/>
      <c r="I847" s="1"/>
      <c r="J847" s="1"/>
      <c r="K847" s="1"/>
      <c r="L847" s="1"/>
    </row>
    <row r="848" spans="1:12" s="2" customFormat="1">
      <c r="A848" s="12"/>
      <c r="B848" s="16"/>
      <c r="C848" s="13"/>
      <c r="E848" s="3"/>
      <c r="F848" s="1"/>
      <c r="G848" s="1"/>
      <c r="H848" s="1"/>
      <c r="I848" s="1"/>
      <c r="J848" s="1"/>
      <c r="K848" s="1"/>
      <c r="L848" s="1"/>
    </row>
    <row r="849" spans="1:12" s="2" customFormat="1">
      <c r="A849" s="12"/>
      <c r="B849" s="16"/>
      <c r="C849" s="13"/>
      <c r="E849" s="3"/>
      <c r="F849" s="1"/>
      <c r="G849" s="1"/>
      <c r="H849" s="1"/>
      <c r="I849" s="1"/>
      <c r="J849" s="1"/>
      <c r="K849" s="1"/>
      <c r="L849" s="1"/>
    </row>
    <row r="850" spans="1:12" s="2" customFormat="1">
      <c r="A850" s="12"/>
      <c r="B850" s="16"/>
      <c r="C850" s="13"/>
      <c r="E850" s="3"/>
      <c r="F850" s="1"/>
      <c r="G850" s="1"/>
      <c r="H850" s="1"/>
      <c r="I850" s="1"/>
      <c r="J850" s="1"/>
      <c r="K850" s="1"/>
      <c r="L850" s="1"/>
    </row>
    <row r="851" spans="1:12" s="2" customFormat="1">
      <c r="A851" s="12"/>
      <c r="B851" s="16"/>
      <c r="C851" s="13"/>
      <c r="E851" s="3"/>
      <c r="F851" s="1"/>
      <c r="G851" s="1"/>
      <c r="H851" s="1"/>
      <c r="I851" s="1"/>
      <c r="J851" s="1"/>
      <c r="K851" s="1"/>
      <c r="L851" s="1"/>
    </row>
    <row r="852" spans="1:12" s="2" customFormat="1">
      <c r="A852" s="12"/>
      <c r="B852" s="16"/>
      <c r="C852" s="13"/>
      <c r="E852" s="3"/>
      <c r="F852" s="1"/>
      <c r="G852" s="1"/>
      <c r="H852" s="1"/>
      <c r="I852" s="1"/>
      <c r="J852" s="1"/>
      <c r="K852" s="1"/>
      <c r="L852" s="1"/>
    </row>
    <row r="853" spans="1:12" s="2" customFormat="1">
      <c r="A853" s="12"/>
      <c r="B853" s="16"/>
      <c r="C853" s="13"/>
      <c r="E853" s="3"/>
      <c r="F853" s="1"/>
      <c r="G853" s="1"/>
      <c r="H853" s="1"/>
      <c r="I853" s="1"/>
      <c r="J853" s="1"/>
      <c r="K853" s="1"/>
      <c r="L853" s="1"/>
    </row>
    <row r="854" spans="1:12" s="2" customFormat="1">
      <c r="A854" s="12"/>
      <c r="B854" s="16"/>
      <c r="C854" s="13"/>
      <c r="E854" s="3"/>
      <c r="F854" s="1"/>
      <c r="G854" s="1"/>
      <c r="H854" s="1"/>
      <c r="I854" s="1"/>
      <c r="J854" s="1"/>
      <c r="K854" s="1"/>
      <c r="L854" s="1"/>
    </row>
    <row r="855" spans="1:12" s="2" customFormat="1">
      <c r="A855" s="12"/>
      <c r="B855" s="16"/>
      <c r="C855" s="13"/>
      <c r="E855" s="3"/>
      <c r="F855" s="1"/>
      <c r="G855" s="1"/>
      <c r="H855" s="1"/>
      <c r="I855" s="1"/>
      <c r="J855" s="1"/>
      <c r="K855" s="1"/>
      <c r="L855" s="1"/>
    </row>
    <row r="856" spans="1:12" s="2" customFormat="1">
      <c r="A856" s="12"/>
      <c r="B856" s="16"/>
      <c r="C856" s="13"/>
      <c r="E856" s="3"/>
      <c r="F856" s="1"/>
      <c r="G856" s="1"/>
      <c r="H856" s="1"/>
      <c r="I856" s="1"/>
      <c r="J856" s="1"/>
      <c r="K856" s="1"/>
      <c r="L856" s="1"/>
    </row>
    <row r="857" spans="1:12" s="2" customFormat="1">
      <c r="A857" s="12"/>
      <c r="B857" s="16"/>
      <c r="C857" s="13"/>
      <c r="E857" s="3"/>
      <c r="F857" s="1"/>
      <c r="G857" s="1"/>
      <c r="H857" s="1"/>
      <c r="I857" s="1"/>
      <c r="J857" s="1"/>
      <c r="K857" s="1"/>
      <c r="L857" s="1"/>
    </row>
    <row r="858" spans="1:12" s="2" customFormat="1">
      <c r="A858" s="12"/>
      <c r="B858" s="16"/>
      <c r="C858" s="13"/>
      <c r="E858" s="3"/>
      <c r="F858" s="1"/>
      <c r="G858" s="1"/>
      <c r="H858" s="1"/>
      <c r="I858" s="1"/>
      <c r="J858" s="1"/>
      <c r="K858" s="1"/>
      <c r="L858" s="1"/>
    </row>
    <row r="859" spans="1:12" s="2" customFormat="1">
      <c r="A859" s="12"/>
      <c r="B859" s="16"/>
      <c r="C859" s="13"/>
      <c r="E859" s="3"/>
      <c r="F859" s="1"/>
      <c r="G859" s="1"/>
      <c r="H859" s="1"/>
      <c r="I859" s="1"/>
      <c r="J859" s="1"/>
      <c r="K859" s="1"/>
      <c r="L859" s="1"/>
    </row>
    <row r="860" spans="1:12" s="2" customFormat="1">
      <c r="A860" s="12"/>
      <c r="B860" s="16"/>
      <c r="C860" s="13"/>
      <c r="E860" s="3"/>
      <c r="F860" s="1"/>
      <c r="G860" s="1"/>
      <c r="H860" s="1"/>
      <c r="I860" s="1"/>
      <c r="J860" s="1"/>
      <c r="K860" s="1"/>
      <c r="L860" s="1"/>
    </row>
    <row r="861" spans="1:12" s="2" customFormat="1">
      <c r="A861" s="12"/>
      <c r="B861" s="16"/>
      <c r="C861" s="13"/>
      <c r="E861" s="3"/>
      <c r="F861" s="1"/>
      <c r="G861" s="1"/>
      <c r="H861" s="1"/>
      <c r="I861" s="1"/>
      <c r="J861" s="1"/>
      <c r="K861" s="1"/>
      <c r="L861" s="1"/>
    </row>
    <row r="862" spans="1:12" s="2" customFormat="1">
      <c r="A862" s="12"/>
      <c r="B862" s="16"/>
      <c r="C862" s="13"/>
      <c r="E862" s="3"/>
      <c r="F862" s="1"/>
      <c r="G862" s="1"/>
      <c r="H862" s="1"/>
      <c r="I862" s="1"/>
      <c r="J862" s="1"/>
      <c r="K862" s="1"/>
      <c r="L862" s="1"/>
    </row>
    <row r="863" spans="1:12" s="2" customFormat="1">
      <c r="A863" s="12"/>
      <c r="B863" s="16"/>
      <c r="C863" s="13"/>
      <c r="E863" s="3"/>
      <c r="F863" s="1"/>
      <c r="G863" s="1"/>
      <c r="H863" s="1"/>
      <c r="I863" s="1"/>
      <c r="J863" s="1"/>
      <c r="K863" s="1"/>
      <c r="L863" s="1"/>
    </row>
    <row r="864" spans="1:12" s="2" customFormat="1">
      <c r="A864" s="12"/>
      <c r="B864" s="16"/>
      <c r="C864" s="13"/>
      <c r="E864" s="3"/>
      <c r="F864" s="1"/>
      <c r="G864" s="1"/>
      <c r="H864" s="1"/>
      <c r="I864" s="1"/>
      <c r="J864" s="1"/>
      <c r="K864" s="1"/>
      <c r="L864" s="1"/>
    </row>
    <row r="865" spans="1:12" s="2" customFormat="1">
      <c r="A865" s="12"/>
      <c r="B865" s="16"/>
      <c r="C865" s="13"/>
      <c r="E865" s="3"/>
      <c r="F865" s="1"/>
      <c r="G865" s="1"/>
      <c r="H865" s="1"/>
      <c r="I865" s="1"/>
      <c r="J865" s="1"/>
      <c r="K865" s="1"/>
      <c r="L865" s="1"/>
    </row>
    <row r="866" spans="1:12" s="2" customFormat="1">
      <c r="A866" s="12"/>
      <c r="B866" s="16"/>
      <c r="C866" s="13"/>
      <c r="E866" s="3"/>
      <c r="F866" s="1"/>
      <c r="G866" s="1"/>
      <c r="H866" s="1"/>
      <c r="I866" s="1"/>
      <c r="J866" s="1"/>
      <c r="K866" s="1"/>
      <c r="L866" s="1"/>
    </row>
    <row r="867" spans="1:12" s="2" customFormat="1">
      <c r="A867" s="12"/>
      <c r="B867" s="16"/>
      <c r="C867" s="13"/>
      <c r="E867" s="3"/>
      <c r="F867" s="1"/>
      <c r="G867" s="1"/>
      <c r="H867" s="1"/>
      <c r="I867" s="1"/>
      <c r="J867" s="1"/>
      <c r="K867" s="1"/>
      <c r="L867" s="1"/>
    </row>
    <row r="868" spans="1:12" s="2" customFormat="1">
      <c r="A868" s="12"/>
      <c r="B868" s="16"/>
      <c r="C868" s="13"/>
      <c r="E868" s="3"/>
      <c r="F868" s="1"/>
      <c r="G868" s="1"/>
      <c r="H868" s="1"/>
      <c r="I868" s="1"/>
      <c r="J868" s="1"/>
      <c r="K868" s="1"/>
      <c r="L868" s="1"/>
    </row>
    <row r="869" spans="1:12" s="2" customFormat="1">
      <c r="A869" s="12"/>
      <c r="B869" s="16"/>
      <c r="C869" s="13"/>
      <c r="E869" s="3"/>
      <c r="F869" s="1"/>
      <c r="G869" s="1"/>
      <c r="H869" s="1"/>
      <c r="I869" s="1"/>
      <c r="J869" s="1"/>
      <c r="K869" s="1"/>
      <c r="L869" s="1"/>
    </row>
    <row r="870" spans="1:12" s="2" customFormat="1">
      <c r="A870" s="12"/>
      <c r="B870" s="16"/>
      <c r="C870" s="13"/>
      <c r="E870" s="3"/>
      <c r="F870" s="1"/>
      <c r="G870" s="1"/>
      <c r="H870" s="1"/>
      <c r="I870" s="1"/>
      <c r="J870" s="1"/>
      <c r="K870" s="1"/>
      <c r="L870" s="1"/>
    </row>
    <row r="871" spans="1:12" s="2" customFormat="1">
      <c r="A871" s="12"/>
      <c r="B871" s="16"/>
      <c r="C871" s="13"/>
      <c r="E871" s="3"/>
      <c r="F871" s="1"/>
      <c r="G871" s="1"/>
      <c r="H871" s="1"/>
      <c r="I871" s="1"/>
      <c r="J871" s="1"/>
      <c r="K871" s="1"/>
      <c r="L871" s="1"/>
    </row>
    <row r="872" spans="1:12" s="2" customFormat="1">
      <c r="A872" s="12"/>
      <c r="B872" s="16"/>
      <c r="C872" s="13"/>
      <c r="E872" s="3"/>
      <c r="F872" s="1"/>
      <c r="G872" s="1"/>
      <c r="H872" s="1"/>
      <c r="I872" s="1"/>
      <c r="J872" s="1"/>
      <c r="K872" s="1"/>
      <c r="L872" s="1"/>
    </row>
    <row r="873" spans="1:12" s="2" customFormat="1">
      <c r="A873" s="12"/>
      <c r="B873" s="16"/>
      <c r="C873" s="13"/>
      <c r="E873" s="3"/>
      <c r="F873" s="1"/>
      <c r="G873" s="1"/>
      <c r="H873" s="1"/>
      <c r="I873" s="1"/>
      <c r="J873" s="1"/>
      <c r="K873" s="1"/>
      <c r="L873" s="1"/>
    </row>
    <row r="874" spans="1:12" s="2" customFormat="1">
      <c r="A874" s="12"/>
      <c r="B874" s="16"/>
      <c r="C874" s="13"/>
      <c r="E874" s="3"/>
      <c r="F874" s="1"/>
      <c r="G874" s="1"/>
      <c r="H874" s="1"/>
      <c r="I874" s="1"/>
      <c r="J874" s="1"/>
      <c r="K874" s="1"/>
      <c r="L874" s="1"/>
    </row>
    <row r="875" spans="1:12" s="2" customFormat="1">
      <c r="A875" s="12"/>
      <c r="B875" s="16"/>
      <c r="C875" s="13"/>
      <c r="E875" s="3"/>
      <c r="F875" s="1"/>
      <c r="G875" s="1"/>
      <c r="H875" s="1"/>
      <c r="I875" s="1"/>
      <c r="J875" s="1"/>
      <c r="K875" s="1"/>
      <c r="L875" s="1"/>
    </row>
    <row r="876" spans="1:12" s="2" customFormat="1">
      <c r="A876" s="12"/>
      <c r="B876" s="16"/>
      <c r="C876" s="13"/>
      <c r="E876" s="3"/>
      <c r="F876" s="1"/>
      <c r="G876" s="1"/>
      <c r="H876" s="1"/>
      <c r="I876" s="1"/>
      <c r="J876" s="1"/>
      <c r="K876" s="1"/>
      <c r="L876" s="1"/>
    </row>
    <row r="877" spans="1:12" s="2" customFormat="1">
      <c r="A877" s="12"/>
      <c r="B877" s="16"/>
      <c r="C877" s="13"/>
      <c r="E877" s="3"/>
      <c r="F877" s="1"/>
      <c r="G877" s="1"/>
      <c r="H877" s="1"/>
      <c r="I877" s="1"/>
      <c r="J877" s="1"/>
      <c r="K877" s="1"/>
      <c r="L877" s="1"/>
    </row>
    <row r="878" spans="1:12" s="2" customFormat="1">
      <c r="A878" s="12"/>
      <c r="B878" s="16"/>
      <c r="C878" s="13"/>
      <c r="E878" s="3"/>
      <c r="F878" s="1"/>
      <c r="G878" s="1"/>
      <c r="H878" s="1"/>
      <c r="I878" s="1"/>
      <c r="J878" s="1"/>
      <c r="K878" s="1"/>
      <c r="L878" s="1"/>
    </row>
    <row r="879" spans="1:12" s="2" customFormat="1">
      <c r="A879" s="12"/>
      <c r="B879" s="16"/>
      <c r="C879" s="13"/>
      <c r="E879" s="3"/>
      <c r="F879" s="1"/>
      <c r="G879" s="1"/>
      <c r="H879" s="1"/>
      <c r="I879" s="1"/>
      <c r="J879" s="1"/>
      <c r="K879" s="1"/>
      <c r="L879" s="1"/>
    </row>
    <row r="880" spans="1:12" s="2" customFormat="1">
      <c r="A880" s="12"/>
      <c r="B880" s="16"/>
      <c r="C880" s="13"/>
      <c r="E880" s="3"/>
      <c r="F880" s="1"/>
      <c r="G880" s="1"/>
      <c r="H880" s="1"/>
      <c r="I880" s="1"/>
      <c r="J880" s="1"/>
      <c r="K880" s="1"/>
      <c r="L880" s="1"/>
    </row>
    <row r="881" spans="1:12" s="2" customFormat="1">
      <c r="A881" s="12"/>
      <c r="B881" s="16"/>
      <c r="C881" s="13"/>
      <c r="E881" s="3"/>
      <c r="F881" s="1"/>
      <c r="G881" s="1"/>
      <c r="H881" s="1"/>
      <c r="I881" s="1"/>
      <c r="J881" s="1"/>
      <c r="K881" s="1"/>
      <c r="L881" s="1"/>
    </row>
    <row r="882" spans="1:12" s="2" customFormat="1">
      <c r="A882" s="12"/>
      <c r="B882" s="16"/>
      <c r="C882" s="13"/>
      <c r="E882" s="3"/>
      <c r="F882" s="1"/>
      <c r="G882" s="1"/>
      <c r="H882" s="1"/>
      <c r="I882" s="1"/>
      <c r="J882" s="1"/>
      <c r="K882" s="1"/>
      <c r="L882" s="1"/>
    </row>
    <row r="883" spans="1:12" s="2" customFormat="1">
      <c r="A883" s="12"/>
      <c r="B883" s="16"/>
      <c r="C883" s="13"/>
      <c r="E883" s="3"/>
      <c r="F883" s="1"/>
      <c r="G883" s="1"/>
      <c r="H883" s="1"/>
      <c r="I883" s="1"/>
      <c r="J883" s="1"/>
      <c r="K883" s="1"/>
      <c r="L883" s="1"/>
    </row>
    <row r="884" spans="1:12" s="2" customFormat="1">
      <c r="A884" s="12"/>
      <c r="B884" s="16"/>
      <c r="C884" s="13"/>
      <c r="E884" s="3"/>
      <c r="F884" s="1"/>
      <c r="G884" s="1"/>
      <c r="H884" s="1"/>
      <c r="I884" s="1"/>
      <c r="J884" s="1"/>
      <c r="K884" s="1"/>
      <c r="L884" s="1"/>
    </row>
    <row r="885" spans="1:12" s="2" customFormat="1">
      <c r="A885" s="12"/>
      <c r="B885" s="16"/>
      <c r="C885" s="13"/>
      <c r="E885" s="3"/>
      <c r="F885" s="1"/>
      <c r="G885" s="1"/>
      <c r="H885" s="1"/>
      <c r="I885" s="1"/>
      <c r="J885" s="1"/>
      <c r="K885" s="1"/>
      <c r="L885" s="1"/>
    </row>
    <row r="886" spans="1:12" s="2" customFormat="1">
      <c r="A886" s="12"/>
      <c r="B886" s="16"/>
      <c r="C886" s="13"/>
      <c r="E886" s="3"/>
      <c r="F886" s="1"/>
      <c r="G886" s="1"/>
      <c r="H886" s="1"/>
      <c r="I886" s="1"/>
      <c r="J886" s="1"/>
      <c r="K886" s="1"/>
      <c r="L886" s="1"/>
    </row>
    <row r="887" spans="1:12" s="2" customFormat="1">
      <c r="A887" s="12"/>
      <c r="B887" s="16"/>
      <c r="C887" s="13"/>
      <c r="E887" s="3"/>
      <c r="F887" s="1"/>
      <c r="G887" s="1"/>
      <c r="H887" s="1"/>
      <c r="I887" s="1"/>
      <c r="J887" s="1"/>
      <c r="K887" s="1"/>
      <c r="L887" s="1"/>
    </row>
    <row r="888" spans="1:12" s="2" customFormat="1">
      <c r="A888" s="12"/>
      <c r="B888" s="16"/>
      <c r="C888" s="13"/>
      <c r="E888" s="3"/>
      <c r="F888" s="1"/>
      <c r="G888" s="1"/>
      <c r="H888" s="1"/>
      <c r="I888" s="1"/>
      <c r="J888" s="1"/>
      <c r="K888" s="1"/>
      <c r="L888" s="1"/>
    </row>
    <row r="889" spans="1:12" s="2" customFormat="1">
      <c r="A889" s="12"/>
      <c r="B889" s="16"/>
      <c r="C889" s="13"/>
      <c r="E889" s="3"/>
      <c r="F889" s="1"/>
      <c r="G889" s="1"/>
      <c r="H889" s="1"/>
      <c r="I889" s="1"/>
      <c r="J889" s="1"/>
      <c r="K889" s="1"/>
      <c r="L889" s="1"/>
    </row>
    <row r="890" spans="1:12" s="2" customFormat="1">
      <c r="A890" s="12"/>
      <c r="B890" s="16"/>
      <c r="C890" s="13"/>
      <c r="E890" s="3"/>
      <c r="F890" s="1"/>
      <c r="G890" s="1"/>
      <c r="H890" s="1"/>
      <c r="I890" s="1"/>
      <c r="J890" s="1"/>
      <c r="K890" s="1"/>
      <c r="L890" s="1"/>
    </row>
    <row r="891" spans="1:12" s="2" customFormat="1">
      <c r="A891" s="12"/>
      <c r="B891" s="16"/>
      <c r="C891" s="13"/>
      <c r="E891" s="3"/>
      <c r="F891" s="1"/>
      <c r="G891" s="1"/>
      <c r="H891" s="1"/>
      <c r="I891" s="1"/>
      <c r="J891" s="1"/>
      <c r="K891" s="1"/>
      <c r="L891" s="1"/>
    </row>
    <row r="892" spans="1:12" s="2" customFormat="1">
      <c r="A892" s="12"/>
      <c r="B892" s="16"/>
      <c r="C892" s="13"/>
      <c r="E892" s="3"/>
      <c r="F892" s="1"/>
      <c r="G892" s="1"/>
      <c r="H892" s="1"/>
      <c r="I892" s="1"/>
      <c r="J892" s="1"/>
      <c r="K892" s="1"/>
      <c r="L892" s="1"/>
    </row>
    <row r="893" spans="1:12" s="2" customFormat="1">
      <c r="A893" s="12"/>
      <c r="B893" s="16"/>
      <c r="C893" s="13"/>
      <c r="E893" s="3"/>
      <c r="F893" s="1"/>
      <c r="G893" s="1"/>
      <c r="H893" s="1"/>
      <c r="I893" s="1"/>
      <c r="J893" s="1"/>
      <c r="K893" s="1"/>
      <c r="L893" s="1"/>
    </row>
    <row r="894" spans="1:12" s="2" customFormat="1">
      <c r="A894" s="12"/>
      <c r="B894" s="16"/>
      <c r="C894" s="13"/>
      <c r="E894" s="3"/>
      <c r="F894" s="1"/>
      <c r="G894" s="1"/>
      <c r="H894" s="1"/>
      <c r="I894" s="1"/>
      <c r="J894" s="1"/>
      <c r="K894" s="1"/>
      <c r="L894" s="1"/>
    </row>
    <row r="895" spans="1:12" s="2" customFormat="1">
      <c r="A895" s="12"/>
      <c r="B895" s="16"/>
      <c r="C895" s="13"/>
      <c r="E895" s="3"/>
      <c r="F895" s="1"/>
      <c r="G895" s="1"/>
      <c r="H895" s="1"/>
      <c r="I895" s="1"/>
      <c r="J895" s="1"/>
      <c r="K895" s="1"/>
      <c r="L895" s="1"/>
    </row>
    <row r="896" spans="1:12" s="2" customFormat="1">
      <c r="A896" s="12"/>
      <c r="B896" s="16"/>
      <c r="C896" s="13"/>
      <c r="E896" s="3"/>
      <c r="F896" s="1"/>
      <c r="G896" s="1"/>
      <c r="H896" s="1"/>
      <c r="I896" s="1"/>
      <c r="J896" s="1"/>
      <c r="K896" s="1"/>
      <c r="L896" s="1"/>
    </row>
    <row r="897" spans="1:12" s="2" customFormat="1">
      <c r="A897" s="12"/>
      <c r="B897" s="16"/>
      <c r="C897" s="13"/>
      <c r="E897" s="3"/>
      <c r="F897" s="1"/>
      <c r="G897" s="1"/>
      <c r="H897" s="1"/>
      <c r="I897" s="1"/>
      <c r="J897" s="1"/>
      <c r="K897" s="1"/>
      <c r="L897" s="1"/>
    </row>
    <row r="898" spans="1:12" s="2" customFormat="1">
      <c r="A898" s="12"/>
      <c r="B898" s="16"/>
      <c r="C898" s="13"/>
      <c r="E898" s="3"/>
      <c r="F898" s="1"/>
      <c r="G898" s="1"/>
      <c r="H898" s="1"/>
      <c r="I898" s="1"/>
      <c r="J898" s="1"/>
      <c r="K898" s="1"/>
      <c r="L898" s="1"/>
    </row>
    <row r="899" spans="1:12" s="2" customFormat="1">
      <c r="A899" s="12"/>
      <c r="B899" s="16"/>
      <c r="C899" s="13"/>
      <c r="E899" s="3"/>
      <c r="F899" s="1"/>
      <c r="G899" s="1"/>
      <c r="H899" s="1"/>
      <c r="I899" s="1"/>
      <c r="J899" s="1"/>
      <c r="K899" s="1"/>
      <c r="L899" s="1"/>
    </row>
    <row r="900" spans="1:12" s="2" customFormat="1">
      <c r="A900" s="12"/>
      <c r="B900" s="16"/>
      <c r="C900" s="13"/>
      <c r="E900" s="3"/>
      <c r="F900" s="1"/>
      <c r="G900" s="1"/>
      <c r="H900" s="1"/>
      <c r="I900" s="1"/>
      <c r="J900" s="1"/>
      <c r="K900" s="1"/>
      <c r="L900" s="1"/>
    </row>
    <row r="901" spans="1:12" s="2" customFormat="1">
      <c r="A901" s="12"/>
      <c r="B901" s="16"/>
      <c r="C901" s="13"/>
      <c r="E901" s="3"/>
      <c r="F901" s="1"/>
      <c r="G901" s="1"/>
      <c r="H901" s="1"/>
      <c r="I901" s="1"/>
      <c r="J901" s="1"/>
      <c r="K901" s="1"/>
      <c r="L901" s="1"/>
    </row>
    <row r="902" spans="1:12" s="2" customFormat="1">
      <c r="A902" s="12"/>
      <c r="B902" s="16"/>
      <c r="C902" s="13"/>
      <c r="E902" s="3"/>
      <c r="F902" s="1"/>
      <c r="G902" s="1"/>
      <c r="H902" s="1"/>
      <c r="I902" s="1"/>
      <c r="J902" s="1"/>
      <c r="K902" s="1"/>
      <c r="L902" s="1"/>
    </row>
    <row r="903" spans="1:12" s="2" customFormat="1">
      <c r="A903" s="12"/>
      <c r="B903" s="16"/>
      <c r="C903" s="13"/>
      <c r="E903" s="3"/>
      <c r="F903" s="1"/>
      <c r="G903" s="1"/>
      <c r="H903" s="1"/>
      <c r="I903" s="1"/>
      <c r="J903" s="1"/>
      <c r="K903" s="1"/>
      <c r="L903" s="1"/>
    </row>
    <row r="904" spans="1:12" s="2" customFormat="1">
      <c r="A904" s="12"/>
      <c r="B904" s="16"/>
      <c r="C904" s="13"/>
      <c r="E904" s="3"/>
      <c r="F904" s="1"/>
      <c r="G904" s="1"/>
      <c r="H904" s="1"/>
      <c r="I904" s="1"/>
      <c r="J904" s="1"/>
      <c r="K904" s="1"/>
      <c r="L904" s="1"/>
    </row>
    <row r="905" spans="1:12" s="2" customFormat="1">
      <c r="A905" s="12"/>
      <c r="B905" s="16"/>
      <c r="C905" s="13"/>
      <c r="E905" s="3"/>
      <c r="F905" s="1"/>
      <c r="G905" s="1"/>
      <c r="H905" s="1"/>
      <c r="I905" s="1"/>
      <c r="J905" s="1"/>
      <c r="K905" s="1"/>
      <c r="L905" s="1"/>
    </row>
    <row r="906" spans="1:12" s="2" customFormat="1">
      <c r="A906" s="12"/>
      <c r="B906" s="16"/>
      <c r="C906" s="13"/>
      <c r="E906" s="3"/>
      <c r="F906" s="1"/>
      <c r="G906" s="1"/>
      <c r="H906" s="1"/>
      <c r="I906" s="1"/>
      <c r="J906" s="1"/>
      <c r="K906" s="1"/>
      <c r="L906" s="1"/>
    </row>
    <row r="907" spans="1:12" s="2" customFormat="1">
      <c r="A907" s="12"/>
      <c r="B907" s="16"/>
      <c r="C907" s="13"/>
      <c r="E907" s="3"/>
      <c r="F907" s="1"/>
      <c r="G907" s="1"/>
      <c r="H907" s="1"/>
      <c r="I907" s="1"/>
      <c r="J907" s="1"/>
      <c r="K907" s="1"/>
      <c r="L907" s="1"/>
    </row>
    <row r="908" spans="1:12" s="2" customFormat="1">
      <c r="A908" s="12"/>
      <c r="B908" s="16"/>
      <c r="C908" s="13"/>
      <c r="E908" s="3"/>
      <c r="F908" s="1"/>
      <c r="G908" s="1"/>
      <c r="H908" s="1"/>
      <c r="I908" s="1"/>
      <c r="J908" s="1"/>
      <c r="K908" s="1"/>
      <c r="L908" s="1"/>
    </row>
    <row r="909" spans="1:12" s="2" customFormat="1">
      <c r="A909" s="12"/>
      <c r="B909" s="16"/>
      <c r="C909" s="13"/>
      <c r="E909" s="3"/>
      <c r="F909" s="1"/>
      <c r="G909" s="1"/>
      <c r="H909" s="1"/>
      <c r="I909" s="1"/>
      <c r="J909" s="1"/>
      <c r="K909" s="1"/>
      <c r="L909" s="1"/>
    </row>
    <row r="910" spans="1:12" s="2" customFormat="1">
      <c r="A910" s="12"/>
      <c r="B910" s="16"/>
      <c r="C910" s="13"/>
      <c r="E910" s="3"/>
      <c r="F910" s="1"/>
      <c r="G910" s="1"/>
      <c r="H910" s="1"/>
      <c r="I910" s="1"/>
      <c r="J910" s="1"/>
      <c r="K910" s="1"/>
      <c r="L910" s="1"/>
    </row>
    <row r="911" spans="1:12" s="2" customFormat="1">
      <c r="A911" s="12"/>
      <c r="B911" s="16"/>
      <c r="C911" s="13"/>
      <c r="E911" s="3"/>
      <c r="F911" s="1"/>
      <c r="G911" s="1"/>
      <c r="H911" s="1"/>
      <c r="I911" s="1"/>
      <c r="J911" s="1"/>
      <c r="K911" s="1"/>
      <c r="L911" s="1"/>
    </row>
    <row r="912" spans="1:12" s="2" customFormat="1">
      <c r="A912" s="12"/>
      <c r="B912" s="16"/>
      <c r="C912" s="13"/>
      <c r="E912" s="3"/>
      <c r="F912" s="1"/>
      <c r="G912" s="1"/>
      <c r="H912" s="1"/>
      <c r="I912" s="1"/>
      <c r="J912" s="1"/>
      <c r="K912" s="1"/>
      <c r="L912" s="1"/>
    </row>
    <row r="913" spans="1:12" s="2" customFormat="1">
      <c r="A913" s="12"/>
      <c r="B913" s="16"/>
      <c r="C913" s="13"/>
      <c r="E913" s="3"/>
      <c r="F913" s="1"/>
      <c r="G913" s="1"/>
      <c r="H913" s="1"/>
      <c r="I913" s="1"/>
      <c r="J913" s="1"/>
      <c r="K913" s="1"/>
      <c r="L913" s="1"/>
    </row>
    <row r="914" spans="1:12" s="2" customFormat="1">
      <c r="A914" s="12"/>
      <c r="B914" s="16"/>
      <c r="C914" s="13"/>
      <c r="E914" s="3"/>
      <c r="F914" s="1"/>
      <c r="G914" s="1"/>
      <c r="H914" s="1"/>
      <c r="I914" s="1"/>
      <c r="J914" s="1"/>
      <c r="K914" s="1"/>
      <c r="L914" s="1"/>
    </row>
    <row r="915" spans="1:12" s="2" customFormat="1">
      <c r="A915" s="12"/>
      <c r="B915" s="16"/>
      <c r="C915" s="13"/>
      <c r="E915" s="3"/>
      <c r="F915" s="1"/>
      <c r="G915" s="1"/>
      <c r="H915" s="1"/>
      <c r="I915" s="1"/>
      <c r="J915" s="1"/>
      <c r="K915" s="1"/>
      <c r="L915" s="1"/>
    </row>
    <row r="916" spans="1:12" s="2" customFormat="1">
      <c r="A916" s="12"/>
      <c r="B916" s="16"/>
      <c r="C916" s="13"/>
      <c r="E916" s="3"/>
      <c r="F916" s="1"/>
      <c r="G916" s="1"/>
      <c r="H916" s="1"/>
      <c r="I916" s="1"/>
      <c r="J916" s="1"/>
      <c r="K916" s="1"/>
      <c r="L916" s="1"/>
    </row>
    <row r="917" spans="1:12" s="2" customFormat="1">
      <c r="A917" s="12"/>
      <c r="B917" s="16"/>
      <c r="C917" s="13"/>
      <c r="E917" s="3"/>
      <c r="F917" s="1"/>
      <c r="G917" s="1"/>
      <c r="H917" s="1"/>
      <c r="I917" s="1"/>
      <c r="J917" s="1"/>
      <c r="K917" s="1"/>
      <c r="L917" s="1"/>
    </row>
    <row r="918" spans="1:12" s="2" customFormat="1">
      <c r="A918" s="12"/>
      <c r="B918" s="16"/>
      <c r="C918" s="13"/>
      <c r="E918" s="3"/>
      <c r="F918" s="1"/>
      <c r="G918" s="1"/>
      <c r="H918" s="1"/>
      <c r="I918" s="1"/>
      <c r="J918" s="1"/>
      <c r="K918" s="1"/>
      <c r="L918" s="1"/>
    </row>
    <row r="919" spans="1:12" s="2" customFormat="1">
      <c r="A919" s="12"/>
      <c r="B919" s="16"/>
      <c r="C919" s="13"/>
      <c r="E919" s="3"/>
      <c r="F919" s="1"/>
      <c r="G919" s="1"/>
      <c r="H919" s="1"/>
      <c r="I919" s="1"/>
      <c r="J919" s="1"/>
      <c r="K919" s="1"/>
      <c r="L919" s="1"/>
    </row>
    <row r="920" spans="1:12" s="2" customFormat="1">
      <c r="A920" s="12"/>
      <c r="B920" s="16"/>
      <c r="C920" s="13"/>
      <c r="E920" s="3"/>
      <c r="F920" s="1"/>
      <c r="G920" s="1"/>
      <c r="H920" s="1"/>
      <c r="I920" s="1"/>
      <c r="J920" s="1"/>
      <c r="K920" s="1"/>
      <c r="L920" s="1"/>
    </row>
    <row r="921" spans="1:12" s="2" customFormat="1">
      <c r="A921" s="12"/>
      <c r="B921" s="16"/>
      <c r="C921" s="13"/>
      <c r="E921" s="3"/>
      <c r="F921" s="1"/>
      <c r="G921" s="1"/>
      <c r="H921" s="1"/>
      <c r="I921" s="1"/>
      <c r="J921" s="1"/>
      <c r="K921" s="1"/>
      <c r="L921" s="1"/>
    </row>
    <row r="922" spans="1:12" s="2" customFormat="1">
      <c r="A922" s="12"/>
      <c r="B922" s="16"/>
      <c r="C922" s="13"/>
      <c r="E922" s="3"/>
      <c r="F922" s="1"/>
      <c r="G922" s="1"/>
      <c r="H922" s="1"/>
      <c r="I922" s="1"/>
      <c r="J922" s="1"/>
      <c r="K922" s="1"/>
      <c r="L922" s="1"/>
    </row>
    <row r="923" spans="1:12" s="2" customFormat="1">
      <c r="A923" s="12"/>
      <c r="B923" s="16"/>
      <c r="C923" s="13"/>
      <c r="E923" s="3"/>
      <c r="F923" s="1"/>
      <c r="G923" s="1"/>
      <c r="H923" s="1"/>
      <c r="I923" s="1"/>
      <c r="J923" s="1"/>
      <c r="K923" s="1"/>
      <c r="L923" s="1"/>
    </row>
    <row r="924" spans="1:12" s="2" customFormat="1">
      <c r="A924" s="12"/>
      <c r="B924" s="16"/>
      <c r="C924" s="13"/>
      <c r="E924" s="3"/>
      <c r="F924" s="1"/>
      <c r="G924" s="1"/>
      <c r="H924" s="1"/>
      <c r="I924" s="1"/>
      <c r="J924" s="1"/>
      <c r="K924" s="1"/>
      <c r="L924" s="1"/>
    </row>
    <row r="925" spans="1:12" s="2" customFormat="1">
      <c r="A925" s="12"/>
      <c r="B925" s="16"/>
      <c r="C925" s="13"/>
      <c r="E925" s="3"/>
      <c r="F925" s="1"/>
      <c r="G925" s="1"/>
      <c r="H925" s="1"/>
      <c r="I925" s="1"/>
      <c r="J925" s="1"/>
      <c r="K925" s="1"/>
      <c r="L925" s="1"/>
    </row>
    <row r="926" spans="1:12" s="2" customFormat="1">
      <c r="A926" s="12"/>
      <c r="B926" s="16"/>
      <c r="C926" s="13"/>
      <c r="E926" s="3"/>
      <c r="F926" s="1"/>
      <c r="G926" s="1"/>
      <c r="H926" s="1"/>
      <c r="I926" s="1"/>
      <c r="J926" s="1"/>
      <c r="K926" s="1"/>
      <c r="L926" s="1"/>
    </row>
    <row r="927" spans="1:12" s="2" customFormat="1">
      <c r="A927" s="12"/>
      <c r="B927" s="16"/>
      <c r="C927" s="13"/>
      <c r="E927" s="3"/>
      <c r="F927" s="1"/>
      <c r="G927" s="1"/>
      <c r="H927" s="1"/>
      <c r="I927" s="1"/>
      <c r="J927" s="1"/>
      <c r="K927" s="1"/>
      <c r="L927" s="1"/>
    </row>
    <row r="928" spans="1:12" s="2" customFormat="1">
      <c r="A928" s="12"/>
      <c r="B928" s="16"/>
      <c r="C928" s="13"/>
      <c r="E928" s="3"/>
      <c r="F928" s="1"/>
      <c r="G928" s="1"/>
      <c r="H928" s="1"/>
      <c r="I928" s="1"/>
      <c r="J928" s="1"/>
      <c r="K928" s="1"/>
      <c r="L928" s="1"/>
    </row>
    <row r="929" spans="1:12" s="2" customFormat="1">
      <c r="A929" s="12"/>
      <c r="B929" s="16"/>
      <c r="C929" s="13"/>
      <c r="E929" s="3"/>
      <c r="F929" s="1"/>
      <c r="G929" s="1"/>
      <c r="H929" s="1"/>
      <c r="I929" s="1"/>
      <c r="J929" s="1"/>
      <c r="K929" s="1"/>
      <c r="L929" s="1"/>
    </row>
    <row r="930" spans="1:12" s="2" customFormat="1">
      <c r="A930" s="12"/>
      <c r="B930" s="16"/>
      <c r="C930" s="13"/>
      <c r="E930" s="3"/>
      <c r="F930" s="1"/>
      <c r="G930" s="1"/>
      <c r="H930" s="1"/>
      <c r="I930" s="1"/>
      <c r="J930" s="1"/>
      <c r="K930" s="1"/>
      <c r="L930" s="1"/>
    </row>
    <row r="931" spans="1:12" s="2" customFormat="1">
      <c r="A931" s="12"/>
      <c r="B931" s="16"/>
      <c r="C931" s="13"/>
      <c r="E931" s="3"/>
      <c r="F931" s="1"/>
      <c r="G931" s="1"/>
      <c r="H931" s="1"/>
      <c r="I931" s="1"/>
      <c r="J931" s="1"/>
      <c r="K931" s="1"/>
      <c r="L931" s="1"/>
    </row>
    <row r="932" spans="1:12" s="2" customFormat="1">
      <c r="A932" s="12"/>
      <c r="B932" s="16"/>
      <c r="C932" s="13"/>
      <c r="E932" s="3"/>
      <c r="F932" s="1"/>
      <c r="G932" s="1"/>
      <c r="H932" s="1"/>
      <c r="I932" s="1"/>
      <c r="J932" s="1"/>
      <c r="K932" s="1"/>
      <c r="L932" s="1"/>
    </row>
    <row r="933" spans="1:12" s="2" customFormat="1">
      <c r="A933" s="12"/>
      <c r="B933" s="16"/>
      <c r="C933" s="13"/>
      <c r="E933" s="3"/>
      <c r="F933" s="1"/>
      <c r="G933" s="1"/>
      <c r="H933" s="1"/>
      <c r="I933" s="1"/>
      <c r="J933" s="1"/>
      <c r="K933" s="1"/>
      <c r="L933" s="1"/>
    </row>
    <row r="934" spans="1:12" s="2" customFormat="1">
      <c r="A934" s="12"/>
      <c r="B934" s="16"/>
      <c r="C934" s="13"/>
      <c r="E934" s="3"/>
      <c r="F934" s="1"/>
      <c r="G934" s="1"/>
      <c r="H934" s="1"/>
      <c r="I934" s="1"/>
      <c r="J934" s="1"/>
      <c r="K934" s="1"/>
      <c r="L934" s="1"/>
    </row>
    <row r="935" spans="1:12" s="2" customFormat="1">
      <c r="A935" s="12"/>
      <c r="B935" s="16"/>
      <c r="C935" s="13"/>
      <c r="E935" s="3"/>
      <c r="F935" s="1"/>
      <c r="G935" s="1"/>
      <c r="H935" s="1"/>
      <c r="I935" s="1"/>
      <c r="J935" s="1"/>
      <c r="K935" s="1"/>
      <c r="L935" s="1"/>
    </row>
    <row r="936" spans="1:12" s="2" customFormat="1">
      <c r="A936" s="12"/>
      <c r="B936" s="16"/>
      <c r="C936" s="13"/>
      <c r="E936" s="3"/>
      <c r="F936" s="1"/>
      <c r="G936" s="1"/>
      <c r="H936" s="1"/>
      <c r="I936" s="1"/>
      <c r="J936" s="1"/>
      <c r="K936" s="1"/>
      <c r="L936" s="1"/>
    </row>
    <row r="937" spans="1:12" s="2" customFormat="1">
      <c r="A937" s="12"/>
      <c r="B937" s="16"/>
      <c r="C937" s="13"/>
      <c r="E937" s="3"/>
      <c r="F937" s="1"/>
      <c r="G937" s="1"/>
      <c r="H937" s="1"/>
      <c r="I937" s="1"/>
      <c r="J937" s="1"/>
      <c r="K937" s="1"/>
      <c r="L937" s="1"/>
    </row>
    <row r="938" spans="1:12" s="2" customFormat="1">
      <c r="A938" s="12"/>
      <c r="B938" s="16"/>
      <c r="C938" s="13"/>
      <c r="E938" s="3"/>
      <c r="F938" s="1"/>
      <c r="G938" s="1"/>
      <c r="H938" s="1"/>
      <c r="I938" s="1"/>
      <c r="J938" s="1"/>
      <c r="K938" s="1"/>
      <c r="L938" s="1"/>
    </row>
    <row r="939" spans="1:12" s="2" customFormat="1">
      <c r="A939" s="12"/>
      <c r="B939" s="16"/>
      <c r="C939" s="13"/>
      <c r="E939" s="3"/>
      <c r="F939" s="1"/>
      <c r="G939" s="1"/>
      <c r="H939" s="1"/>
      <c r="I939" s="1"/>
      <c r="J939" s="1"/>
      <c r="K939" s="1"/>
      <c r="L939" s="1"/>
    </row>
    <row r="940" spans="1:12" s="2" customFormat="1">
      <c r="A940" s="12"/>
      <c r="B940" s="16"/>
      <c r="C940" s="13"/>
      <c r="E940" s="3"/>
      <c r="F940" s="1"/>
      <c r="G940" s="1"/>
      <c r="H940" s="1"/>
      <c r="I940" s="1"/>
      <c r="J940" s="1"/>
      <c r="K940" s="1"/>
      <c r="L940" s="1"/>
    </row>
    <row r="941" spans="1:12" s="2" customFormat="1">
      <c r="A941" s="12"/>
      <c r="B941" s="16"/>
      <c r="C941" s="13"/>
      <c r="E941" s="3"/>
      <c r="F941" s="1"/>
      <c r="G941" s="1"/>
      <c r="H941" s="1"/>
      <c r="I941" s="1"/>
      <c r="J941" s="1"/>
      <c r="K941" s="1"/>
      <c r="L941" s="1"/>
    </row>
    <row r="942" spans="1:12" s="2" customFormat="1">
      <c r="A942" s="12"/>
      <c r="B942" s="16"/>
      <c r="C942" s="13"/>
      <c r="E942" s="3"/>
      <c r="F942" s="1"/>
      <c r="G942" s="1"/>
      <c r="H942" s="1"/>
      <c r="I942" s="1"/>
      <c r="J942" s="1"/>
      <c r="K942" s="1"/>
      <c r="L942" s="1"/>
    </row>
    <row r="943" spans="1:12" s="2" customFormat="1">
      <c r="A943" s="12"/>
      <c r="B943" s="16"/>
      <c r="C943" s="13"/>
      <c r="E943" s="3"/>
      <c r="F943" s="1"/>
      <c r="G943" s="1"/>
      <c r="H943" s="1"/>
      <c r="I943" s="1"/>
      <c r="J943" s="1"/>
      <c r="K943" s="1"/>
      <c r="L943" s="1"/>
    </row>
    <row r="944" spans="1:12" s="2" customFormat="1">
      <c r="A944" s="12"/>
      <c r="B944" s="16"/>
      <c r="C944" s="13"/>
      <c r="E944" s="3"/>
      <c r="F944" s="1"/>
      <c r="G944" s="1"/>
      <c r="H944" s="1"/>
      <c r="I944" s="1"/>
      <c r="J944" s="1"/>
      <c r="K944" s="1"/>
      <c r="L944" s="1"/>
    </row>
    <row r="945" spans="1:12" s="2" customFormat="1">
      <c r="A945" s="12"/>
      <c r="B945" s="16"/>
      <c r="C945" s="13"/>
      <c r="E945" s="3"/>
      <c r="F945" s="1"/>
      <c r="G945" s="1"/>
      <c r="H945" s="1"/>
      <c r="I945" s="1"/>
      <c r="J945" s="1"/>
      <c r="K945" s="1"/>
      <c r="L945" s="1"/>
    </row>
    <row r="946" spans="1:12" s="2" customFormat="1">
      <c r="A946" s="12"/>
      <c r="B946" s="16"/>
      <c r="C946" s="13"/>
      <c r="E946" s="3"/>
      <c r="F946" s="1"/>
      <c r="G946" s="1"/>
      <c r="H946" s="1"/>
      <c r="I946" s="1"/>
      <c r="J946" s="1"/>
      <c r="K946" s="1"/>
      <c r="L946" s="1"/>
    </row>
    <row r="947" spans="1:12" s="2" customFormat="1">
      <c r="A947" s="12"/>
      <c r="B947" s="16"/>
      <c r="C947" s="13"/>
      <c r="E947" s="3"/>
      <c r="F947" s="1"/>
      <c r="G947" s="1"/>
      <c r="H947" s="1"/>
      <c r="I947" s="1"/>
      <c r="J947" s="1"/>
      <c r="K947" s="1"/>
      <c r="L947" s="1"/>
    </row>
    <row r="948" spans="1:12" s="2" customFormat="1">
      <c r="A948" s="12"/>
      <c r="B948" s="16"/>
      <c r="C948" s="13"/>
      <c r="E948" s="3"/>
      <c r="F948" s="1"/>
      <c r="G948" s="1"/>
      <c r="H948" s="1"/>
      <c r="I948" s="1"/>
      <c r="J948" s="1"/>
      <c r="K948" s="1"/>
      <c r="L948" s="1"/>
    </row>
    <row r="949" spans="1:12" s="2" customFormat="1">
      <c r="A949" s="12"/>
      <c r="B949" s="16"/>
      <c r="C949" s="13"/>
      <c r="E949" s="3"/>
      <c r="F949" s="1"/>
      <c r="G949" s="1"/>
      <c r="H949" s="1"/>
      <c r="I949" s="1"/>
      <c r="J949" s="1"/>
      <c r="K949" s="1"/>
      <c r="L949" s="1"/>
    </row>
    <row r="950" spans="1:12" s="2" customFormat="1">
      <c r="A950" s="12"/>
      <c r="B950" s="16"/>
      <c r="C950" s="13"/>
      <c r="E950" s="3"/>
      <c r="F950" s="1"/>
      <c r="G950" s="1"/>
      <c r="H950" s="1"/>
      <c r="I950" s="1"/>
      <c r="J950" s="1"/>
      <c r="K950" s="1"/>
      <c r="L950" s="1"/>
    </row>
    <row r="951" spans="1:12" s="2" customFormat="1">
      <c r="A951" s="12"/>
      <c r="B951" s="16"/>
      <c r="C951" s="13"/>
      <c r="E951" s="3"/>
      <c r="F951" s="1"/>
      <c r="G951" s="1"/>
      <c r="H951" s="1"/>
      <c r="I951" s="1"/>
      <c r="J951" s="1"/>
      <c r="K951" s="1"/>
      <c r="L951" s="1"/>
    </row>
    <row r="952" spans="1:12" s="2" customFormat="1">
      <c r="A952" s="12"/>
      <c r="B952" s="16"/>
      <c r="C952" s="13"/>
      <c r="E952" s="3"/>
      <c r="F952" s="1"/>
      <c r="G952" s="1"/>
      <c r="H952" s="1"/>
      <c r="I952" s="1"/>
      <c r="J952" s="1"/>
      <c r="K952" s="1"/>
      <c r="L952" s="1"/>
    </row>
    <row r="953" spans="1:12" s="2" customFormat="1">
      <c r="A953" s="12"/>
      <c r="B953" s="16"/>
      <c r="C953" s="13"/>
      <c r="E953" s="3"/>
      <c r="F953" s="1"/>
      <c r="G953" s="1"/>
      <c r="H953" s="1"/>
      <c r="I953" s="1"/>
      <c r="J953" s="1"/>
      <c r="K953" s="1"/>
      <c r="L953" s="1"/>
    </row>
    <row r="954" spans="1:12" s="2" customFormat="1">
      <c r="A954" s="12"/>
      <c r="B954" s="16"/>
      <c r="C954" s="13"/>
      <c r="E954" s="3"/>
      <c r="F954" s="1"/>
      <c r="G954" s="1"/>
      <c r="H954" s="1"/>
      <c r="I954" s="1"/>
      <c r="J954" s="1"/>
      <c r="K954" s="1"/>
      <c r="L954" s="1"/>
    </row>
    <row r="955" spans="1:12" s="2" customFormat="1">
      <c r="A955" s="12"/>
      <c r="B955" s="16"/>
      <c r="C955" s="13"/>
      <c r="E955" s="3"/>
      <c r="F955" s="1"/>
      <c r="G955" s="1"/>
      <c r="H955" s="1"/>
      <c r="I955" s="1"/>
      <c r="J955" s="1"/>
      <c r="K955" s="1"/>
      <c r="L955" s="1"/>
    </row>
    <row r="956" spans="1:12" s="2" customFormat="1">
      <c r="A956" s="12"/>
      <c r="B956" s="16"/>
      <c r="C956" s="13"/>
      <c r="E956" s="3"/>
      <c r="F956" s="1"/>
      <c r="G956" s="1"/>
      <c r="H956" s="1"/>
      <c r="I956" s="1"/>
      <c r="J956" s="1"/>
      <c r="K956" s="1"/>
      <c r="L956" s="1"/>
    </row>
    <row r="957" spans="1:12" s="2" customFormat="1">
      <c r="A957" s="12"/>
      <c r="B957" s="16"/>
      <c r="C957" s="13"/>
      <c r="E957" s="3"/>
      <c r="F957" s="1"/>
      <c r="G957" s="1"/>
      <c r="H957" s="1"/>
      <c r="I957" s="1"/>
      <c r="J957" s="1"/>
      <c r="K957" s="1"/>
      <c r="L957" s="1"/>
    </row>
    <row r="958" spans="1:12" s="2" customFormat="1">
      <c r="A958" s="12"/>
      <c r="B958" s="16"/>
      <c r="C958" s="13"/>
      <c r="E958" s="3"/>
      <c r="F958" s="1"/>
      <c r="G958" s="1"/>
      <c r="H958" s="1"/>
      <c r="I958" s="1"/>
      <c r="J958" s="1"/>
      <c r="K958" s="1"/>
      <c r="L958" s="1"/>
    </row>
    <row r="959" spans="1:12" s="2" customFormat="1">
      <c r="A959" s="12"/>
      <c r="B959" s="16"/>
      <c r="C959" s="13"/>
      <c r="E959" s="3"/>
      <c r="F959" s="1"/>
      <c r="G959" s="1"/>
      <c r="H959" s="1"/>
      <c r="I959" s="1"/>
      <c r="J959" s="1"/>
      <c r="K959" s="1"/>
      <c r="L959" s="1"/>
    </row>
    <row r="960" spans="1:12" s="2" customFormat="1">
      <c r="A960" s="12"/>
      <c r="B960" s="16"/>
      <c r="C960" s="13"/>
      <c r="E960" s="3"/>
      <c r="F960" s="1"/>
      <c r="G960" s="1"/>
      <c r="H960" s="1"/>
      <c r="I960" s="1"/>
      <c r="J960" s="1"/>
      <c r="K960" s="1"/>
      <c r="L960" s="1"/>
    </row>
    <row r="961" spans="1:12" s="2" customFormat="1">
      <c r="A961" s="12"/>
      <c r="B961" s="16"/>
      <c r="C961" s="13"/>
      <c r="E961" s="3"/>
      <c r="F961" s="1"/>
      <c r="G961" s="1"/>
      <c r="H961" s="1"/>
      <c r="I961" s="1"/>
      <c r="J961" s="1"/>
      <c r="K961" s="1"/>
      <c r="L961" s="1"/>
    </row>
    <row r="962" spans="1:12" s="2" customFormat="1">
      <c r="A962" s="12"/>
      <c r="B962" s="16"/>
      <c r="C962" s="13"/>
      <c r="E962" s="3"/>
      <c r="F962" s="1"/>
      <c r="G962" s="1"/>
      <c r="H962" s="1"/>
      <c r="I962" s="1"/>
      <c r="J962" s="1"/>
      <c r="K962" s="1"/>
      <c r="L962" s="1"/>
    </row>
    <row r="963" spans="1:12" s="2" customFormat="1">
      <c r="A963" s="12"/>
      <c r="B963" s="16"/>
      <c r="C963" s="13"/>
      <c r="E963" s="3"/>
      <c r="F963" s="1"/>
      <c r="G963" s="1"/>
      <c r="H963" s="1"/>
      <c r="I963" s="1"/>
      <c r="J963" s="1"/>
      <c r="K963" s="1"/>
      <c r="L963" s="1"/>
    </row>
    <row r="964" spans="1:12" s="2" customFormat="1">
      <c r="A964" s="12"/>
      <c r="B964" s="16"/>
      <c r="C964" s="13"/>
      <c r="E964" s="3"/>
      <c r="F964" s="1"/>
      <c r="G964" s="1"/>
      <c r="H964" s="1"/>
      <c r="I964" s="1"/>
      <c r="J964" s="1"/>
      <c r="K964" s="1"/>
      <c r="L964" s="1"/>
    </row>
    <row r="965" spans="1:12" s="2" customFormat="1">
      <c r="A965" s="12"/>
      <c r="B965" s="16"/>
      <c r="C965" s="13"/>
      <c r="E965" s="3"/>
      <c r="F965" s="1"/>
      <c r="G965" s="1"/>
      <c r="H965" s="1"/>
      <c r="I965" s="1"/>
      <c r="J965" s="1"/>
      <c r="K965" s="1"/>
      <c r="L965" s="1"/>
    </row>
    <row r="966" spans="1:12" s="2" customFormat="1">
      <c r="A966" s="12"/>
      <c r="B966" s="16"/>
      <c r="C966" s="13"/>
      <c r="E966" s="3"/>
      <c r="F966" s="1"/>
      <c r="G966" s="1"/>
      <c r="H966" s="1"/>
      <c r="I966" s="1"/>
      <c r="J966" s="1"/>
      <c r="K966" s="1"/>
      <c r="L966" s="1"/>
    </row>
    <row r="967" spans="1:12" s="2" customFormat="1">
      <c r="A967" s="12"/>
      <c r="B967" s="16"/>
      <c r="C967" s="13"/>
      <c r="E967" s="3"/>
      <c r="F967" s="1"/>
      <c r="G967" s="1"/>
      <c r="H967" s="1"/>
      <c r="I967" s="1"/>
      <c r="J967" s="1"/>
      <c r="K967" s="1"/>
      <c r="L967" s="1"/>
    </row>
    <row r="968" spans="1:12" s="2" customFormat="1">
      <c r="A968" s="12"/>
      <c r="B968" s="16"/>
      <c r="C968" s="13"/>
      <c r="E968" s="3"/>
      <c r="F968" s="1"/>
      <c r="G968" s="1"/>
      <c r="H968" s="1"/>
      <c r="I968" s="1"/>
      <c r="J968" s="1"/>
      <c r="K968" s="1"/>
      <c r="L968" s="1"/>
    </row>
    <row r="969" spans="1:12" s="2" customFormat="1">
      <c r="A969" s="12"/>
      <c r="B969" s="16"/>
      <c r="C969" s="13"/>
      <c r="E969" s="3"/>
      <c r="F969" s="1"/>
      <c r="G969" s="1"/>
      <c r="H969" s="1"/>
      <c r="I969" s="1"/>
      <c r="J969" s="1"/>
      <c r="K969" s="1"/>
      <c r="L969" s="1"/>
    </row>
    <row r="970" spans="1:12" s="2" customFormat="1">
      <c r="A970" s="12"/>
      <c r="B970" s="16"/>
      <c r="C970" s="13"/>
      <c r="E970" s="3"/>
      <c r="F970" s="1"/>
      <c r="G970" s="1"/>
      <c r="H970" s="1"/>
      <c r="I970" s="1"/>
      <c r="J970" s="1"/>
      <c r="K970" s="1"/>
      <c r="L970" s="1"/>
    </row>
    <row r="971" spans="1:12" s="2" customFormat="1">
      <c r="A971" s="12"/>
      <c r="B971" s="16"/>
      <c r="C971" s="13"/>
      <c r="E971" s="3"/>
      <c r="F971" s="1"/>
      <c r="G971" s="1"/>
      <c r="H971" s="1"/>
      <c r="I971" s="1"/>
      <c r="J971" s="1"/>
      <c r="K971" s="1"/>
      <c r="L971" s="1"/>
    </row>
    <row r="972" spans="1:12" s="2" customFormat="1">
      <c r="A972" s="12"/>
      <c r="B972" s="16"/>
      <c r="C972" s="13"/>
      <c r="E972" s="3"/>
      <c r="F972" s="1"/>
      <c r="G972" s="1"/>
      <c r="H972" s="1"/>
      <c r="I972" s="1"/>
      <c r="J972" s="1"/>
      <c r="K972" s="1"/>
      <c r="L972" s="1"/>
    </row>
    <row r="973" spans="1:12" s="2" customFormat="1">
      <c r="A973" s="12"/>
      <c r="B973" s="16"/>
      <c r="C973" s="13"/>
      <c r="E973" s="3"/>
      <c r="F973" s="1"/>
      <c r="G973" s="1"/>
      <c r="H973" s="1"/>
      <c r="I973" s="1"/>
      <c r="J973" s="1"/>
      <c r="K973" s="1"/>
      <c r="L973" s="1"/>
    </row>
    <row r="974" spans="1:12" s="2" customFormat="1">
      <c r="A974" s="12"/>
      <c r="B974" s="16"/>
      <c r="C974" s="13"/>
      <c r="E974" s="3"/>
      <c r="F974" s="1"/>
      <c r="G974" s="1"/>
      <c r="H974" s="1"/>
      <c r="I974" s="1"/>
      <c r="J974" s="1"/>
      <c r="K974" s="1"/>
      <c r="L974" s="1"/>
    </row>
    <row r="975" spans="1:12" s="2" customFormat="1">
      <c r="A975" s="12"/>
      <c r="B975" s="16"/>
      <c r="C975" s="13"/>
      <c r="E975" s="3"/>
      <c r="F975" s="1"/>
      <c r="G975" s="1"/>
      <c r="H975" s="1"/>
      <c r="I975" s="1"/>
      <c r="J975" s="1"/>
      <c r="K975" s="1"/>
      <c r="L975" s="1"/>
    </row>
    <row r="976" spans="1:12" s="2" customFormat="1">
      <c r="A976" s="12"/>
      <c r="B976" s="16"/>
      <c r="C976" s="13"/>
      <c r="E976" s="3"/>
      <c r="F976" s="1"/>
      <c r="G976" s="1"/>
      <c r="H976" s="1"/>
      <c r="I976" s="1"/>
      <c r="J976" s="1"/>
      <c r="K976" s="1"/>
      <c r="L976" s="1"/>
    </row>
    <row r="977" spans="1:12" s="2" customFormat="1">
      <c r="A977" s="12"/>
      <c r="B977" s="16"/>
      <c r="C977" s="13"/>
      <c r="E977" s="3"/>
      <c r="F977" s="1"/>
      <c r="G977" s="1"/>
      <c r="H977" s="1"/>
      <c r="I977" s="1"/>
      <c r="J977" s="1"/>
      <c r="K977" s="1"/>
      <c r="L977" s="1"/>
    </row>
    <row r="978" spans="1:12" s="2" customFormat="1">
      <c r="A978" s="12"/>
      <c r="B978" s="16"/>
      <c r="C978" s="13"/>
      <c r="E978" s="3"/>
      <c r="F978" s="1"/>
      <c r="G978" s="1"/>
      <c r="H978" s="1"/>
      <c r="I978" s="1"/>
      <c r="J978" s="1"/>
      <c r="K978" s="1"/>
      <c r="L978" s="1"/>
    </row>
    <row r="979" spans="1:12" s="2" customFormat="1">
      <c r="A979" s="12"/>
      <c r="B979" s="16"/>
      <c r="C979" s="13"/>
      <c r="E979" s="3"/>
      <c r="F979" s="1"/>
      <c r="G979" s="1"/>
      <c r="H979" s="1"/>
      <c r="I979" s="1"/>
      <c r="J979" s="1"/>
      <c r="K979" s="1"/>
      <c r="L979" s="1"/>
    </row>
    <row r="980" spans="1:12" s="2" customFormat="1">
      <c r="A980" s="12"/>
      <c r="B980" s="16"/>
      <c r="C980" s="13"/>
      <c r="E980" s="3"/>
      <c r="F980" s="1"/>
      <c r="G980" s="1"/>
      <c r="H980" s="1"/>
      <c r="I980" s="1"/>
      <c r="J980" s="1"/>
      <c r="K980" s="1"/>
      <c r="L980" s="1"/>
    </row>
    <row r="981" spans="1:12" s="2" customFormat="1">
      <c r="A981" s="12"/>
      <c r="B981" s="16"/>
      <c r="C981" s="13"/>
      <c r="E981" s="3"/>
      <c r="F981" s="1"/>
      <c r="G981" s="1"/>
      <c r="H981" s="1"/>
      <c r="I981" s="1"/>
      <c r="J981" s="1"/>
      <c r="K981" s="1"/>
      <c r="L981" s="1"/>
    </row>
    <row r="982" spans="1:12" s="2" customFormat="1">
      <c r="A982" s="12"/>
      <c r="B982" s="16"/>
      <c r="C982" s="13"/>
      <c r="E982" s="3"/>
      <c r="F982" s="1"/>
      <c r="G982" s="1"/>
      <c r="H982" s="1"/>
      <c r="I982" s="1"/>
      <c r="J982" s="1"/>
      <c r="K982" s="1"/>
      <c r="L982" s="1"/>
    </row>
    <row r="983" spans="1:12" s="2" customFormat="1">
      <c r="A983" s="12"/>
      <c r="B983" s="16"/>
      <c r="C983" s="13"/>
      <c r="E983" s="3"/>
      <c r="F983" s="1"/>
      <c r="G983" s="1"/>
      <c r="H983" s="1"/>
      <c r="I983" s="1"/>
      <c r="J983" s="1"/>
      <c r="K983" s="1"/>
      <c r="L983" s="1"/>
    </row>
    <row r="984" spans="1:12" s="2" customFormat="1">
      <c r="A984" s="12"/>
      <c r="B984" s="16"/>
      <c r="C984" s="13"/>
      <c r="E984" s="3"/>
      <c r="F984" s="1"/>
      <c r="G984" s="1"/>
      <c r="H984" s="1"/>
      <c r="I984" s="1"/>
      <c r="J984" s="1"/>
      <c r="K984" s="1"/>
      <c r="L984" s="1"/>
    </row>
    <row r="985" spans="1:12" s="2" customFormat="1">
      <c r="A985" s="12"/>
      <c r="B985" s="16"/>
      <c r="C985" s="13"/>
      <c r="E985" s="3"/>
      <c r="F985" s="1"/>
      <c r="G985" s="1"/>
      <c r="H985" s="1"/>
      <c r="I985" s="1"/>
      <c r="J985" s="1"/>
      <c r="K985" s="1"/>
      <c r="L985" s="1"/>
    </row>
    <row r="986" spans="1:12" s="2" customFormat="1">
      <c r="A986" s="12"/>
      <c r="B986" s="16"/>
      <c r="C986" s="13"/>
      <c r="E986" s="3"/>
      <c r="F986" s="1"/>
      <c r="G986" s="1"/>
      <c r="H986" s="1"/>
      <c r="I986" s="1"/>
      <c r="J986" s="1"/>
      <c r="K986" s="1"/>
      <c r="L986" s="1"/>
    </row>
    <row r="987" spans="1:12" s="2" customFormat="1">
      <c r="A987" s="12"/>
      <c r="B987" s="16"/>
      <c r="C987" s="13"/>
      <c r="E987" s="3"/>
      <c r="F987" s="1"/>
      <c r="G987" s="1"/>
      <c r="H987" s="1"/>
      <c r="I987" s="1"/>
      <c r="J987" s="1"/>
      <c r="K987" s="1"/>
      <c r="L987" s="1"/>
    </row>
    <row r="988" spans="1:12" s="2" customFormat="1">
      <c r="A988" s="12"/>
      <c r="B988" s="16"/>
      <c r="C988" s="13"/>
      <c r="E988" s="3"/>
      <c r="F988" s="1"/>
      <c r="G988" s="1"/>
      <c r="H988" s="1"/>
      <c r="I988" s="1"/>
      <c r="J988" s="1"/>
      <c r="K988" s="1"/>
      <c r="L988" s="1"/>
    </row>
    <row r="989" spans="1:12" s="2" customFormat="1">
      <c r="A989" s="12"/>
      <c r="B989" s="16"/>
      <c r="C989" s="13"/>
      <c r="E989" s="3"/>
      <c r="F989" s="1"/>
      <c r="G989" s="1"/>
      <c r="H989" s="1"/>
      <c r="I989" s="1"/>
      <c r="J989" s="1"/>
      <c r="K989" s="1"/>
      <c r="L989" s="1"/>
    </row>
    <row r="990" spans="1:12" s="2" customFormat="1">
      <c r="A990" s="12"/>
      <c r="B990" s="16"/>
      <c r="C990" s="13"/>
      <c r="E990" s="3"/>
      <c r="F990" s="1"/>
      <c r="G990" s="1"/>
      <c r="H990" s="1"/>
      <c r="I990" s="1"/>
      <c r="J990" s="1"/>
      <c r="K990" s="1"/>
      <c r="L990" s="1"/>
    </row>
    <row r="991" spans="1:12" s="2" customFormat="1">
      <c r="A991" s="12"/>
      <c r="B991" s="16"/>
      <c r="C991" s="13"/>
      <c r="E991" s="3"/>
      <c r="F991" s="1"/>
      <c r="G991" s="1"/>
      <c r="H991" s="1"/>
      <c r="I991" s="1"/>
      <c r="J991" s="1"/>
      <c r="K991" s="1"/>
      <c r="L991" s="1"/>
    </row>
    <row r="992" spans="1:12" s="2" customFormat="1">
      <c r="A992" s="12"/>
      <c r="B992" s="16"/>
      <c r="C992" s="13"/>
      <c r="E992" s="3"/>
      <c r="F992" s="1"/>
      <c r="G992" s="1"/>
      <c r="H992" s="1"/>
      <c r="I992" s="1"/>
      <c r="J992" s="1"/>
      <c r="K992" s="1"/>
      <c r="L992" s="1"/>
    </row>
    <row r="993" spans="1:12" s="2" customFormat="1">
      <c r="A993" s="12"/>
      <c r="B993" s="16"/>
      <c r="C993" s="13"/>
      <c r="E993" s="3"/>
      <c r="F993" s="1"/>
      <c r="G993" s="1"/>
      <c r="H993" s="1"/>
      <c r="I993" s="1"/>
      <c r="J993" s="1"/>
      <c r="K993" s="1"/>
      <c r="L993" s="1"/>
    </row>
    <row r="994" spans="1:12" s="2" customFormat="1">
      <c r="A994" s="12"/>
      <c r="B994" s="16"/>
      <c r="C994" s="13"/>
      <c r="E994" s="3"/>
      <c r="F994" s="1"/>
      <c r="G994" s="1"/>
      <c r="H994" s="1"/>
      <c r="I994" s="1"/>
      <c r="J994" s="1"/>
      <c r="K994" s="1"/>
      <c r="L994" s="1"/>
    </row>
    <row r="995" spans="1:12" s="2" customFormat="1">
      <c r="A995" s="12"/>
      <c r="B995" s="16"/>
      <c r="C995" s="13"/>
      <c r="E995" s="3"/>
      <c r="F995" s="1"/>
      <c r="G995" s="1"/>
      <c r="H995" s="1"/>
      <c r="I995" s="1"/>
      <c r="J995" s="1"/>
      <c r="K995" s="1"/>
      <c r="L995" s="1"/>
    </row>
    <row r="996" spans="1:12" s="2" customFormat="1">
      <c r="A996" s="12"/>
      <c r="B996" s="16"/>
      <c r="C996" s="13"/>
      <c r="E996" s="3"/>
      <c r="F996" s="1"/>
      <c r="G996" s="1"/>
      <c r="H996" s="1"/>
      <c r="I996" s="1"/>
      <c r="J996" s="1"/>
      <c r="K996" s="1"/>
      <c r="L996" s="1"/>
    </row>
    <row r="997" spans="1:12" s="2" customFormat="1">
      <c r="A997" s="12"/>
      <c r="B997" s="16"/>
      <c r="C997" s="13"/>
      <c r="E997" s="3"/>
      <c r="F997" s="1"/>
      <c r="G997" s="1"/>
      <c r="H997" s="1"/>
      <c r="I997" s="1"/>
      <c r="J997" s="1"/>
      <c r="K997" s="1"/>
      <c r="L997" s="1"/>
    </row>
    <row r="998" spans="1:12" s="2" customFormat="1">
      <c r="A998" s="12"/>
      <c r="B998" s="16"/>
      <c r="C998" s="13"/>
      <c r="E998" s="3"/>
      <c r="F998" s="1"/>
      <c r="G998" s="1"/>
      <c r="H998" s="1"/>
      <c r="I998" s="1"/>
      <c r="J998" s="1"/>
      <c r="K998" s="1"/>
      <c r="L998" s="1"/>
    </row>
    <row r="999" spans="1:12" s="2" customFormat="1">
      <c r="A999" s="12"/>
      <c r="B999" s="16"/>
      <c r="C999" s="13"/>
      <c r="E999" s="3"/>
      <c r="F999" s="1"/>
      <c r="G999" s="1"/>
      <c r="H999" s="1"/>
      <c r="I999" s="1"/>
      <c r="J999" s="1"/>
      <c r="K999" s="1"/>
      <c r="L999" s="1"/>
    </row>
    <row r="1000" spans="1:12" s="2" customFormat="1">
      <c r="A1000" s="12"/>
      <c r="B1000" s="16"/>
      <c r="C1000" s="13"/>
      <c r="E1000" s="3"/>
      <c r="F1000" s="1"/>
      <c r="G1000" s="1"/>
      <c r="H1000" s="1"/>
      <c r="I1000" s="1"/>
      <c r="J1000" s="1"/>
      <c r="K1000" s="1"/>
      <c r="L1000" s="1"/>
    </row>
    <row r="1001" spans="1:12" s="2" customFormat="1">
      <c r="A1001" s="12"/>
      <c r="B1001" s="16"/>
      <c r="C1001" s="13"/>
      <c r="E1001" s="3"/>
      <c r="F1001" s="1"/>
      <c r="G1001" s="1"/>
      <c r="H1001" s="1"/>
      <c r="I1001" s="1"/>
      <c r="J1001" s="1"/>
      <c r="K1001" s="1"/>
      <c r="L1001" s="1"/>
    </row>
    <row r="1002" spans="1:12" s="2" customFormat="1">
      <c r="A1002" s="12"/>
      <c r="B1002" s="16"/>
      <c r="C1002" s="13"/>
      <c r="E1002" s="3"/>
      <c r="F1002" s="1"/>
      <c r="G1002" s="1"/>
      <c r="H1002" s="1"/>
      <c r="I1002" s="1"/>
      <c r="J1002" s="1"/>
      <c r="K1002" s="1"/>
      <c r="L1002" s="1"/>
    </row>
    <row r="1003" spans="1:12" s="2" customFormat="1">
      <c r="A1003" s="12"/>
      <c r="B1003" s="16"/>
      <c r="C1003" s="13"/>
      <c r="E1003" s="3"/>
      <c r="F1003" s="1"/>
      <c r="G1003" s="1"/>
      <c r="H1003" s="1"/>
      <c r="I1003" s="1"/>
      <c r="J1003" s="1"/>
      <c r="K1003" s="1"/>
      <c r="L1003" s="1"/>
    </row>
    <row r="1004" spans="1:12" s="2" customFormat="1">
      <c r="A1004" s="12"/>
      <c r="B1004" s="16"/>
      <c r="C1004" s="13"/>
      <c r="E1004" s="3"/>
      <c r="F1004" s="1"/>
      <c r="G1004" s="1"/>
      <c r="H1004" s="1"/>
      <c r="I1004" s="1"/>
      <c r="J1004" s="1"/>
      <c r="K1004" s="1"/>
      <c r="L1004" s="1"/>
    </row>
    <row r="1005" spans="1:12" s="2" customFormat="1">
      <c r="A1005" s="12"/>
      <c r="B1005" s="16"/>
      <c r="C1005" s="13"/>
      <c r="E1005" s="3"/>
      <c r="F1005" s="1"/>
      <c r="G1005" s="1"/>
      <c r="H1005" s="1"/>
      <c r="I1005" s="1"/>
      <c r="J1005" s="1"/>
      <c r="K1005" s="1"/>
      <c r="L1005" s="1"/>
    </row>
    <row r="1006" spans="1:12" s="2" customFormat="1">
      <c r="A1006" s="12"/>
      <c r="B1006" s="16"/>
      <c r="C1006" s="13"/>
      <c r="E1006" s="3"/>
      <c r="F1006" s="1"/>
      <c r="G1006" s="1"/>
      <c r="H1006" s="1"/>
      <c r="I1006" s="1"/>
      <c r="J1006" s="1"/>
      <c r="K1006" s="1"/>
      <c r="L1006" s="1"/>
    </row>
    <row r="1007" spans="1:12" s="2" customFormat="1">
      <c r="A1007" s="12"/>
      <c r="B1007" s="16"/>
      <c r="C1007" s="13"/>
      <c r="E1007" s="3"/>
      <c r="F1007" s="1"/>
      <c r="G1007" s="1"/>
      <c r="H1007" s="1"/>
      <c r="I1007" s="1"/>
      <c r="J1007" s="1"/>
      <c r="K1007" s="1"/>
      <c r="L1007" s="1"/>
    </row>
    <row r="1008" spans="1:12" s="2" customFormat="1">
      <c r="A1008" s="12"/>
      <c r="B1008" s="16"/>
      <c r="C1008" s="13"/>
      <c r="E1008" s="3"/>
      <c r="F1008" s="1"/>
      <c r="G1008" s="1"/>
      <c r="H1008" s="1"/>
      <c r="I1008" s="1"/>
      <c r="J1008" s="1"/>
      <c r="K1008" s="1"/>
      <c r="L1008" s="1"/>
    </row>
    <row r="1009" spans="1:12" s="2" customFormat="1">
      <c r="A1009" s="12"/>
      <c r="B1009" s="16"/>
      <c r="C1009" s="13"/>
      <c r="E1009" s="3"/>
      <c r="F1009" s="1"/>
      <c r="G1009" s="1"/>
      <c r="H1009" s="1"/>
      <c r="I1009" s="1"/>
      <c r="J1009" s="1"/>
      <c r="K1009" s="1"/>
      <c r="L1009" s="1"/>
    </row>
    <row r="1010" spans="1:12" s="2" customFormat="1">
      <c r="A1010" s="12"/>
      <c r="B1010" s="16"/>
      <c r="C1010" s="13"/>
      <c r="E1010" s="3"/>
      <c r="F1010" s="1"/>
      <c r="G1010" s="1"/>
      <c r="H1010" s="1"/>
      <c r="I1010" s="1"/>
      <c r="J1010" s="1"/>
      <c r="K1010" s="1"/>
      <c r="L1010" s="1"/>
    </row>
    <row r="1011" spans="1:12" s="2" customFormat="1">
      <c r="A1011" s="12"/>
      <c r="B1011" s="16"/>
      <c r="C1011" s="13"/>
      <c r="E1011" s="3"/>
      <c r="F1011" s="1"/>
      <c r="G1011" s="1"/>
      <c r="H1011" s="1"/>
      <c r="I1011" s="1"/>
      <c r="J1011" s="1"/>
      <c r="K1011" s="1"/>
      <c r="L1011" s="1"/>
    </row>
    <row r="1012" spans="1:12" s="2" customFormat="1">
      <c r="A1012" s="12"/>
      <c r="B1012" s="16"/>
      <c r="C1012" s="13"/>
      <c r="E1012" s="3"/>
      <c r="F1012" s="1"/>
      <c r="G1012" s="1"/>
      <c r="H1012" s="1"/>
      <c r="I1012" s="1"/>
      <c r="J1012" s="1"/>
      <c r="K1012" s="1"/>
      <c r="L1012" s="1"/>
    </row>
    <row r="1013" spans="1:12" s="2" customFormat="1">
      <c r="A1013" s="12"/>
      <c r="B1013" s="16"/>
      <c r="C1013" s="13"/>
      <c r="E1013" s="3"/>
      <c r="F1013" s="1"/>
      <c r="G1013" s="1"/>
      <c r="H1013" s="1"/>
      <c r="I1013" s="1"/>
      <c r="J1013" s="1"/>
      <c r="K1013" s="1"/>
      <c r="L1013" s="1"/>
    </row>
    <row r="1014" spans="1:12" s="2" customFormat="1">
      <c r="A1014" s="12"/>
      <c r="B1014" s="16"/>
      <c r="C1014" s="13"/>
      <c r="E1014" s="3"/>
      <c r="F1014" s="1"/>
      <c r="G1014" s="1"/>
      <c r="H1014" s="1"/>
      <c r="I1014" s="1"/>
      <c r="J1014" s="1"/>
      <c r="K1014" s="1"/>
      <c r="L1014" s="1"/>
    </row>
    <row r="1015" spans="1:12" s="2" customFormat="1">
      <c r="A1015" s="12"/>
      <c r="B1015" s="16"/>
      <c r="C1015" s="13"/>
      <c r="E1015" s="3"/>
      <c r="F1015" s="1"/>
      <c r="G1015" s="1"/>
      <c r="H1015" s="1"/>
      <c r="I1015" s="1"/>
      <c r="J1015" s="1"/>
      <c r="K1015" s="1"/>
      <c r="L1015" s="1"/>
    </row>
    <row r="1016" spans="1:12" s="2" customFormat="1">
      <c r="A1016" s="12"/>
      <c r="B1016" s="16"/>
      <c r="C1016" s="13"/>
      <c r="E1016" s="3"/>
      <c r="F1016" s="1"/>
      <c r="G1016" s="1"/>
      <c r="H1016" s="1"/>
      <c r="I1016" s="1"/>
      <c r="J1016" s="1"/>
      <c r="K1016" s="1"/>
      <c r="L1016" s="1"/>
    </row>
    <row r="1017" spans="1:12" s="2" customFormat="1">
      <c r="A1017" s="12"/>
      <c r="B1017" s="16"/>
      <c r="C1017" s="13"/>
      <c r="E1017" s="3"/>
      <c r="F1017" s="1"/>
      <c r="G1017" s="1"/>
      <c r="H1017" s="1"/>
      <c r="I1017" s="1"/>
      <c r="J1017" s="1"/>
      <c r="K1017" s="1"/>
      <c r="L1017" s="1"/>
    </row>
    <row r="1018" spans="1:12" s="2" customFormat="1">
      <c r="A1018" s="12"/>
      <c r="B1018" s="16"/>
      <c r="C1018" s="13"/>
      <c r="E1018" s="3"/>
      <c r="F1018" s="1"/>
      <c r="G1018" s="1"/>
      <c r="H1018" s="1"/>
      <c r="I1018" s="1"/>
      <c r="J1018" s="1"/>
      <c r="K1018" s="1"/>
      <c r="L1018" s="1"/>
    </row>
    <row r="1019" spans="1:12" s="2" customFormat="1">
      <c r="A1019" s="12"/>
      <c r="B1019" s="16"/>
      <c r="C1019" s="13"/>
      <c r="E1019" s="3"/>
      <c r="F1019" s="1"/>
      <c r="G1019" s="1"/>
      <c r="H1019" s="1"/>
      <c r="I1019" s="1"/>
      <c r="J1019" s="1"/>
      <c r="K1019" s="1"/>
      <c r="L1019" s="1"/>
    </row>
    <row r="1020" spans="1:12" s="2" customFormat="1">
      <c r="A1020" s="12"/>
      <c r="B1020" s="16"/>
      <c r="C1020" s="13"/>
      <c r="E1020" s="3"/>
      <c r="F1020" s="1"/>
      <c r="G1020" s="1"/>
      <c r="H1020" s="1"/>
      <c r="I1020" s="1"/>
      <c r="J1020" s="1"/>
      <c r="K1020" s="1"/>
      <c r="L1020" s="1"/>
    </row>
    <row r="1021" spans="1:12" s="2" customFormat="1">
      <c r="A1021" s="12"/>
      <c r="B1021" s="16"/>
      <c r="C1021" s="13"/>
      <c r="E1021" s="3"/>
      <c r="F1021" s="1"/>
      <c r="G1021" s="1"/>
      <c r="H1021" s="1"/>
      <c r="I1021" s="1"/>
      <c r="J1021" s="1"/>
      <c r="K1021" s="1"/>
      <c r="L1021" s="1"/>
    </row>
    <row r="1022" spans="1:12" s="2" customFormat="1">
      <c r="A1022" s="12"/>
      <c r="B1022" s="16"/>
      <c r="C1022" s="13"/>
      <c r="E1022" s="3"/>
      <c r="F1022" s="1"/>
      <c r="G1022" s="1"/>
      <c r="H1022" s="1"/>
      <c r="I1022" s="1"/>
      <c r="J1022" s="1"/>
      <c r="K1022" s="1"/>
      <c r="L1022" s="1"/>
    </row>
    <row r="1023" spans="1:12" s="2" customFormat="1">
      <c r="A1023" s="12"/>
      <c r="B1023" s="16"/>
      <c r="C1023" s="13"/>
      <c r="E1023" s="3"/>
      <c r="F1023" s="1"/>
      <c r="G1023" s="1"/>
      <c r="H1023" s="1"/>
      <c r="I1023" s="1"/>
      <c r="J1023" s="1"/>
      <c r="K1023" s="1"/>
      <c r="L1023" s="1"/>
    </row>
    <row r="1024" spans="1:12" s="2" customFormat="1">
      <c r="A1024" s="12"/>
      <c r="B1024" s="16"/>
      <c r="C1024" s="13"/>
      <c r="E1024" s="3"/>
      <c r="F1024" s="1"/>
      <c r="G1024" s="1"/>
      <c r="H1024" s="1"/>
      <c r="I1024" s="1"/>
      <c r="J1024" s="1"/>
      <c r="K1024" s="1"/>
      <c r="L1024" s="1"/>
    </row>
    <row r="1025" spans="1:12" s="2" customFormat="1">
      <c r="A1025" s="12"/>
      <c r="B1025" s="16"/>
      <c r="C1025" s="13"/>
      <c r="E1025" s="3"/>
      <c r="F1025" s="1"/>
      <c r="G1025" s="1"/>
      <c r="H1025" s="1"/>
      <c r="I1025" s="1"/>
      <c r="J1025" s="1"/>
      <c r="K1025" s="1"/>
      <c r="L1025" s="1"/>
    </row>
    <row r="1026" spans="1:12" s="2" customFormat="1">
      <c r="A1026" s="12"/>
      <c r="B1026" s="16"/>
      <c r="C1026" s="13"/>
      <c r="E1026" s="3"/>
      <c r="F1026" s="1"/>
      <c r="G1026" s="1"/>
      <c r="H1026" s="1"/>
      <c r="I1026" s="1"/>
      <c r="J1026" s="1"/>
      <c r="K1026" s="1"/>
      <c r="L1026" s="1"/>
    </row>
    <row r="1027" spans="1:12" s="2" customFormat="1">
      <c r="A1027" s="12"/>
      <c r="B1027" s="16"/>
      <c r="C1027" s="13"/>
      <c r="E1027" s="3"/>
      <c r="F1027" s="1"/>
      <c r="G1027" s="1"/>
      <c r="H1027" s="1"/>
      <c r="I1027" s="1"/>
      <c r="J1027" s="1"/>
      <c r="K1027" s="1"/>
      <c r="L1027" s="1"/>
    </row>
    <row r="1028" spans="1:12" s="2" customFormat="1">
      <c r="A1028" s="12"/>
      <c r="B1028" s="16"/>
      <c r="C1028" s="13"/>
      <c r="E1028" s="3"/>
      <c r="F1028" s="1"/>
      <c r="G1028" s="1"/>
      <c r="H1028" s="1"/>
      <c r="I1028" s="1"/>
      <c r="J1028" s="1"/>
      <c r="K1028" s="1"/>
      <c r="L1028" s="1"/>
    </row>
    <row r="1029" spans="1:12" s="2" customFormat="1">
      <c r="A1029" s="12"/>
      <c r="B1029" s="16"/>
      <c r="C1029" s="13"/>
      <c r="E1029" s="3"/>
      <c r="F1029" s="1"/>
      <c r="G1029" s="1"/>
      <c r="H1029" s="1"/>
      <c r="I1029" s="1"/>
      <c r="J1029" s="1"/>
      <c r="K1029" s="1"/>
      <c r="L1029" s="1"/>
    </row>
    <row r="1030" spans="1:12" s="2" customFormat="1">
      <c r="A1030" s="12"/>
      <c r="B1030" s="16"/>
      <c r="C1030" s="13"/>
      <c r="E1030" s="3"/>
      <c r="F1030" s="1"/>
      <c r="G1030" s="1"/>
      <c r="H1030" s="1"/>
      <c r="I1030" s="1"/>
      <c r="J1030" s="1"/>
      <c r="K1030" s="1"/>
      <c r="L1030" s="1"/>
    </row>
    <row r="1031" spans="1:12" s="2" customFormat="1">
      <c r="A1031" s="12"/>
      <c r="B1031" s="16"/>
      <c r="C1031" s="13"/>
      <c r="E1031" s="3"/>
      <c r="F1031" s="1"/>
      <c r="G1031" s="1"/>
      <c r="H1031" s="1"/>
      <c r="I1031" s="1"/>
      <c r="J1031" s="1"/>
      <c r="K1031" s="1"/>
      <c r="L1031" s="1"/>
    </row>
    <row r="1032" spans="1:12" s="2" customFormat="1">
      <c r="A1032" s="12"/>
      <c r="B1032" s="16"/>
      <c r="C1032" s="13"/>
      <c r="E1032" s="3"/>
      <c r="F1032" s="1"/>
      <c r="G1032" s="1"/>
      <c r="H1032" s="1"/>
      <c r="I1032" s="1"/>
      <c r="J1032" s="1"/>
      <c r="K1032" s="1"/>
      <c r="L1032" s="1"/>
    </row>
    <row r="1033" spans="1:12" s="2" customFormat="1">
      <c r="A1033" s="12"/>
      <c r="B1033" s="16"/>
      <c r="C1033" s="13"/>
      <c r="E1033" s="3"/>
      <c r="F1033" s="1"/>
      <c r="G1033" s="1"/>
      <c r="H1033" s="1"/>
      <c r="I1033" s="1"/>
      <c r="J1033" s="1"/>
      <c r="K1033" s="1"/>
      <c r="L1033" s="1"/>
    </row>
    <row r="1034" spans="1:12" s="2" customFormat="1">
      <c r="A1034" s="12"/>
      <c r="B1034" s="16"/>
      <c r="C1034" s="13"/>
      <c r="E1034" s="3"/>
      <c r="F1034" s="1"/>
      <c r="G1034" s="1"/>
      <c r="H1034" s="1"/>
      <c r="I1034" s="1"/>
      <c r="J1034" s="1"/>
      <c r="K1034" s="1"/>
      <c r="L1034" s="1"/>
    </row>
    <row r="1035" spans="1:12" s="2" customFormat="1">
      <c r="A1035" s="12"/>
      <c r="B1035" s="16"/>
      <c r="C1035" s="13"/>
      <c r="E1035" s="3"/>
      <c r="F1035" s="1"/>
      <c r="G1035" s="1"/>
      <c r="H1035" s="1"/>
      <c r="I1035" s="1"/>
      <c r="J1035" s="1"/>
      <c r="K1035" s="1"/>
      <c r="L1035" s="1"/>
    </row>
    <row r="1036" spans="1:12" s="2" customFormat="1">
      <c r="A1036" s="12"/>
      <c r="B1036" s="16"/>
      <c r="C1036" s="13"/>
      <c r="E1036" s="3"/>
      <c r="F1036" s="1"/>
      <c r="G1036" s="1"/>
      <c r="H1036" s="1"/>
      <c r="I1036" s="1"/>
      <c r="J1036" s="1"/>
      <c r="K1036" s="1"/>
      <c r="L1036" s="1"/>
    </row>
    <row r="1037" spans="1:12" s="2" customFormat="1">
      <c r="A1037" s="12"/>
      <c r="B1037" s="16"/>
      <c r="C1037" s="13"/>
      <c r="E1037" s="3"/>
      <c r="F1037" s="1"/>
      <c r="G1037" s="1"/>
      <c r="H1037" s="1"/>
      <c r="I1037" s="1"/>
      <c r="J1037" s="1"/>
      <c r="K1037" s="1"/>
      <c r="L1037" s="1"/>
    </row>
    <row r="1038" spans="1:12" s="2" customFormat="1">
      <c r="A1038" s="12"/>
      <c r="B1038" s="16"/>
      <c r="C1038" s="13"/>
      <c r="E1038" s="3"/>
      <c r="F1038" s="1"/>
      <c r="G1038" s="1"/>
      <c r="H1038" s="1"/>
      <c r="I1038" s="1"/>
      <c r="J1038" s="1"/>
      <c r="K1038" s="1"/>
      <c r="L1038" s="1"/>
    </row>
    <row r="1039" spans="1:12" s="2" customFormat="1">
      <c r="A1039" s="12"/>
      <c r="B1039" s="16"/>
      <c r="C1039" s="13"/>
      <c r="E1039" s="3"/>
      <c r="F1039" s="1"/>
      <c r="G1039" s="1"/>
      <c r="H1039" s="1"/>
      <c r="I1039" s="1"/>
      <c r="J1039" s="1"/>
      <c r="K1039" s="1"/>
      <c r="L1039" s="1"/>
    </row>
    <row r="1040" spans="1:12" s="2" customFormat="1">
      <c r="A1040" s="12"/>
      <c r="B1040" s="16"/>
      <c r="C1040" s="13"/>
      <c r="E1040" s="3"/>
      <c r="F1040" s="1"/>
      <c r="G1040" s="1"/>
      <c r="H1040" s="1"/>
      <c r="I1040" s="1"/>
      <c r="J1040" s="1"/>
      <c r="K1040" s="1"/>
      <c r="L1040" s="1"/>
    </row>
    <row r="1041" spans="1:12" s="2" customFormat="1">
      <c r="A1041" s="12"/>
      <c r="B1041" s="16"/>
      <c r="C1041" s="13"/>
      <c r="E1041" s="3"/>
      <c r="F1041" s="1"/>
      <c r="G1041" s="1"/>
      <c r="H1041" s="1"/>
      <c r="I1041" s="1"/>
      <c r="J1041" s="1"/>
      <c r="K1041" s="1"/>
      <c r="L1041" s="1"/>
    </row>
    <row r="1042" spans="1:12" s="2" customFormat="1">
      <c r="A1042" s="12"/>
      <c r="B1042" s="16"/>
      <c r="C1042" s="13"/>
      <c r="E1042" s="3"/>
      <c r="F1042" s="1"/>
      <c r="G1042" s="1"/>
      <c r="H1042" s="1"/>
      <c r="I1042" s="1"/>
      <c r="J1042" s="1"/>
      <c r="K1042" s="1"/>
      <c r="L1042" s="1"/>
    </row>
    <row r="1043" spans="1:12" s="2" customFormat="1">
      <c r="A1043" s="12"/>
      <c r="B1043" s="16"/>
      <c r="C1043" s="13"/>
      <c r="E1043" s="3"/>
      <c r="F1043" s="1"/>
      <c r="G1043" s="1"/>
      <c r="H1043" s="1"/>
      <c r="I1043" s="1"/>
      <c r="J1043" s="1"/>
      <c r="K1043" s="1"/>
      <c r="L1043" s="1"/>
    </row>
    <row r="1044" spans="1:12" s="2" customFormat="1">
      <c r="A1044" s="12"/>
      <c r="B1044" s="16"/>
      <c r="C1044" s="13"/>
      <c r="E1044" s="3"/>
      <c r="F1044" s="1"/>
      <c r="G1044" s="1"/>
      <c r="H1044" s="1"/>
      <c r="I1044" s="1"/>
      <c r="J1044" s="1"/>
      <c r="K1044" s="1"/>
      <c r="L1044" s="1"/>
    </row>
    <row r="1045" spans="1:12" s="2" customFormat="1">
      <c r="A1045" s="12"/>
      <c r="B1045" s="16"/>
      <c r="C1045" s="13"/>
      <c r="E1045" s="3"/>
      <c r="F1045" s="1"/>
      <c r="G1045" s="1"/>
      <c r="H1045" s="1"/>
      <c r="I1045" s="1"/>
      <c r="J1045" s="1"/>
      <c r="K1045" s="1"/>
      <c r="L1045" s="1"/>
    </row>
    <row r="1046" spans="1:12" s="2" customFormat="1">
      <c r="A1046" s="12"/>
      <c r="B1046" s="16"/>
      <c r="C1046" s="13"/>
      <c r="E1046" s="3"/>
      <c r="F1046" s="1"/>
      <c r="G1046" s="1"/>
      <c r="H1046" s="1"/>
      <c r="I1046" s="1"/>
      <c r="J1046" s="1"/>
      <c r="K1046" s="1"/>
      <c r="L1046" s="1"/>
    </row>
    <row r="1047" spans="1:12" s="2" customFormat="1">
      <c r="A1047" s="12"/>
      <c r="B1047" s="16"/>
      <c r="C1047" s="13"/>
      <c r="E1047" s="3"/>
      <c r="F1047" s="1"/>
      <c r="G1047" s="1"/>
      <c r="H1047" s="1"/>
      <c r="I1047" s="1"/>
      <c r="J1047" s="1"/>
      <c r="K1047" s="1"/>
      <c r="L1047" s="1"/>
    </row>
    <row r="1048" spans="1:12" s="2" customFormat="1">
      <c r="A1048" s="12"/>
      <c r="B1048" s="16"/>
      <c r="C1048" s="13"/>
      <c r="E1048" s="3"/>
      <c r="F1048" s="1"/>
      <c r="G1048" s="1"/>
      <c r="H1048" s="1"/>
      <c r="I1048" s="1"/>
      <c r="J1048" s="1"/>
      <c r="K1048" s="1"/>
      <c r="L1048" s="1"/>
    </row>
    <row r="1049" spans="1:12" s="2" customFormat="1">
      <c r="A1049" s="12"/>
      <c r="B1049" s="16"/>
      <c r="C1049" s="13"/>
      <c r="E1049" s="3"/>
      <c r="F1049" s="1"/>
      <c r="G1049" s="1"/>
      <c r="H1049" s="1"/>
      <c r="I1049" s="1"/>
      <c r="J1049" s="1"/>
      <c r="K1049" s="1"/>
      <c r="L1049" s="1"/>
    </row>
    <row r="1050" spans="1:12" s="2" customFormat="1">
      <c r="A1050" s="12"/>
      <c r="B1050" s="16"/>
      <c r="C1050" s="13"/>
      <c r="E1050" s="3"/>
      <c r="F1050" s="1"/>
      <c r="G1050" s="1"/>
      <c r="H1050" s="1"/>
      <c r="I1050" s="1"/>
      <c r="J1050" s="1"/>
      <c r="K1050" s="1"/>
      <c r="L1050" s="1"/>
    </row>
    <row r="1051" spans="1:12" s="2" customFormat="1">
      <c r="A1051" s="12"/>
      <c r="B1051" s="16"/>
      <c r="C1051" s="13"/>
      <c r="E1051" s="3"/>
      <c r="F1051" s="1"/>
      <c r="G1051" s="1"/>
      <c r="H1051" s="1"/>
      <c r="I1051" s="1"/>
      <c r="J1051" s="1"/>
      <c r="K1051" s="1"/>
      <c r="L1051" s="1"/>
    </row>
    <row r="1052" spans="1:12" s="2" customFormat="1">
      <c r="A1052" s="12"/>
      <c r="B1052" s="16"/>
      <c r="C1052" s="13"/>
      <c r="E1052" s="3"/>
      <c r="F1052" s="1"/>
      <c r="G1052" s="1"/>
      <c r="H1052" s="1"/>
      <c r="I1052" s="1"/>
      <c r="J1052" s="1"/>
      <c r="K1052" s="1"/>
      <c r="L1052" s="1"/>
    </row>
    <row r="1053" spans="1:12" s="2" customFormat="1">
      <c r="A1053" s="12"/>
      <c r="B1053" s="16"/>
      <c r="C1053" s="13"/>
      <c r="E1053" s="3"/>
      <c r="F1053" s="1"/>
      <c r="G1053" s="1"/>
      <c r="H1053" s="1"/>
      <c r="I1053" s="1"/>
      <c r="J1053" s="1"/>
      <c r="K1053" s="1"/>
      <c r="L1053" s="1"/>
    </row>
    <row r="1054" spans="1:12" s="2" customFormat="1">
      <c r="A1054" s="12"/>
      <c r="B1054" s="16"/>
      <c r="C1054" s="13"/>
      <c r="E1054" s="3"/>
      <c r="F1054" s="1"/>
      <c r="G1054" s="1"/>
      <c r="H1054" s="1"/>
      <c r="I1054" s="1"/>
      <c r="J1054" s="1"/>
      <c r="K1054" s="1"/>
      <c r="L1054" s="1"/>
    </row>
    <row r="1055" spans="1:12" s="2" customFormat="1">
      <c r="A1055" s="12"/>
      <c r="B1055" s="16"/>
      <c r="C1055" s="13"/>
      <c r="E1055" s="3"/>
      <c r="F1055" s="1"/>
      <c r="G1055" s="1"/>
      <c r="H1055" s="1"/>
      <c r="I1055" s="1"/>
      <c r="J1055" s="1"/>
      <c r="K1055" s="1"/>
      <c r="L1055" s="1"/>
    </row>
    <row r="1056" spans="1:12" s="2" customFormat="1">
      <c r="A1056" s="12"/>
      <c r="B1056" s="16"/>
      <c r="C1056" s="13"/>
      <c r="E1056" s="3"/>
      <c r="F1056" s="1"/>
      <c r="G1056" s="1"/>
      <c r="H1056" s="1"/>
      <c r="I1056" s="1"/>
      <c r="J1056" s="1"/>
      <c r="K1056" s="1"/>
      <c r="L1056" s="1"/>
    </row>
    <row r="1057" spans="1:12" s="2" customFormat="1">
      <c r="A1057" s="12"/>
      <c r="B1057" s="16"/>
      <c r="C1057" s="13"/>
      <c r="E1057" s="3"/>
      <c r="F1057" s="1"/>
      <c r="G1057" s="1"/>
      <c r="H1057" s="1"/>
      <c r="I1057" s="1"/>
      <c r="J1057" s="1"/>
      <c r="K1057" s="1"/>
      <c r="L1057" s="1"/>
    </row>
    <row r="1058" spans="1:12" s="2" customFormat="1">
      <c r="A1058" s="12"/>
      <c r="B1058" s="16"/>
      <c r="C1058" s="13"/>
      <c r="E1058" s="3"/>
      <c r="F1058" s="1"/>
      <c r="G1058" s="1"/>
      <c r="H1058" s="1"/>
      <c r="I1058" s="1"/>
      <c r="J1058" s="1"/>
      <c r="K1058" s="1"/>
      <c r="L1058" s="1"/>
    </row>
    <row r="1059" spans="1:12" s="2" customFormat="1">
      <c r="A1059" s="12"/>
      <c r="B1059" s="16"/>
      <c r="C1059" s="13"/>
      <c r="E1059" s="3"/>
      <c r="F1059" s="1"/>
      <c r="G1059" s="1"/>
      <c r="H1059" s="1"/>
      <c r="I1059" s="1"/>
      <c r="J1059" s="1"/>
      <c r="K1059" s="1"/>
      <c r="L1059" s="1"/>
    </row>
    <row r="1060" spans="1:12" s="2" customFormat="1">
      <c r="A1060" s="12"/>
      <c r="B1060" s="16"/>
      <c r="C1060" s="13"/>
      <c r="E1060" s="3"/>
      <c r="F1060" s="1"/>
      <c r="G1060" s="1"/>
      <c r="H1060" s="1"/>
      <c r="I1060" s="1"/>
      <c r="J1060" s="1"/>
      <c r="K1060" s="1"/>
      <c r="L1060" s="1"/>
    </row>
    <row r="1061" spans="1:12" s="2" customFormat="1">
      <c r="A1061" s="12"/>
      <c r="B1061" s="16"/>
      <c r="C1061" s="13"/>
      <c r="E1061" s="3"/>
      <c r="F1061" s="1"/>
      <c r="G1061" s="1"/>
      <c r="H1061" s="1"/>
      <c r="I1061" s="1"/>
      <c r="J1061" s="1"/>
      <c r="K1061" s="1"/>
      <c r="L1061" s="1"/>
    </row>
    <row r="1062" spans="1:12" s="2" customFormat="1">
      <c r="A1062" s="12"/>
      <c r="B1062" s="16"/>
      <c r="C1062" s="13"/>
      <c r="E1062" s="3"/>
      <c r="F1062" s="1"/>
      <c r="G1062" s="1"/>
      <c r="H1062" s="1"/>
      <c r="I1062" s="1"/>
      <c r="J1062" s="1"/>
      <c r="K1062" s="1"/>
      <c r="L1062" s="1"/>
    </row>
    <row r="1063" spans="1:12" s="2" customFormat="1">
      <c r="A1063" s="12"/>
      <c r="B1063" s="16"/>
      <c r="C1063" s="13"/>
      <c r="E1063" s="3"/>
      <c r="F1063" s="1"/>
      <c r="G1063" s="1"/>
      <c r="H1063" s="1"/>
      <c r="I1063" s="1"/>
      <c r="J1063" s="1"/>
      <c r="K1063" s="1"/>
      <c r="L1063" s="1"/>
    </row>
    <row r="1064" spans="1:12" s="2" customFormat="1">
      <c r="A1064" s="12"/>
      <c r="B1064" s="16"/>
      <c r="C1064" s="13"/>
      <c r="E1064" s="3"/>
      <c r="F1064" s="1"/>
      <c r="G1064" s="1"/>
      <c r="H1064" s="1"/>
      <c r="I1064" s="1"/>
      <c r="J1064" s="1"/>
      <c r="K1064" s="1"/>
      <c r="L1064" s="1"/>
    </row>
    <row r="1065" spans="1:12" s="2" customFormat="1">
      <c r="A1065" s="12"/>
      <c r="B1065" s="16"/>
      <c r="C1065" s="13"/>
      <c r="E1065" s="3"/>
      <c r="F1065" s="1"/>
      <c r="G1065" s="1"/>
      <c r="H1065" s="1"/>
      <c r="I1065" s="1"/>
      <c r="J1065" s="1"/>
      <c r="K1065" s="1"/>
      <c r="L1065" s="1"/>
    </row>
    <row r="1066" spans="1:12" s="2" customFormat="1">
      <c r="A1066" s="12"/>
      <c r="B1066" s="16"/>
      <c r="C1066" s="13"/>
      <c r="E1066" s="3"/>
      <c r="F1066" s="1"/>
      <c r="G1066" s="1"/>
      <c r="H1066" s="1"/>
      <c r="I1066" s="1"/>
      <c r="J1066" s="1"/>
      <c r="K1066" s="1"/>
      <c r="L1066" s="1"/>
    </row>
    <row r="1067" spans="1:12" s="2" customFormat="1">
      <c r="A1067" s="12"/>
      <c r="B1067" s="16"/>
      <c r="C1067" s="13"/>
      <c r="E1067" s="3"/>
      <c r="F1067" s="1"/>
      <c r="G1067" s="1"/>
      <c r="H1067" s="1"/>
      <c r="I1067" s="1"/>
      <c r="J1067" s="1"/>
      <c r="K1067" s="1"/>
      <c r="L1067" s="1"/>
    </row>
    <row r="1068" spans="1:12" s="2" customFormat="1">
      <c r="A1068" s="12"/>
      <c r="B1068" s="16"/>
      <c r="C1068" s="13"/>
      <c r="E1068" s="3"/>
      <c r="F1068" s="1"/>
      <c r="G1068" s="1"/>
      <c r="H1068" s="1"/>
      <c r="I1068" s="1"/>
      <c r="J1068" s="1"/>
      <c r="K1068" s="1"/>
      <c r="L1068" s="1"/>
    </row>
    <row r="1069" spans="1:12" s="2" customFormat="1">
      <c r="A1069" s="12"/>
      <c r="B1069" s="16"/>
      <c r="C1069" s="13"/>
      <c r="E1069" s="3"/>
      <c r="F1069" s="1"/>
      <c r="G1069" s="1"/>
      <c r="H1069" s="1"/>
      <c r="I1069" s="1"/>
      <c r="J1069" s="1"/>
      <c r="K1069" s="1"/>
      <c r="L1069" s="1"/>
    </row>
    <row r="1070" spans="1:12" s="2" customFormat="1">
      <c r="A1070" s="12"/>
      <c r="B1070" s="16"/>
      <c r="C1070" s="13"/>
      <c r="E1070" s="3"/>
      <c r="F1070" s="1"/>
      <c r="G1070" s="1"/>
      <c r="H1070" s="1"/>
      <c r="I1070" s="1"/>
      <c r="J1070" s="1"/>
      <c r="K1070" s="1"/>
      <c r="L1070" s="1"/>
    </row>
    <row r="1071" spans="1:12" s="2" customFormat="1">
      <c r="A1071" s="12"/>
      <c r="B1071" s="16"/>
      <c r="C1071" s="13"/>
      <c r="E1071" s="3"/>
      <c r="F1071" s="1"/>
      <c r="G1071" s="1"/>
      <c r="H1071" s="1"/>
      <c r="I1071" s="1"/>
      <c r="J1071" s="1"/>
      <c r="K1071" s="1"/>
      <c r="L1071" s="1"/>
    </row>
    <row r="1072" spans="1:12" s="2" customFormat="1">
      <c r="A1072" s="12"/>
      <c r="B1072" s="16"/>
      <c r="C1072" s="13"/>
      <c r="E1072" s="3"/>
      <c r="F1072" s="1"/>
      <c r="G1072" s="1"/>
      <c r="H1072" s="1"/>
      <c r="I1072" s="1"/>
      <c r="J1072" s="1"/>
      <c r="K1072" s="1"/>
      <c r="L1072" s="1"/>
    </row>
    <row r="1073" spans="1:12" s="2" customFormat="1">
      <c r="A1073" s="12"/>
      <c r="B1073" s="16"/>
      <c r="C1073" s="13"/>
      <c r="E1073" s="3"/>
      <c r="F1073" s="1"/>
      <c r="G1073" s="1"/>
      <c r="H1073" s="1"/>
      <c r="I1073" s="1"/>
      <c r="J1073" s="1"/>
      <c r="K1073" s="1"/>
      <c r="L1073" s="1"/>
    </row>
    <row r="1074" spans="1:12" s="2" customFormat="1">
      <c r="A1074" s="12"/>
      <c r="B1074" s="16"/>
      <c r="C1074" s="13"/>
      <c r="E1074" s="3"/>
      <c r="F1074" s="1"/>
      <c r="G1074" s="1"/>
      <c r="H1074" s="1"/>
      <c r="I1074" s="1"/>
      <c r="J1074" s="1"/>
      <c r="K1074" s="1"/>
      <c r="L1074" s="1"/>
    </row>
    <row r="1075" spans="1:12" s="2" customFormat="1">
      <c r="A1075" s="12"/>
      <c r="B1075" s="16"/>
      <c r="C1075" s="13"/>
      <c r="E1075" s="3"/>
      <c r="F1075" s="1"/>
      <c r="G1075" s="1"/>
      <c r="H1075" s="1"/>
      <c r="I1075" s="1"/>
      <c r="J1075" s="1"/>
      <c r="K1075" s="1"/>
      <c r="L1075" s="1"/>
    </row>
    <row r="1076" spans="1:12" s="2" customFormat="1">
      <c r="A1076" s="12"/>
      <c r="B1076" s="16"/>
      <c r="C1076" s="13"/>
      <c r="E1076" s="3"/>
      <c r="F1076" s="1"/>
      <c r="G1076" s="1"/>
      <c r="H1076" s="1"/>
      <c r="I1076" s="1"/>
      <c r="J1076" s="1"/>
      <c r="K1076" s="1"/>
      <c r="L1076" s="1"/>
    </row>
    <row r="1077" spans="1:12" s="2" customFormat="1">
      <c r="A1077" s="12"/>
      <c r="B1077" s="16"/>
      <c r="C1077" s="13"/>
      <c r="E1077" s="3"/>
      <c r="F1077" s="1"/>
      <c r="G1077" s="1"/>
      <c r="H1077" s="1"/>
      <c r="I1077" s="1"/>
      <c r="J1077" s="1"/>
      <c r="K1077" s="1"/>
      <c r="L1077" s="1"/>
    </row>
    <row r="1078" spans="1:12" s="2" customFormat="1">
      <c r="A1078" s="12"/>
      <c r="B1078" s="16"/>
      <c r="C1078" s="13"/>
      <c r="E1078" s="3"/>
      <c r="F1078" s="1"/>
      <c r="G1078" s="1"/>
      <c r="H1078" s="1"/>
      <c r="I1078" s="1"/>
      <c r="J1078" s="1"/>
      <c r="K1078" s="1"/>
      <c r="L1078" s="1"/>
    </row>
    <row r="1079" spans="1:12" s="2" customFormat="1">
      <c r="A1079" s="12"/>
      <c r="B1079" s="16"/>
      <c r="C1079" s="13"/>
      <c r="E1079" s="3"/>
      <c r="F1079" s="1"/>
      <c r="G1079" s="1"/>
      <c r="H1079" s="1"/>
      <c r="I1079" s="1"/>
      <c r="J1079" s="1"/>
      <c r="K1079" s="1"/>
      <c r="L1079" s="1"/>
    </row>
    <row r="1080" spans="1:12" s="2" customFormat="1">
      <c r="A1080" s="12"/>
      <c r="B1080" s="16"/>
      <c r="C1080" s="13"/>
      <c r="E1080" s="3"/>
      <c r="F1080" s="1"/>
      <c r="G1080" s="1"/>
      <c r="H1080" s="1"/>
      <c r="I1080" s="1"/>
      <c r="J1080" s="1"/>
      <c r="K1080" s="1"/>
      <c r="L1080" s="1"/>
    </row>
    <row r="1081" spans="1:12" s="2" customFormat="1">
      <c r="A1081" s="12"/>
      <c r="B1081" s="16"/>
      <c r="C1081" s="13"/>
      <c r="E1081" s="3"/>
      <c r="F1081" s="1"/>
      <c r="G1081" s="1"/>
      <c r="H1081" s="1"/>
      <c r="I1081" s="1"/>
      <c r="J1081" s="1"/>
      <c r="K1081" s="1"/>
      <c r="L1081" s="1"/>
    </row>
    <row r="1082" spans="1:12" s="2" customFormat="1">
      <c r="A1082" s="12"/>
      <c r="B1082" s="16"/>
      <c r="C1082" s="13"/>
      <c r="E1082" s="3"/>
      <c r="F1082" s="1"/>
      <c r="G1082" s="1"/>
      <c r="H1082" s="1"/>
      <c r="I1082" s="1"/>
      <c r="J1082" s="1"/>
      <c r="K1082" s="1"/>
      <c r="L1082" s="1"/>
    </row>
    <row r="1083" spans="1:12" s="2" customFormat="1">
      <c r="A1083" s="12"/>
      <c r="B1083" s="16"/>
      <c r="C1083" s="13"/>
      <c r="E1083" s="3"/>
      <c r="F1083" s="1"/>
      <c r="G1083" s="1"/>
      <c r="H1083" s="1"/>
      <c r="I1083" s="1"/>
      <c r="J1083" s="1"/>
      <c r="K1083" s="1"/>
      <c r="L1083" s="1"/>
    </row>
    <row r="1084" spans="1:12" s="2" customFormat="1">
      <c r="A1084" s="12"/>
      <c r="B1084" s="16"/>
      <c r="C1084" s="13"/>
      <c r="E1084" s="3"/>
      <c r="F1084" s="1"/>
      <c r="G1084" s="1"/>
      <c r="H1084" s="1"/>
      <c r="I1084" s="1"/>
      <c r="J1084" s="1"/>
      <c r="K1084" s="1"/>
      <c r="L1084" s="1"/>
    </row>
    <row r="1085" spans="1:12" s="2" customFormat="1">
      <c r="A1085" s="12"/>
      <c r="B1085" s="16"/>
      <c r="C1085" s="13"/>
      <c r="E1085" s="3"/>
      <c r="F1085" s="1"/>
      <c r="G1085" s="1"/>
      <c r="H1085" s="1"/>
      <c r="I1085" s="1"/>
      <c r="J1085" s="1"/>
      <c r="K1085" s="1"/>
      <c r="L1085" s="1"/>
    </row>
    <row r="1086" spans="1:12" s="2" customFormat="1">
      <c r="A1086" s="12"/>
      <c r="B1086" s="16"/>
      <c r="C1086" s="13"/>
      <c r="E1086" s="3"/>
      <c r="F1086" s="1"/>
      <c r="G1086" s="1"/>
      <c r="H1086" s="1"/>
      <c r="I1086" s="1"/>
      <c r="J1086" s="1"/>
      <c r="K1086" s="1"/>
      <c r="L1086" s="1"/>
    </row>
    <row r="1087" spans="1:12" s="2" customFormat="1">
      <c r="A1087" s="12"/>
      <c r="B1087" s="16"/>
      <c r="C1087" s="13"/>
      <c r="E1087" s="3"/>
      <c r="F1087" s="1"/>
      <c r="G1087" s="1"/>
      <c r="H1087" s="1"/>
      <c r="I1087" s="1"/>
      <c r="J1087" s="1"/>
      <c r="K1087" s="1"/>
      <c r="L1087" s="1"/>
    </row>
    <row r="1088" spans="1:12" s="2" customFormat="1">
      <c r="A1088" s="12"/>
      <c r="B1088" s="16"/>
      <c r="C1088" s="13"/>
      <c r="E1088" s="3"/>
      <c r="F1088" s="1"/>
      <c r="G1088" s="1"/>
      <c r="H1088" s="1"/>
      <c r="I1088" s="1"/>
      <c r="J1088" s="1"/>
      <c r="K1088" s="1"/>
      <c r="L1088" s="1"/>
    </row>
    <row r="1089" spans="1:12" s="2" customFormat="1">
      <c r="A1089" s="12"/>
      <c r="B1089" s="16"/>
      <c r="C1089" s="13"/>
      <c r="E1089" s="3"/>
      <c r="F1089" s="1"/>
      <c r="G1089" s="1"/>
      <c r="H1089" s="1"/>
      <c r="I1089" s="1"/>
      <c r="J1089" s="1"/>
      <c r="K1089" s="1"/>
      <c r="L1089" s="1"/>
    </row>
    <row r="1090" spans="1:12" s="2" customFormat="1">
      <c r="A1090" s="12"/>
      <c r="B1090" s="16"/>
      <c r="C1090" s="13"/>
      <c r="E1090" s="3"/>
      <c r="F1090" s="1"/>
      <c r="G1090" s="1"/>
      <c r="H1090" s="1"/>
      <c r="I1090" s="1"/>
      <c r="J1090" s="1"/>
      <c r="K1090" s="1"/>
      <c r="L1090" s="1"/>
    </row>
    <row r="1091" spans="1:12" s="2" customFormat="1">
      <c r="A1091" s="12"/>
      <c r="B1091" s="16"/>
      <c r="C1091" s="13"/>
      <c r="E1091" s="3"/>
      <c r="F1091" s="1"/>
      <c r="G1091" s="1"/>
      <c r="H1091" s="1"/>
      <c r="I1091" s="1"/>
      <c r="J1091" s="1"/>
      <c r="K1091" s="1"/>
      <c r="L1091" s="1"/>
    </row>
    <row r="1092" spans="1:12" s="2" customFormat="1">
      <c r="A1092" s="12"/>
      <c r="B1092" s="16"/>
      <c r="C1092" s="13"/>
      <c r="E1092" s="3"/>
      <c r="F1092" s="1"/>
      <c r="G1092" s="1"/>
      <c r="H1092" s="1"/>
      <c r="I1092" s="1"/>
      <c r="J1092" s="1"/>
      <c r="K1092" s="1"/>
      <c r="L1092" s="1"/>
    </row>
    <row r="1093" spans="1:12" s="2" customFormat="1">
      <c r="A1093" s="12"/>
      <c r="B1093" s="16"/>
      <c r="C1093" s="13"/>
      <c r="E1093" s="3"/>
      <c r="F1093" s="1"/>
      <c r="G1093" s="1"/>
      <c r="H1093" s="1"/>
      <c r="I1093" s="1"/>
      <c r="J1093" s="1"/>
      <c r="K1093" s="1"/>
      <c r="L1093" s="1"/>
    </row>
    <row r="1094" spans="1:12" s="2" customFormat="1">
      <c r="A1094" s="12"/>
      <c r="B1094" s="16"/>
      <c r="C1094" s="13"/>
      <c r="E1094" s="3"/>
      <c r="F1094" s="1"/>
      <c r="G1094" s="1"/>
      <c r="H1094" s="1"/>
      <c r="I1094" s="1"/>
      <c r="J1094" s="1"/>
      <c r="K1094" s="1"/>
      <c r="L1094" s="1"/>
    </row>
    <row r="1095" spans="1:12" s="2" customFormat="1">
      <c r="A1095" s="12"/>
      <c r="B1095" s="16"/>
      <c r="C1095" s="13"/>
      <c r="E1095" s="3"/>
      <c r="F1095" s="1"/>
      <c r="G1095" s="1"/>
      <c r="H1095" s="1"/>
      <c r="I1095" s="1"/>
      <c r="J1095" s="1"/>
      <c r="K1095" s="1"/>
      <c r="L1095" s="1"/>
    </row>
    <row r="1096" spans="1:12" s="2" customFormat="1">
      <c r="A1096" s="12"/>
      <c r="B1096" s="16"/>
      <c r="C1096" s="13"/>
      <c r="E1096" s="3"/>
      <c r="F1096" s="1"/>
      <c r="G1096" s="1"/>
      <c r="H1096" s="1"/>
      <c r="I1096" s="1"/>
      <c r="J1096" s="1"/>
      <c r="K1096" s="1"/>
      <c r="L1096" s="1"/>
    </row>
    <row r="1097" spans="1:12" s="2" customFormat="1">
      <c r="A1097" s="12"/>
      <c r="B1097" s="16"/>
      <c r="C1097" s="13"/>
      <c r="E1097" s="3"/>
      <c r="F1097" s="1"/>
      <c r="G1097" s="1"/>
      <c r="H1097" s="1"/>
      <c r="I1097" s="1"/>
      <c r="J1097" s="1"/>
      <c r="K1097" s="1"/>
      <c r="L1097" s="1"/>
    </row>
    <row r="1098" spans="1:12" s="2" customFormat="1">
      <c r="A1098" s="12"/>
      <c r="B1098" s="16"/>
      <c r="C1098" s="13"/>
      <c r="E1098" s="3"/>
      <c r="F1098" s="1"/>
      <c r="G1098" s="1"/>
      <c r="H1098" s="1"/>
      <c r="I1098" s="1"/>
      <c r="J1098" s="1"/>
      <c r="K1098" s="1"/>
      <c r="L1098" s="1"/>
    </row>
    <row r="1099" spans="1:12" s="2" customFormat="1">
      <c r="A1099" s="12"/>
      <c r="B1099" s="16"/>
      <c r="C1099" s="13"/>
      <c r="E1099" s="3"/>
      <c r="F1099" s="1"/>
      <c r="G1099" s="1"/>
      <c r="H1099" s="1"/>
      <c r="I1099" s="1"/>
      <c r="J1099" s="1"/>
      <c r="K1099" s="1"/>
      <c r="L1099" s="1"/>
    </row>
    <row r="1100" spans="1:12" s="2" customFormat="1">
      <c r="A1100" s="12"/>
      <c r="B1100" s="16"/>
      <c r="C1100" s="13"/>
      <c r="E1100" s="3"/>
      <c r="F1100" s="1"/>
      <c r="G1100" s="1"/>
      <c r="H1100" s="1"/>
      <c r="I1100" s="1"/>
      <c r="J1100" s="1"/>
      <c r="K1100" s="1"/>
      <c r="L1100" s="1"/>
    </row>
    <row r="1101" spans="1:12" s="2" customFormat="1">
      <c r="A1101" s="12"/>
      <c r="B1101" s="16"/>
      <c r="C1101" s="13"/>
      <c r="E1101" s="3"/>
      <c r="F1101" s="1"/>
      <c r="G1101" s="1"/>
      <c r="H1101" s="1"/>
      <c r="I1101" s="1"/>
      <c r="J1101" s="1"/>
      <c r="K1101" s="1"/>
      <c r="L1101" s="1"/>
    </row>
    <row r="1102" spans="1:12" s="2" customFormat="1">
      <c r="A1102" s="12"/>
      <c r="B1102" s="16"/>
      <c r="C1102" s="13"/>
      <c r="E1102" s="3"/>
      <c r="F1102" s="1"/>
      <c r="G1102" s="1"/>
      <c r="H1102" s="1"/>
      <c r="I1102" s="1"/>
      <c r="J1102" s="1"/>
      <c r="K1102" s="1"/>
      <c r="L1102" s="1"/>
    </row>
    <row r="1103" spans="1:12" s="2" customFormat="1">
      <c r="A1103" s="12"/>
      <c r="B1103" s="16"/>
      <c r="C1103" s="13"/>
      <c r="E1103" s="3"/>
      <c r="F1103" s="1"/>
      <c r="G1103" s="1"/>
      <c r="H1103" s="1"/>
      <c r="I1103" s="1"/>
      <c r="J1103" s="1"/>
      <c r="K1103" s="1"/>
      <c r="L1103" s="1"/>
    </row>
    <row r="1104" spans="1:12" s="2" customFormat="1">
      <c r="A1104" s="12"/>
      <c r="B1104" s="16"/>
      <c r="C1104" s="13"/>
      <c r="E1104" s="3"/>
      <c r="F1104" s="1"/>
      <c r="G1104" s="1"/>
      <c r="H1104" s="1"/>
      <c r="I1104" s="1"/>
      <c r="J1104" s="1"/>
      <c r="K1104" s="1"/>
      <c r="L1104" s="1"/>
    </row>
    <row r="1105" spans="1:12" s="2" customFormat="1">
      <c r="A1105" s="12"/>
      <c r="B1105" s="16"/>
      <c r="C1105" s="13"/>
      <c r="E1105" s="3"/>
      <c r="F1105" s="1"/>
      <c r="G1105" s="1"/>
      <c r="H1105" s="1"/>
      <c r="I1105" s="1"/>
      <c r="J1105" s="1"/>
      <c r="K1105" s="1"/>
      <c r="L1105" s="1"/>
    </row>
    <row r="1106" spans="1:12" s="2" customFormat="1">
      <c r="A1106" s="12"/>
      <c r="B1106" s="16"/>
      <c r="C1106" s="13"/>
      <c r="E1106" s="3"/>
      <c r="F1106" s="1"/>
      <c r="G1106" s="1"/>
      <c r="H1106" s="1"/>
      <c r="I1106" s="1"/>
      <c r="J1106" s="1"/>
      <c r="K1106" s="1"/>
      <c r="L1106" s="1"/>
    </row>
    <row r="1107" spans="1:12" s="2" customFormat="1">
      <c r="A1107" s="12"/>
      <c r="B1107" s="16"/>
      <c r="C1107" s="13"/>
      <c r="E1107" s="3"/>
      <c r="F1107" s="1"/>
      <c r="G1107" s="1"/>
      <c r="H1107" s="1"/>
      <c r="I1107" s="1"/>
      <c r="J1107" s="1"/>
      <c r="K1107" s="1"/>
      <c r="L1107" s="1"/>
    </row>
    <row r="1108" spans="1:12" s="2" customFormat="1">
      <c r="A1108" s="12"/>
      <c r="B1108" s="16"/>
      <c r="C1108" s="13"/>
      <c r="E1108" s="3"/>
      <c r="F1108" s="1"/>
      <c r="G1108" s="1"/>
      <c r="H1108" s="1"/>
      <c r="I1108" s="1"/>
      <c r="J1108" s="1"/>
      <c r="K1108" s="1"/>
      <c r="L1108" s="1"/>
    </row>
    <row r="1109" spans="1:12" s="2" customFormat="1">
      <c r="A1109" s="12"/>
      <c r="B1109" s="16"/>
      <c r="C1109" s="13"/>
      <c r="E1109" s="3"/>
      <c r="F1109" s="1"/>
      <c r="G1109" s="1"/>
      <c r="H1109" s="1"/>
      <c r="I1109" s="1"/>
      <c r="J1109" s="1"/>
      <c r="K1109" s="1"/>
      <c r="L1109" s="1"/>
    </row>
    <row r="1110" spans="1:12" s="2" customFormat="1">
      <c r="A1110" s="12"/>
      <c r="B1110" s="16"/>
      <c r="C1110" s="13"/>
      <c r="E1110" s="3"/>
      <c r="F1110" s="1"/>
      <c r="G1110" s="1"/>
      <c r="H1110" s="1"/>
      <c r="I1110" s="1"/>
      <c r="J1110" s="1"/>
      <c r="K1110" s="1"/>
      <c r="L1110" s="1"/>
    </row>
    <row r="1111" spans="1:12" s="2" customFormat="1">
      <c r="A1111" s="12"/>
      <c r="B1111" s="16"/>
      <c r="C1111" s="13"/>
      <c r="E1111" s="3"/>
      <c r="F1111" s="1"/>
      <c r="G1111" s="1"/>
      <c r="H1111" s="1"/>
      <c r="I1111" s="1"/>
      <c r="J1111" s="1"/>
      <c r="K1111" s="1"/>
      <c r="L1111" s="1"/>
    </row>
    <row r="1112" spans="1:12" s="2" customFormat="1">
      <c r="A1112" s="12"/>
      <c r="B1112" s="16"/>
      <c r="C1112" s="13"/>
      <c r="E1112" s="3"/>
      <c r="F1112" s="1"/>
      <c r="G1112" s="1"/>
      <c r="H1112" s="1"/>
      <c r="I1112" s="1"/>
      <c r="J1112" s="1"/>
      <c r="K1112" s="1"/>
      <c r="L1112" s="1"/>
    </row>
    <row r="1113" spans="1:12" s="2" customFormat="1">
      <c r="A1113" s="12"/>
      <c r="B1113" s="16"/>
      <c r="C1113" s="13"/>
      <c r="E1113" s="3"/>
      <c r="F1113" s="1"/>
      <c r="G1113" s="1"/>
      <c r="H1113" s="1"/>
      <c r="I1113" s="1"/>
      <c r="J1113" s="1"/>
      <c r="K1113" s="1"/>
      <c r="L1113" s="1"/>
    </row>
    <row r="1114" spans="1:12" s="2" customFormat="1">
      <c r="A1114" s="12"/>
      <c r="B1114" s="16"/>
      <c r="C1114" s="13"/>
      <c r="E1114" s="3"/>
      <c r="F1114" s="1"/>
      <c r="G1114" s="1"/>
      <c r="H1114" s="1"/>
      <c r="I1114" s="1"/>
      <c r="J1114" s="1"/>
      <c r="K1114" s="1"/>
      <c r="L1114" s="1"/>
    </row>
    <row r="1115" spans="1:12" s="2" customFormat="1">
      <c r="A1115" s="12"/>
      <c r="B1115" s="16"/>
      <c r="C1115" s="13"/>
      <c r="E1115" s="3"/>
      <c r="F1115" s="1"/>
      <c r="G1115" s="1"/>
      <c r="H1115" s="1"/>
      <c r="I1115" s="1"/>
      <c r="J1115" s="1"/>
      <c r="K1115" s="1"/>
      <c r="L1115" s="1"/>
    </row>
    <row r="1116" spans="1:12" s="2" customFormat="1">
      <c r="A1116" s="12"/>
      <c r="B1116" s="16"/>
      <c r="C1116" s="13"/>
      <c r="E1116" s="3"/>
      <c r="F1116" s="1"/>
      <c r="G1116" s="1"/>
      <c r="H1116" s="1"/>
      <c r="I1116" s="1"/>
      <c r="J1116" s="1"/>
      <c r="K1116" s="1"/>
      <c r="L1116" s="1"/>
    </row>
    <row r="1117" spans="1:12" s="2" customFormat="1">
      <c r="A1117" s="12"/>
      <c r="B1117" s="16"/>
      <c r="C1117" s="13"/>
      <c r="E1117" s="3"/>
      <c r="F1117" s="1"/>
      <c r="G1117" s="1"/>
      <c r="H1117" s="1"/>
      <c r="I1117" s="1"/>
      <c r="J1117" s="1"/>
      <c r="K1117" s="1"/>
      <c r="L1117" s="1"/>
    </row>
    <row r="1118" spans="1:12" s="2" customFormat="1">
      <c r="A1118" s="12"/>
      <c r="B1118" s="16"/>
      <c r="C1118" s="13"/>
      <c r="E1118" s="3"/>
      <c r="F1118" s="1"/>
      <c r="G1118" s="1"/>
      <c r="H1118" s="1"/>
      <c r="I1118" s="1"/>
      <c r="J1118" s="1"/>
      <c r="K1118" s="1"/>
      <c r="L1118" s="1"/>
    </row>
    <row r="1119" spans="1:12" s="2" customFormat="1">
      <c r="A1119" s="12"/>
      <c r="B1119" s="16"/>
      <c r="C1119" s="13"/>
      <c r="E1119" s="3"/>
      <c r="F1119" s="1"/>
      <c r="G1119" s="1"/>
      <c r="H1119" s="1"/>
      <c r="I1119" s="1"/>
      <c r="J1119" s="1"/>
      <c r="K1119" s="1"/>
      <c r="L1119" s="1"/>
    </row>
    <row r="1120" spans="1:12" s="2" customFormat="1">
      <c r="A1120" s="12"/>
      <c r="B1120" s="16"/>
      <c r="C1120" s="13"/>
      <c r="E1120" s="3"/>
      <c r="F1120" s="1"/>
      <c r="G1120" s="1"/>
      <c r="H1120" s="1"/>
      <c r="I1120" s="1"/>
      <c r="J1120" s="1"/>
      <c r="K1120" s="1"/>
      <c r="L1120" s="1"/>
    </row>
    <row r="1121" spans="1:12" s="2" customFormat="1">
      <c r="A1121" s="12"/>
      <c r="B1121" s="16"/>
      <c r="C1121" s="13"/>
      <c r="E1121" s="3"/>
      <c r="F1121" s="1"/>
      <c r="G1121" s="1"/>
      <c r="H1121" s="1"/>
      <c r="I1121" s="1"/>
      <c r="J1121" s="1"/>
      <c r="K1121" s="1"/>
      <c r="L1121" s="1"/>
    </row>
    <row r="1122" spans="1:12" s="2" customFormat="1">
      <c r="A1122" s="12"/>
      <c r="B1122" s="17"/>
      <c r="C1122" s="13"/>
      <c r="E1122" s="3"/>
      <c r="F1122" s="1"/>
      <c r="G1122" s="1"/>
      <c r="H1122" s="1"/>
      <c r="I1122" s="1"/>
      <c r="J1122" s="1"/>
      <c r="K1122" s="1"/>
      <c r="L1122" s="1"/>
    </row>
    <row r="1123" spans="1:12" s="2" customFormat="1">
      <c r="A1123" s="12"/>
      <c r="B1123" s="17"/>
      <c r="C1123" s="13"/>
      <c r="E1123" s="3"/>
      <c r="F1123" s="1"/>
      <c r="G1123" s="1"/>
      <c r="H1123" s="1"/>
      <c r="I1123" s="1"/>
      <c r="J1123" s="1"/>
      <c r="K1123" s="1"/>
      <c r="L1123" s="1"/>
    </row>
    <row r="1124" spans="1:12" s="2" customFormat="1">
      <c r="A1124" s="12"/>
      <c r="B1124" s="17"/>
      <c r="C1124" s="13"/>
      <c r="E1124" s="3"/>
      <c r="F1124" s="1"/>
      <c r="G1124" s="1"/>
      <c r="H1124" s="1"/>
      <c r="I1124" s="1"/>
      <c r="J1124" s="1"/>
      <c r="K1124" s="1"/>
      <c r="L1124" s="1"/>
    </row>
    <row r="1125" spans="1:12" s="2" customFormat="1">
      <c r="A1125" s="12"/>
      <c r="B1125" s="17"/>
      <c r="C1125" s="13"/>
      <c r="E1125" s="3"/>
      <c r="F1125" s="1"/>
      <c r="G1125" s="1"/>
      <c r="H1125" s="1"/>
      <c r="I1125" s="1"/>
      <c r="J1125" s="1"/>
      <c r="K1125" s="1"/>
      <c r="L1125" s="1"/>
    </row>
    <row r="1126" spans="1:12" s="2" customFormat="1">
      <c r="A1126" s="12"/>
      <c r="B1126" s="17"/>
      <c r="C1126" s="13"/>
      <c r="E1126" s="3"/>
      <c r="F1126" s="1"/>
      <c r="G1126" s="1"/>
      <c r="H1126" s="1"/>
      <c r="I1126" s="1"/>
      <c r="J1126" s="1"/>
      <c r="K1126" s="1"/>
      <c r="L1126" s="1"/>
    </row>
    <row r="1127" spans="1:12" s="2" customFormat="1">
      <c r="A1127" s="12"/>
      <c r="B1127" s="17"/>
      <c r="C1127" s="13"/>
      <c r="E1127" s="3"/>
      <c r="F1127" s="1"/>
      <c r="G1127" s="1"/>
      <c r="H1127" s="1"/>
      <c r="I1127" s="1"/>
      <c r="J1127" s="1"/>
      <c r="K1127" s="1"/>
      <c r="L1127" s="1"/>
    </row>
    <row r="1128" spans="1:12" s="2" customFormat="1">
      <c r="A1128" s="12"/>
      <c r="B1128" s="17"/>
      <c r="C1128" s="13"/>
      <c r="E1128" s="3"/>
      <c r="F1128" s="1"/>
      <c r="G1128" s="1"/>
      <c r="H1128" s="1"/>
      <c r="I1128" s="1"/>
      <c r="J1128" s="1"/>
      <c r="K1128" s="1"/>
      <c r="L1128" s="1"/>
    </row>
    <row r="1129" spans="1:12" s="2" customFormat="1">
      <c r="A1129" s="12"/>
      <c r="B1129" s="17"/>
      <c r="C1129" s="13"/>
      <c r="E1129" s="3"/>
      <c r="F1129" s="1"/>
      <c r="G1129" s="1"/>
      <c r="H1129" s="1"/>
      <c r="I1129" s="1"/>
      <c r="J1129" s="1"/>
      <c r="K1129" s="1"/>
      <c r="L1129" s="1"/>
    </row>
    <row r="1130" spans="1:12" s="2" customFormat="1">
      <c r="A1130" s="12"/>
      <c r="B1130" s="17"/>
      <c r="C1130" s="13"/>
      <c r="E1130" s="3"/>
      <c r="F1130" s="1"/>
      <c r="G1130" s="1"/>
      <c r="H1130" s="1"/>
      <c r="I1130" s="1"/>
      <c r="J1130" s="1"/>
      <c r="K1130" s="1"/>
      <c r="L1130" s="1"/>
    </row>
    <row r="1131" spans="1:12" s="2" customFormat="1">
      <c r="A1131" s="12"/>
      <c r="B1131" s="17"/>
      <c r="C1131" s="13"/>
      <c r="E1131" s="3"/>
      <c r="F1131" s="1"/>
      <c r="G1131" s="1"/>
      <c r="H1131" s="1"/>
      <c r="I1131" s="1"/>
      <c r="J1131" s="1"/>
      <c r="K1131" s="1"/>
      <c r="L1131" s="1"/>
    </row>
    <row r="1132" spans="1:12" s="2" customFormat="1">
      <c r="A1132" s="12"/>
      <c r="B1132" s="17"/>
      <c r="C1132" s="13"/>
      <c r="E1132" s="3"/>
      <c r="F1132" s="1"/>
      <c r="G1132" s="1"/>
      <c r="H1132" s="1"/>
      <c r="I1132" s="1"/>
      <c r="J1132" s="1"/>
      <c r="K1132" s="1"/>
      <c r="L1132" s="1"/>
    </row>
    <row r="1133" spans="1:12" s="2" customFormat="1">
      <c r="A1133" s="12"/>
      <c r="B1133" s="17"/>
      <c r="C1133" s="13"/>
      <c r="E1133" s="3"/>
      <c r="F1133" s="1"/>
      <c r="G1133" s="1"/>
      <c r="H1133" s="1"/>
      <c r="I1133" s="1"/>
      <c r="J1133" s="1"/>
      <c r="K1133" s="1"/>
      <c r="L1133" s="1"/>
    </row>
    <row r="1134" spans="1:12" s="2" customFormat="1">
      <c r="A1134" s="12"/>
      <c r="B1134" s="17"/>
      <c r="C1134" s="13"/>
      <c r="E1134" s="3"/>
      <c r="F1134" s="1"/>
      <c r="G1134" s="1"/>
      <c r="H1134" s="1"/>
      <c r="I1134" s="1"/>
      <c r="J1134" s="1"/>
      <c r="K1134" s="1"/>
      <c r="L1134" s="1"/>
    </row>
    <row r="1135" spans="1:12" s="2" customFormat="1">
      <c r="A1135" s="12"/>
      <c r="B1135" s="17"/>
      <c r="C1135" s="13"/>
      <c r="E1135" s="3"/>
      <c r="F1135" s="1"/>
      <c r="G1135" s="1"/>
      <c r="H1135" s="1"/>
      <c r="I1135" s="1"/>
      <c r="J1135" s="1"/>
      <c r="K1135" s="1"/>
      <c r="L1135" s="1"/>
    </row>
    <row r="1136" spans="1:12" s="2" customFormat="1">
      <c r="A1136" s="12"/>
      <c r="B1136" s="17"/>
      <c r="C1136" s="13"/>
      <c r="E1136" s="3"/>
      <c r="F1136" s="1"/>
      <c r="G1136" s="1"/>
      <c r="H1136" s="1"/>
      <c r="I1136" s="1"/>
      <c r="J1136" s="1"/>
      <c r="K1136" s="1"/>
      <c r="L1136" s="1"/>
    </row>
    <row r="1137" spans="1:12" s="2" customFormat="1">
      <c r="A1137" s="12"/>
      <c r="B1137" s="17"/>
      <c r="C1137" s="13"/>
      <c r="E1137" s="3"/>
      <c r="F1137" s="1"/>
      <c r="G1137" s="1"/>
      <c r="H1137" s="1"/>
      <c r="I1137" s="1"/>
      <c r="J1137" s="1"/>
      <c r="K1137" s="1"/>
      <c r="L1137" s="1"/>
    </row>
    <row r="1138" spans="1:12" s="2" customFormat="1">
      <c r="A1138" s="12"/>
      <c r="B1138" s="17"/>
      <c r="C1138" s="13"/>
      <c r="E1138" s="3"/>
      <c r="F1138" s="1"/>
      <c r="G1138" s="1"/>
      <c r="H1138" s="1"/>
      <c r="I1138" s="1"/>
      <c r="J1138" s="1"/>
      <c r="K1138" s="1"/>
      <c r="L1138" s="1"/>
    </row>
    <row r="1139" spans="1:12" s="2" customFormat="1">
      <c r="A1139" s="12"/>
      <c r="B1139" s="17"/>
      <c r="C1139" s="13"/>
      <c r="E1139" s="3"/>
      <c r="F1139" s="1"/>
      <c r="G1139" s="1"/>
      <c r="H1139" s="1"/>
      <c r="I1139" s="1"/>
      <c r="J1139" s="1"/>
      <c r="K1139" s="1"/>
      <c r="L1139" s="1"/>
    </row>
    <row r="1140" spans="1:12" s="2" customFormat="1">
      <c r="A1140" s="12"/>
      <c r="B1140" s="17"/>
      <c r="C1140" s="13"/>
      <c r="E1140" s="3"/>
      <c r="F1140" s="1"/>
      <c r="G1140" s="1"/>
      <c r="H1140" s="1"/>
      <c r="I1140" s="1"/>
      <c r="J1140" s="1"/>
      <c r="K1140" s="1"/>
      <c r="L1140" s="1"/>
    </row>
    <row r="1141" spans="1:12" s="2" customFormat="1">
      <c r="A1141" s="12"/>
      <c r="B1141" s="17"/>
      <c r="C1141" s="13"/>
      <c r="E1141" s="3"/>
      <c r="F1141" s="1"/>
      <c r="G1141" s="1"/>
      <c r="H1141" s="1"/>
      <c r="I1141" s="1"/>
      <c r="J1141" s="1"/>
      <c r="K1141" s="1"/>
      <c r="L1141" s="1"/>
    </row>
    <row r="1142" spans="1:12" s="2" customFormat="1">
      <c r="A1142" s="12"/>
      <c r="B1142" s="17"/>
      <c r="C1142" s="13"/>
      <c r="E1142" s="3"/>
      <c r="F1142" s="1"/>
      <c r="G1142" s="1"/>
      <c r="H1142" s="1"/>
      <c r="I1142" s="1"/>
      <c r="J1142" s="1"/>
      <c r="K1142" s="1"/>
      <c r="L1142" s="1"/>
    </row>
    <row r="1143" spans="1:12" s="2" customFormat="1">
      <c r="A1143" s="12"/>
      <c r="B1143" s="17"/>
      <c r="C1143" s="13"/>
      <c r="E1143" s="3"/>
      <c r="F1143" s="1"/>
      <c r="G1143" s="1"/>
      <c r="H1143" s="1"/>
      <c r="I1143" s="1"/>
      <c r="J1143" s="1"/>
      <c r="K1143" s="1"/>
      <c r="L1143" s="1"/>
    </row>
    <row r="1144" spans="1:12" s="2" customFormat="1">
      <c r="A1144" s="12"/>
      <c r="B1144" s="17"/>
      <c r="C1144" s="13"/>
      <c r="E1144" s="3"/>
      <c r="F1144" s="1"/>
      <c r="G1144" s="1"/>
      <c r="H1144" s="1"/>
      <c r="I1144" s="1"/>
      <c r="J1144" s="1"/>
      <c r="K1144" s="1"/>
      <c r="L1144" s="1"/>
    </row>
    <row r="1145" spans="1:12" s="2" customFormat="1">
      <c r="A1145" s="12"/>
      <c r="B1145" s="17"/>
      <c r="C1145" s="13"/>
      <c r="E1145" s="3"/>
      <c r="F1145" s="1"/>
      <c r="G1145" s="1"/>
      <c r="H1145" s="1"/>
      <c r="I1145" s="1"/>
      <c r="J1145" s="1"/>
      <c r="K1145" s="1"/>
      <c r="L1145" s="1"/>
    </row>
    <row r="1146" spans="1:12" s="2" customFormat="1">
      <c r="A1146" s="12"/>
      <c r="B1146" s="17"/>
      <c r="C1146" s="13"/>
      <c r="E1146" s="3"/>
      <c r="F1146" s="1"/>
      <c r="G1146" s="1"/>
      <c r="H1146" s="1"/>
      <c r="I1146" s="1"/>
      <c r="J1146" s="1"/>
      <c r="K1146" s="1"/>
      <c r="L1146" s="1"/>
    </row>
    <row r="1147" spans="1:12" s="2" customFormat="1">
      <c r="A1147" s="12"/>
      <c r="B1147" s="17"/>
      <c r="C1147" s="13"/>
      <c r="E1147" s="3"/>
      <c r="F1147" s="1"/>
      <c r="G1147" s="1"/>
      <c r="H1147" s="1"/>
      <c r="I1147" s="1"/>
      <c r="J1147" s="1"/>
      <c r="K1147" s="1"/>
      <c r="L1147" s="1"/>
    </row>
    <row r="1148" spans="1:12" s="2" customFormat="1">
      <c r="A1148" s="12"/>
      <c r="B1148" s="17"/>
      <c r="C1148" s="13"/>
      <c r="E1148" s="3"/>
      <c r="F1148" s="1"/>
      <c r="G1148" s="1"/>
      <c r="H1148" s="1"/>
      <c r="I1148" s="1"/>
      <c r="J1148" s="1"/>
      <c r="K1148" s="1"/>
      <c r="L1148" s="1"/>
    </row>
    <row r="1149" spans="1:12" s="2" customFormat="1">
      <c r="A1149" s="12"/>
      <c r="B1149" s="17"/>
      <c r="C1149" s="13"/>
      <c r="E1149" s="3"/>
      <c r="F1149" s="1"/>
      <c r="G1149" s="1"/>
      <c r="H1149" s="1"/>
      <c r="I1149" s="1"/>
      <c r="J1149" s="1"/>
      <c r="K1149" s="1"/>
      <c r="L1149" s="1"/>
    </row>
    <row r="1150" spans="1:12" s="2" customFormat="1">
      <c r="A1150" s="12"/>
      <c r="B1150" s="17"/>
      <c r="C1150" s="13"/>
      <c r="E1150" s="3"/>
      <c r="F1150" s="1"/>
      <c r="G1150" s="1"/>
      <c r="H1150" s="1"/>
      <c r="I1150" s="1"/>
      <c r="J1150" s="1"/>
      <c r="K1150" s="1"/>
      <c r="L1150" s="1"/>
    </row>
    <row r="1151" spans="1:12" s="2" customFormat="1">
      <c r="A1151" s="12"/>
      <c r="B1151" s="17"/>
      <c r="C1151" s="13"/>
      <c r="E1151" s="3"/>
      <c r="F1151" s="1"/>
      <c r="G1151" s="1"/>
      <c r="H1151" s="1"/>
      <c r="I1151" s="1"/>
      <c r="J1151" s="1"/>
      <c r="K1151" s="1"/>
      <c r="L1151" s="1"/>
    </row>
    <row r="1152" spans="1:12" s="2" customFormat="1">
      <c r="A1152" s="12"/>
      <c r="B1152" s="17"/>
      <c r="C1152" s="13"/>
      <c r="E1152" s="3"/>
      <c r="F1152" s="1"/>
      <c r="G1152" s="1"/>
      <c r="H1152" s="1"/>
      <c r="I1152" s="1"/>
      <c r="J1152" s="1"/>
      <c r="K1152" s="1"/>
      <c r="L1152" s="1"/>
    </row>
    <row r="1153" spans="1:12" s="2" customFormat="1">
      <c r="A1153" s="12"/>
      <c r="B1153" s="17"/>
      <c r="C1153" s="13"/>
      <c r="E1153" s="3"/>
      <c r="F1153" s="1"/>
      <c r="G1153" s="1"/>
      <c r="H1153" s="1"/>
      <c r="I1153" s="1"/>
      <c r="J1153" s="1"/>
      <c r="K1153" s="1"/>
      <c r="L1153" s="1"/>
    </row>
    <row r="1154" spans="1:12" s="2" customFormat="1">
      <c r="A1154" s="12"/>
      <c r="B1154" s="17"/>
      <c r="C1154" s="13"/>
      <c r="E1154" s="3"/>
      <c r="F1154" s="1"/>
      <c r="G1154" s="1"/>
      <c r="H1154" s="1"/>
      <c r="I1154" s="1"/>
      <c r="J1154" s="1"/>
      <c r="K1154" s="1"/>
      <c r="L1154" s="1"/>
    </row>
    <row r="1155" spans="1:12" s="2" customFormat="1">
      <c r="A1155" s="12"/>
      <c r="B1155" s="17"/>
      <c r="C1155" s="13"/>
      <c r="E1155" s="3"/>
      <c r="F1155" s="1"/>
      <c r="G1155" s="1"/>
      <c r="H1155" s="1"/>
      <c r="I1155" s="1"/>
      <c r="J1155" s="1"/>
      <c r="K1155" s="1"/>
      <c r="L1155" s="1"/>
    </row>
    <row r="1156" spans="1:12" s="2" customFormat="1">
      <c r="A1156" s="12"/>
      <c r="B1156" s="17"/>
      <c r="C1156" s="13"/>
      <c r="E1156" s="3"/>
      <c r="F1156" s="1"/>
      <c r="G1156" s="1"/>
      <c r="H1156" s="1"/>
      <c r="I1156" s="1"/>
      <c r="J1156" s="1"/>
      <c r="K1156" s="1"/>
      <c r="L1156" s="1"/>
    </row>
    <row r="1157" spans="1:12" s="2" customFormat="1">
      <c r="A1157" s="12"/>
      <c r="B1157" s="17"/>
      <c r="C1157" s="13"/>
      <c r="E1157" s="3"/>
      <c r="F1157" s="1"/>
      <c r="G1157" s="1"/>
      <c r="H1157" s="1"/>
      <c r="I1157" s="1"/>
      <c r="J1157" s="1"/>
      <c r="K1157" s="1"/>
      <c r="L1157" s="1"/>
    </row>
    <row r="1158" spans="1:12" s="2" customFormat="1">
      <c r="A1158" s="12"/>
      <c r="B1158" s="17"/>
      <c r="C1158" s="13"/>
      <c r="E1158" s="3"/>
      <c r="F1158" s="1"/>
      <c r="G1158" s="1"/>
      <c r="H1158" s="1"/>
      <c r="I1158" s="1"/>
      <c r="J1158" s="1"/>
      <c r="K1158" s="1"/>
      <c r="L1158" s="1"/>
    </row>
    <row r="1159" spans="1:12">
      <c r="A1159" s="12"/>
      <c r="B1159" s="17"/>
      <c r="C1159" s="13"/>
    </row>
    <row r="1160" spans="1:12">
      <c r="A1160" s="12"/>
      <c r="B1160" s="17"/>
      <c r="C1160" s="13"/>
    </row>
    <row r="1161" spans="1:12">
      <c r="A1161" s="12"/>
      <c r="B1161" s="17"/>
      <c r="C1161" s="13"/>
    </row>
    <row r="1162" spans="1:12">
      <c r="A1162" s="12"/>
      <c r="B1162" s="17"/>
      <c r="C1162" s="13"/>
    </row>
    <row r="1163" spans="1:12">
      <c r="A1163" s="12"/>
      <c r="B1163" s="17"/>
      <c r="C1163" s="13"/>
    </row>
    <row r="1164" spans="1:12">
      <c r="A1164" s="12"/>
      <c r="B1164" s="17"/>
      <c r="C1164" s="13"/>
    </row>
    <row r="1165" spans="1:12">
      <c r="A1165" s="12"/>
      <c r="B1165" s="17"/>
      <c r="C1165" s="13"/>
    </row>
    <row r="1166" spans="1:12">
      <c r="A1166" s="12"/>
      <c r="B1166" s="17"/>
      <c r="C1166" s="13"/>
    </row>
    <row r="1167" spans="1:12">
      <c r="A1167" s="12"/>
      <c r="B1167" s="17"/>
      <c r="C1167" s="13"/>
    </row>
    <row r="1168" spans="1:12">
      <c r="A1168" s="12"/>
      <c r="B1168" s="17"/>
      <c r="C1168" s="13"/>
    </row>
    <row r="1169" spans="1:5">
      <c r="A1169" s="12"/>
      <c r="B1169" s="17"/>
      <c r="C1169" s="13"/>
    </row>
    <row r="1170" spans="1:5">
      <c r="A1170" s="12"/>
      <c r="B1170" s="17"/>
      <c r="C1170" s="13"/>
    </row>
    <row r="1171" spans="1:5">
      <c r="A1171" s="12"/>
      <c r="B1171" s="17"/>
      <c r="C1171" s="13"/>
    </row>
    <row r="1172" spans="1:5" s="14" customFormat="1">
      <c r="A1172" s="12"/>
      <c r="B1172" s="17"/>
      <c r="C1172" s="13"/>
      <c r="D1172" s="2"/>
      <c r="E1172" s="3"/>
    </row>
    <row r="1173" spans="1:5" s="14" customFormat="1">
      <c r="A1173" s="12"/>
      <c r="B1173" s="17"/>
      <c r="C1173" s="13"/>
      <c r="D1173" s="2"/>
      <c r="E1173" s="3"/>
    </row>
    <row r="1174" spans="1:5">
      <c r="A1174" s="12"/>
      <c r="B1174" s="17"/>
      <c r="C1174" s="13"/>
    </row>
    <row r="1175" spans="1:5">
      <c r="A1175" s="12"/>
      <c r="B1175" s="19"/>
      <c r="C1175" s="13"/>
      <c r="D1175" s="13"/>
    </row>
    <row r="1176" spans="1:5">
      <c r="A1176" s="12"/>
      <c r="B1176" s="19"/>
      <c r="C1176" s="13"/>
      <c r="D1176" s="13"/>
    </row>
    <row r="1177" spans="1:5">
      <c r="A1177" s="1"/>
      <c r="B1177" s="1"/>
      <c r="C1177" s="18"/>
      <c r="D1177" s="1"/>
      <c r="E1177" s="1"/>
    </row>
    <row r="1178" spans="1:5">
      <c r="C1178" s="18"/>
    </row>
    <row r="1179" spans="1:5">
      <c r="C1179" s="1"/>
    </row>
  </sheetData>
  <sheetProtection algorithmName="SHA-512" hashValue="HG/ZR1TAdZu60Z+vpZ38UOl51nQAF6hiOBqcteI0cCokItL+v9bEfZCCRYVb58axEhrlL1ucJr6u5uU5H08m9Q==" saltValue="128CGoFpAhS+JkTGMz8htw==" spinCount="100000" sheet="1" objects="1" scenarios="1" formatColumns="0" formatRows="0" selectLockedCells="1"/>
  <protectedRanges>
    <protectedRange sqref="D792:D65548 D1" name="Obseg3"/>
    <protectedRange sqref="D167:D169 D131:D136 D2:D25 D201:D207 D338:D341 D357 D246:D255 D262 D273 D426 D428 D402:D406 D504 D761:D762 D768 D789:D791" name="Obseg3_9"/>
    <protectedRange sqref="D487:D492 D448:D453 D170:D174 D137:D141 D322:D326 D342:D346 D43:D47 D494:D497 D53:D57 D69:D73 D76:D80 D88:D92 D208:D212 D301:D305 D280:D284 D360:D364 D383:D387 D120:D124 D98:D102 D109:D112 D256:D260 D263:D267 D474:D478 D429:D433 D407:D411 D420:D423 D514:D518 D545:D549 D566:D570 D581:D585 D595:D599 D602:D607 D616:D620 D623:D628 D641:D645 D664:D668 D678:D682 D747:D751 D763:D767 D770:D775 D693:D697 D60:D64 D532:D536 D714:D718 D728:D732 D461:D466 D29 D788" name="Obseg3_1_1_2"/>
    <protectedRange sqref="D200 D441:D443" name="Obseg3_2_3"/>
    <protectedRange sqref="D33:D36" name="Obseg3_4_2"/>
    <protectedRange sqref="D37:D38" name="Obseg3_5_1"/>
    <protectedRange sqref="D358:D359 D380:D382 D390:D393 D501 D655 D395:D401 D707" name="Obseg3_6_1"/>
    <protectedRange sqref="D75" name="Obseg3_2_1_2"/>
    <protectedRange sqref="D66:D68" name="Obseg3_3_1_1_1_1"/>
    <protectedRange sqref="D274:D279 D319 D297:D300 D337" name="Obseg3_4_1_2"/>
    <protectedRange sqref="D742:D746" name="Obseg3_1_4"/>
    <protectedRange sqref="D769" name="Obseg3_3_2"/>
    <protectedRange sqref="C31 D30" name="Obseg3_8_1"/>
    <protectedRange sqref="D784:D786 D777:D780" name="Obseg3_1_1"/>
    <protectedRange sqref="D776 D781:D783" name="Obseg3_2_1"/>
  </protectedRanges>
  <mergeCells count="13">
    <mergeCell ref="B37:D37"/>
    <mergeCell ref="H1:I1"/>
    <mergeCell ref="B20:D20"/>
    <mergeCell ref="B22:D22"/>
    <mergeCell ref="B26:D26"/>
    <mergeCell ref="B27:D27"/>
    <mergeCell ref="B28:D28"/>
    <mergeCell ref="F1:G1"/>
    <mergeCell ref="F30:G30"/>
    <mergeCell ref="H30:I30"/>
    <mergeCell ref="C31:E31"/>
    <mergeCell ref="B34:D34"/>
    <mergeCell ref="B36:D36"/>
  </mergeCells>
  <conditionalFormatting sqref="E202 D25:E25 D169:E169 E246 E66:E68 D200:E200 D274:E279 D297:E300 E340:E341 E357 D402:E406 E742:E746 E762 E768 D29:E30 C31 D789:E791">
    <cfRule type="cellIs" dxfId="1198" priority="170" stopIfTrue="1" operator="equal">
      <formula>0</formula>
    </cfRule>
  </conditionalFormatting>
  <conditionalFormatting sqref="D43:E43 D46:E47">
    <cfRule type="cellIs" dxfId="1197" priority="169" stopIfTrue="1" operator="equal">
      <formula>0</formula>
    </cfRule>
  </conditionalFormatting>
  <conditionalFormatting sqref="D131:E136">
    <cfRule type="cellIs" dxfId="1196" priority="168" stopIfTrue="1" operator="equal">
      <formula>0</formula>
    </cfRule>
  </conditionalFormatting>
  <conditionalFormatting sqref="D44:E44">
    <cfRule type="cellIs" dxfId="1195" priority="167" stopIfTrue="1" operator="equal">
      <formula>0</formula>
    </cfRule>
  </conditionalFormatting>
  <conditionalFormatting sqref="D45:E45">
    <cfRule type="cellIs" dxfId="1194" priority="166" stopIfTrue="1" operator="equal">
      <formula>0</formula>
    </cfRule>
  </conditionalFormatting>
  <conditionalFormatting sqref="D33:E36">
    <cfRule type="cellIs" dxfId="1193" priority="165" stopIfTrue="1" operator="equal">
      <formula>0</formula>
    </cfRule>
  </conditionalFormatting>
  <conditionalFormatting sqref="D37:E38">
    <cfRule type="cellIs" dxfId="1192" priority="164" stopIfTrue="1" operator="equal">
      <formula>0</formula>
    </cfRule>
  </conditionalFormatting>
  <conditionalFormatting sqref="D75:E75">
    <cfRule type="cellIs" dxfId="1191" priority="163" stopIfTrue="1" operator="equal">
      <formula>0</formula>
    </cfRule>
  </conditionalFormatting>
  <conditionalFormatting sqref="D53:E53 D56:E57">
    <cfRule type="cellIs" dxfId="1190" priority="162" stopIfTrue="1" operator="equal">
      <formula>0</formula>
    </cfRule>
  </conditionalFormatting>
  <conditionalFormatting sqref="D54:E54">
    <cfRule type="cellIs" dxfId="1189" priority="161" stopIfTrue="1" operator="equal">
      <formula>0</formula>
    </cfRule>
  </conditionalFormatting>
  <conditionalFormatting sqref="D55:E55">
    <cfRule type="cellIs" dxfId="1188" priority="160" stopIfTrue="1" operator="equal">
      <formula>0</formula>
    </cfRule>
  </conditionalFormatting>
  <conditionalFormatting sqref="D69:E69 D72:E73">
    <cfRule type="cellIs" dxfId="1187" priority="159" stopIfTrue="1" operator="equal">
      <formula>0</formula>
    </cfRule>
  </conditionalFormatting>
  <conditionalFormatting sqref="D70:E70">
    <cfRule type="cellIs" dxfId="1186" priority="158" stopIfTrue="1" operator="equal">
      <formula>0</formula>
    </cfRule>
  </conditionalFormatting>
  <conditionalFormatting sqref="D71:E71">
    <cfRule type="cellIs" dxfId="1185" priority="157" stopIfTrue="1" operator="equal">
      <formula>0</formula>
    </cfRule>
  </conditionalFormatting>
  <conditionalFormatting sqref="D76:E76 D79:E80">
    <cfRule type="cellIs" dxfId="1184" priority="156" stopIfTrue="1" operator="equal">
      <formula>0</formula>
    </cfRule>
  </conditionalFormatting>
  <conditionalFormatting sqref="D77:E77">
    <cfRule type="cellIs" dxfId="1183" priority="155" stopIfTrue="1" operator="equal">
      <formula>0</formula>
    </cfRule>
  </conditionalFormatting>
  <conditionalFormatting sqref="D78:E78">
    <cfRule type="cellIs" dxfId="1182" priority="154" stopIfTrue="1" operator="equal">
      <formula>0</formula>
    </cfRule>
  </conditionalFormatting>
  <conditionalFormatting sqref="D137:E137 D140:E141">
    <cfRule type="cellIs" dxfId="1181" priority="153" stopIfTrue="1" operator="equal">
      <formula>0</formula>
    </cfRule>
  </conditionalFormatting>
  <conditionalFormatting sqref="D138:E138">
    <cfRule type="cellIs" dxfId="1180" priority="152" stopIfTrue="1" operator="equal">
      <formula>0</formula>
    </cfRule>
  </conditionalFormatting>
  <conditionalFormatting sqref="D139:E139">
    <cfRule type="cellIs" dxfId="1179" priority="151" stopIfTrue="1" operator="equal">
      <formula>0</formula>
    </cfRule>
  </conditionalFormatting>
  <conditionalFormatting sqref="D487:E487 D490:E492">
    <cfRule type="cellIs" dxfId="1178" priority="150" stopIfTrue="1" operator="equal">
      <formula>0</formula>
    </cfRule>
  </conditionalFormatting>
  <conditionalFormatting sqref="D488:E488">
    <cfRule type="cellIs" dxfId="1177" priority="149" stopIfTrue="1" operator="equal">
      <formula>0</formula>
    </cfRule>
  </conditionalFormatting>
  <conditionalFormatting sqref="D489:E489">
    <cfRule type="cellIs" dxfId="1176" priority="148" stopIfTrue="1" operator="equal">
      <formula>0</formula>
    </cfRule>
  </conditionalFormatting>
  <conditionalFormatting sqref="D88:E88 D91:E92">
    <cfRule type="cellIs" dxfId="1175" priority="147" stopIfTrue="1" operator="equal">
      <formula>0</formula>
    </cfRule>
  </conditionalFormatting>
  <conditionalFormatting sqref="D89:E89">
    <cfRule type="cellIs" dxfId="1174" priority="146" stopIfTrue="1" operator="equal">
      <formula>0</formula>
    </cfRule>
  </conditionalFormatting>
  <conditionalFormatting sqref="D90:E90">
    <cfRule type="cellIs" dxfId="1173" priority="145" stopIfTrue="1" operator="equal">
      <formula>0</formula>
    </cfRule>
  </conditionalFormatting>
  <conditionalFormatting sqref="D172:E172">
    <cfRule type="cellIs" dxfId="1172" priority="142" stopIfTrue="1" operator="equal">
      <formula>0</formula>
    </cfRule>
  </conditionalFormatting>
  <conditionalFormatting sqref="D170:E170 D173:E174">
    <cfRule type="cellIs" dxfId="1171" priority="144" stopIfTrue="1" operator="equal">
      <formula>0</formula>
    </cfRule>
  </conditionalFormatting>
  <conditionalFormatting sqref="D171:E171">
    <cfRule type="cellIs" dxfId="1170" priority="143" stopIfTrue="1" operator="equal">
      <formula>0</formula>
    </cfRule>
  </conditionalFormatting>
  <conditionalFormatting sqref="D208:E208 D211:E212">
    <cfRule type="cellIs" dxfId="1169" priority="141" stopIfTrue="1" operator="equal">
      <formula>0</formula>
    </cfRule>
  </conditionalFormatting>
  <conditionalFormatting sqref="D209:E209">
    <cfRule type="cellIs" dxfId="1168" priority="140" stopIfTrue="1" operator="equal">
      <formula>0</formula>
    </cfRule>
  </conditionalFormatting>
  <conditionalFormatting sqref="D210:E210">
    <cfRule type="cellIs" dxfId="1167" priority="139" stopIfTrue="1" operator="equal">
      <formula>0</formula>
    </cfRule>
  </conditionalFormatting>
  <conditionalFormatting sqref="D303:E303">
    <cfRule type="cellIs" dxfId="1166" priority="136" stopIfTrue="1" operator="equal">
      <formula>0</formula>
    </cfRule>
  </conditionalFormatting>
  <conditionalFormatting sqref="D301:E301 D304:E305">
    <cfRule type="cellIs" dxfId="1165" priority="138" stopIfTrue="1" operator="equal">
      <formula>0</formula>
    </cfRule>
  </conditionalFormatting>
  <conditionalFormatting sqref="D302:E302">
    <cfRule type="cellIs" dxfId="1164" priority="137" stopIfTrue="1" operator="equal">
      <formula>0</formula>
    </cfRule>
  </conditionalFormatting>
  <conditionalFormatting sqref="D280:E280 D283:E284">
    <cfRule type="cellIs" dxfId="1163" priority="135" stopIfTrue="1" operator="equal">
      <formula>0</formula>
    </cfRule>
  </conditionalFormatting>
  <conditionalFormatting sqref="D281:E281">
    <cfRule type="cellIs" dxfId="1162" priority="134" stopIfTrue="1" operator="equal">
      <formula>0</formula>
    </cfRule>
  </conditionalFormatting>
  <conditionalFormatting sqref="D282:E282">
    <cfRule type="cellIs" dxfId="1161" priority="133" stopIfTrue="1" operator="equal">
      <formula>0</formula>
    </cfRule>
  </conditionalFormatting>
  <conditionalFormatting sqref="D319:E319">
    <cfRule type="cellIs" dxfId="1160" priority="132" stopIfTrue="1" operator="equal">
      <formula>0</formula>
    </cfRule>
  </conditionalFormatting>
  <conditionalFormatting sqref="D324:E324">
    <cfRule type="cellIs" dxfId="1159" priority="129" stopIfTrue="1" operator="equal">
      <formula>0</formula>
    </cfRule>
  </conditionalFormatting>
  <conditionalFormatting sqref="D322:E322 D325:E326">
    <cfRule type="cellIs" dxfId="1158" priority="131" stopIfTrue="1" operator="equal">
      <formula>0</formula>
    </cfRule>
  </conditionalFormatting>
  <conditionalFormatting sqref="D323:E323">
    <cfRule type="cellIs" dxfId="1157" priority="130" stopIfTrue="1" operator="equal">
      <formula>0</formula>
    </cfRule>
  </conditionalFormatting>
  <conditionalFormatting sqref="D337:E337">
    <cfRule type="cellIs" dxfId="1156" priority="128" stopIfTrue="1" operator="equal">
      <formula>0</formula>
    </cfRule>
  </conditionalFormatting>
  <conditionalFormatting sqref="D362:E362">
    <cfRule type="cellIs" dxfId="1155" priority="125" stopIfTrue="1" operator="equal">
      <formula>0</formula>
    </cfRule>
  </conditionalFormatting>
  <conditionalFormatting sqref="D360:E360 D363:E364">
    <cfRule type="cellIs" dxfId="1154" priority="127" stopIfTrue="1" operator="equal">
      <formula>0</formula>
    </cfRule>
  </conditionalFormatting>
  <conditionalFormatting sqref="D361:E361">
    <cfRule type="cellIs" dxfId="1153" priority="126" stopIfTrue="1" operator="equal">
      <formula>0</formula>
    </cfRule>
  </conditionalFormatting>
  <conditionalFormatting sqref="D344:E344">
    <cfRule type="cellIs" dxfId="1152" priority="122" stopIfTrue="1" operator="equal">
      <formula>0</formula>
    </cfRule>
  </conditionalFormatting>
  <conditionalFormatting sqref="D342:E342 D345:E346">
    <cfRule type="cellIs" dxfId="1151" priority="124" stopIfTrue="1" operator="equal">
      <formula>0</formula>
    </cfRule>
  </conditionalFormatting>
  <conditionalFormatting sqref="D343:E343">
    <cfRule type="cellIs" dxfId="1150" priority="123" stopIfTrue="1" operator="equal">
      <formula>0</formula>
    </cfRule>
  </conditionalFormatting>
  <conditionalFormatting sqref="D383:E383 D386:E387">
    <cfRule type="cellIs" dxfId="1149" priority="121" stopIfTrue="1" operator="equal">
      <formula>0</formula>
    </cfRule>
  </conditionalFormatting>
  <conditionalFormatting sqref="D384:E384">
    <cfRule type="cellIs" dxfId="1148" priority="120" stopIfTrue="1" operator="equal">
      <formula>0</formula>
    </cfRule>
  </conditionalFormatting>
  <conditionalFormatting sqref="D385:E385">
    <cfRule type="cellIs" dxfId="1147" priority="119" stopIfTrue="1" operator="equal">
      <formula>0</formula>
    </cfRule>
  </conditionalFormatting>
  <conditionalFormatting sqref="D120:E120 D123:E124">
    <cfRule type="cellIs" dxfId="1146" priority="118" stopIfTrue="1" operator="equal">
      <formula>0</formula>
    </cfRule>
  </conditionalFormatting>
  <conditionalFormatting sqref="D121:E121">
    <cfRule type="cellIs" dxfId="1145" priority="117" stopIfTrue="1" operator="equal">
      <formula>0</formula>
    </cfRule>
  </conditionalFormatting>
  <conditionalFormatting sqref="D122:E122">
    <cfRule type="cellIs" dxfId="1144" priority="116" stopIfTrue="1" operator="equal">
      <formula>0</formula>
    </cfRule>
  </conditionalFormatting>
  <conditionalFormatting sqref="D98:E98 D101:E102">
    <cfRule type="cellIs" dxfId="1143" priority="115" stopIfTrue="1" operator="equal">
      <formula>0</formula>
    </cfRule>
  </conditionalFormatting>
  <conditionalFormatting sqref="D99:E99">
    <cfRule type="cellIs" dxfId="1142" priority="114" stopIfTrue="1" operator="equal">
      <formula>0</formula>
    </cfRule>
  </conditionalFormatting>
  <conditionalFormatting sqref="D100:E100">
    <cfRule type="cellIs" dxfId="1141" priority="113" stopIfTrue="1" operator="equal">
      <formula>0</formula>
    </cfRule>
  </conditionalFormatting>
  <conditionalFormatting sqref="D109:E109 D112:E112 E113">
    <cfRule type="cellIs" dxfId="1140" priority="112" stopIfTrue="1" operator="equal">
      <formula>0</formula>
    </cfRule>
  </conditionalFormatting>
  <conditionalFormatting sqref="D110:E110">
    <cfRule type="cellIs" dxfId="1139" priority="111" stopIfTrue="1" operator="equal">
      <formula>0</formula>
    </cfRule>
  </conditionalFormatting>
  <conditionalFormatting sqref="D111:E111">
    <cfRule type="cellIs" dxfId="1138" priority="110" stopIfTrue="1" operator="equal">
      <formula>0</formula>
    </cfRule>
  </conditionalFormatting>
  <conditionalFormatting sqref="E248">
    <cfRule type="cellIs" dxfId="1137" priority="109" stopIfTrue="1" operator="equal">
      <formula>0</formula>
    </cfRule>
  </conditionalFormatting>
  <conditionalFormatting sqref="D256:E256 D259:E260">
    <cfRule type="cellIs" dxfId="1136" priority="108" stopIfTrue="1" operator="equal">
      <formula>0</formula>
    </cfRule>
  </conditionalFormatting>
  <conditionalFormatting sqref="D257:E257">
    <cfRule type="cellIs" dxfId="1135" priority="107" stopIfTrue="1" operator="equal">
      <formula>0</formula>
    </cfRule>
  </conditionalFormatting>
  <conditionalFormatting sqref="D258:E258">
    <cfRule type="cellIs" dxfId="1134" priority="106" stopIfTrue="1" operator="equal">
      <formula>0</formula>
    </cfRule>
  </conditionalFormatting>
  <conditionalFormatting sqref="E273">
    <cfRule type="cellIs" dxfId="1133" priority="105" stopIfTrue="1" operator="equal">
      <formula>0</formula>
    </cfRule>
  </conditionalFormatting>
  <conditionalFormatting sqref="D263:E263 D266:E267">
    <cfRule type="cellIs" dxfId="1132" priority="104" stopIfTrue="1" operator="equal">
      <formula>0</formula>
    </cfRule>
  </conditionalFormatting>
  <conditionalFormatting sqref="D264:E264">
    <cfRule type="cellIs" dxfId="1131" priority="103" stopIfTrue="1" operator="equal">
      <formula>0</formula>
    </cfRule>
  </conditionalFormatting>
  <conditionalFormatting sqref="D265:E265">
    <cfRule type="cellIs" dxfId="1130" priority="102" stopIfTrue="1" operator="equal">
      <formula>0</formula>
    </cfRule>
  </conditionalFormatting>
  <conditionalFormatting sqref="D428:E428 D426:E426 D441:E443">
    <cfRule type="cellIs" dxfId="1129" priority="101" stopIfTrue="1" operator="equal">
      <formula>0</formula>
    </cfRule>
  </conditionalFormatting>
  <conditionalFormatting sqref="D407:E407 D410:E411">
    <cfRule type="cellIs" dxfId="1128" priority="100" stopIfTrue="1" operator="equal">
      <formula>0</formula>
    </cfRule>
  </conditionalFormatting>
  <conditionalFormatting sqref="D408:E408">
    <cfRule type="cellIs" dxfId="1127" priority="99" stopIfTrue="1" operator="equal">
      <formula>0</formula>
    </cfRule>
  </conditionalFormatting>
  <conditionalFormatting sqref="D409:E409">
    <cfRule type="cellIs" dxfId="1126" priority="98" stopIfTrue="1" operator="equal">
      <formula>0</formula>
    </cfRule>
  </conditionalFormatting>
  <conditionalFormatting sqref="D429:E429 D432:E433">
    <cfRule type="cellIs" dxfId="1125" priority="97" stopIfTrue="1" operator="equal">
      <formula>0</formula>
    </cfRule>
  </conditionalFormatting>
  <conditionalFormatting sqref="D431:E431">
    <cfRule type="cellIs" dxfId="1124" priority="95" stopIfTrue="1" operator="equal">
      <formula>0</formula>
    </cfRule>
  </conditionalFormatting>
  <conditionalFormatting sqref="D430:E430">
    <cfRule type="cellIs" dxfId="1123" priority="96" stopIfTrue="1" operator="equal">
      <formula>0</formula>
    </cfRule>
  </conditionalFormatting>
  <conditionalFormatting sqref="D420:E420 D423:E423 E424">
    <cfRule type="cellIs" dxfId="1122" priority="94" stopIfTrue="1" operator="equal">
      <formula>0</formula>
    </cfRule>
  </conditionalFormatting>
  <conditionalFormatting sqref="D421:E421">
    <cfRule type="cellIs" dxfId="1121" priority="93" stopIfTrue="1" operator="equal">
      <formula>0</formula>
    </cfRule>
  </conditionalFormatting>
  <conditionalFormatting sqref="D422:E422">
    <cfRule type="cellIs" dxfId="1120" priority="92" stopIfTrue="1" operator="equal">
      <formula>0</formula>
    </cfRule>
  </conditionalFormatting>
  <conditionalFormatting sqref="D514:E514 D517:E518">
    <cfRule type="cellIs" dxfId="1119" priority="91" stopIfTrue="1" operator="equal">
      <formula>0</formula>
    </cfRule>
  </conditionalFormatting>
  <conditionalFormatting sqref="D515:E515">
    <cfRule type="cellIs" dxfId="1118" priority="90" stopIfTrue="1" operator="equal">
      <formula>0</formula>
    </cfRule>
  </conditionalFormatting>
  <conditionalFormatting sqref="D516:E516">
    <cfRule type="cellIs" dxfId="1117" priority="89" stopIfTrue="1" operator="equal">
      <formula>0</formula>
    </cfRule>
  </conditionalFormatting>
  <conditionalFormatting sqref="D545:E545 D548:E549">
    <cfRule type="cellIs" dxfId="1116" priority="88" stopIfTrue="1" operator="equal">
      <formula>0</formula>
    </cfRule>
  </conditionalFormatting>
  <conditionalFormatting sqref="D546:E546">
    <cfRule type="cellIs" dxfId="1115" priority="87" stopIfTrue="1" operator="equal">
      <formula>0</formula>
    </cfRule>
  </conditionalFormatting>
  <conditionalFormatting sqref="D547:E547">
    <cfRule type="cellIs" dxfId="1114" priority="86" stopIfTrue="1" operator="equal">
      <formula>0</formula>
    </cfRule>
  </conditionalFormatting>
  <conditionalFormatting sqref="D566:E566 D569:E570">
    <cfRule type="cellIs" dxfId="1113" priority="85" stopIfTrue="1" operator="equal">
      <formula>0</formula>
    </cfRule>
  </conditionalFormatting>
  <conditionalFormatting sqref="D567:E567">
    <cfRule type="cellIs" dxfId="1112" priority="84" stopIfTrue="1" operator="equal">
      <formula>0</formula>
    </cfRule>
  </conditionalFormatting>
  <conditionalFormatting sqref="D568:E568">
    <cfRule type="cellIs" dxfId="1111" priority="83" stopIfTrue="1" operator="equal">
      <formula>0</formula>
    </cfRule>
  </conditionalFormatting>
  <conditionalFormatting sqref="D581:E581 D584:E585">
    <cfRule type="cellIs" dxfId="1110" priority="82" stopIfTrue="1" operator="equal">
      <formula>0</formula>
    </cfRule>
  </conditionalFormatting>
  <conditionalFormatting sqref="D582:E582">
    <cfRule type="cellIs" dxfId="1109" priority="81" stopIfTrue="1" operator="equal">
      <formula>0</formula>
    </cfRule>
  </conditionalFormatting>
  <conditionalFormatting sqref="D583:E583">
    <cfRule type="cellIs" dxfId="1108" priority="80" stopIfTrue="1" operator="equal">
      <formula>0</formula>
    </cfRule>
  </conditionalFormatting>
  <conditionalFormatting sqref="D595:E595 D598:E599">
    <cfRule type="cellIs" dxfId="1107" priority="79" stopIfTrue="1" operator="equal">
      <formula>0</formula>
    </cfRule>
  </conditionalFormatting>
  <conditionalFormatting sqref="D596:E596">
    <cfRule type="cellIs" dxfId="1106" priority="78" stopIfTrue="1" operator="equal">
      <formula>0</formula>
    </cfRule>
  </conditionalFormatting>
  <conditionalFormatting sqref="D597:E597">
    <cfRule type="cellIs" dxfId="1105" priority="77" stopIfTrue="1" operator="equal">
      <formula>0</formula>
    </cfRule>
  </conditionalFormatting>
  <conditionalFormatting sqref="D602:E602 D605:E607">
    <cfRule type="cellIs" dxfId="1104" priority="76" stopIfTrue="1" operator="equal">
      <formula>0</formula>
    </cfRule>
  </conditionalFormatting>
  <conditionalFormatting sqref="D603:E603">
    <cfRule type="cellIs" dxfId="1103" priority="75" stopIfTrue="1" operator="equal">
      <formula>0</formula>
    </cfRule>
  </conditionalFormatting>
  <conditionalFormatting sqref="D604:E604">
    <cfRule type="cellIs" dxfId="1102" priority="74" stopIfTrue="1" operator="equal">
      <formula>0</formula>
    </cfRule>
  </conditionalFormatting>
  <conditionalFormatting sqref="D616:E616 D619:E620">
    <cfRule type="cellIs" dxfId="1101" priority="73" stopIfTrue="1" operator="equal">
      <formula>0</formula>
    </cfRule>
  </conditionalFormatting>
  <conditionalFormatting sqref="D617:E617">
    <cfRule type="cellIs" dxfId="1100" priority="72" stopIfTrue="1" operator="equal">
      <formula>0</formula>
    </cfRule>
  </conditionalFormatting>
  <conditionalFormatting sqref="D618:E618">
    <cfRule type="cellIs" dxfId="1099" priority="71" stopIfTrue="1" operator="equal">
      <formula>0</formula>
    </cfRule>
  </conditionalFormatting>
  <conditionalFormatting sqref="D623:E623 D626:E628">
    <cfRule type="cellIs" dxfId="1098" priority="70" stopIfTrue="1" operator="equal">
      <formula>0</formula>
    </cfRule>
  </conditionalFormatting>
  <conditionalFormatting sqref="D624:E624">
    <cfRule type="cellIs" dxfId="1097" priority="69" stopIfTrue="1" operator="equal">
      <formula>0</formula>
    </cfRule>
  </conditionalFormatting>
  <conditionalFormatting sqref="D625:E625">
    <cfRule type="cellIs" dxfId="1096" priority="68" stopIfTrue="1" operator="equal">
      <formula>0</formula>
    </cfRule>
  </conditionalFormatting>
  <conditionalFormatting sqref="D641:E641 D644:E645">
    <cfRule type="cellIs" dxfId="1095" priority="67" stopIfTrue="1" operator="equal">
      <formula>0</formula>
    </cfRule>
  </conditionalFormatting>
  <conditionalFormatting sqref="D642:E642">
    <cfRule type="cellIs" dxfId="1094" priority="66" stopIfTrue="1" operator="equal">
      <formula>0</formula>
    </cfRule>
  </conditionalFormatting>
  <conditionalFormatting sqref="D643:E643">
    <cfRule type="cellIs" dxfId="1093" priority="65" stopIfTrue="1" operator="equal">
      <formula>0</formula>
    </cfRule>
  </conditionalFormatting>
  <conditionalFormatting sqref="D664:E664 D667:E668">
    <cfRule type="cellIs" dxfId="1092" priority="64" stopIfTrue="1" operator="equal">
      <formula>0</formula>
    </cfRule>
  </conditionalFormatting>
  <conditionalFormatting sqref="D665:E665">
    <cfRule type="cellIs" dxfId="1091" priority="63" stopIfTrue="1" operator="equal">
      <formula>0</formula>
    </cfRule>
  </conditionalFormatting>
  <conditionalFormatting sqref="D666:E666">
    <cfRule type="cellIs" dxfId="1090" priority="62" stopIfTrue="1" operator="equal">
      <formula>0</formula>
    </cfRule>
  </conditionalFormatting>
  <conditionalFormatting sqref="D678:E678 D681:E682">
    <cfRule type="cellIs" dxfId="1089" priority="61" stopIfTrue="1" operator="equal">
      <formula>0</formula>
    </cfRule>
  </conditionalFormatting>
  <conditionalFormatting sqref="D679:E679">
    <cfRule type="cellIs" dxfId="1088" priority="60" stopIfTrue="1" operator="equal">
      <formula>0</formula>
    </cfRule>
  </conditionalFormatting>
  <conditionalFormatting sqref="D680:E680">
    <cfRule type="cellIs" dxfId="1087" priority="59" stopIfTrue="1" operator="equal">
      <formula>0</formula>
    </cfRule>
  </conditionalFormatting>
  <conditionalFormatting sqref="D747:E747 D750:E751">
    <cfRule type="cellIs" dxfId="1086" priority="58" stopIfTrue="1" operator="equal">
      <formula>0</formula>
    </cfRule>
  </conditionalFormatting>
  <conditionalFormatting sqref="D748:E748">
    <cfRule type="cellIs" dxfId="1085" priority="57" stopIfTrue="1" operator="equal">
      <formula>0</formula>
    </cfRule>
  </conditionalFormatting>
  <conditionalFormatting sqref="D749:E749">
    <cfRule type="cellIs" dxfId="1084" priority="56" stopIfTrue="1" operator="equal">
      <formula>0</formula>
    </cfRule>
  </conditionalFormatting>
  <conditionalFormatting sqref="D763:E763 D766:E767">
    <cfRule type="cellIs" dxfId="1083" priority="55" stopIfTrue="1" operator="equal">
      <formula>0</formula>
    </cfRule>
  </conditionalFormatting>
  <conditionalFormatting sqref="D764:E764">
    <cfRule type="cellIs" dxfId="1082" priority="54" stopIfTrue="1" operator="equal">
      <formula>0</formula>
    </cfRule>
  </conditionalFormatting>
  <conditionalFormatting sqref="D765:E765">
    <cfRule type="cellIs" dxfId="1081" priority="53" stopIfTrue="1" operator="equal">
      <formula>0</formula>
    </cfRule>
  </conditionalFormatting>
  <conditionalFormatting sqref="E769">
    <cfRule type="cellIs" dxfId="1080" priority="52" stopIfTrue="1" operator="equal">
      <formula>0</formula>
    </cfRule>
  </conditionalFormatting>
  <conditionalFormatting sqref="D770:E770 D773:E775">
    <cfRule type="cellIs" dxfId="1079" priority="49" stopIfTrue="1" operator="equal">
      <formula>0</formula>
    </cfRule>
  </conditionalFormatting>
  <conditionalFormatting sqref="D771:E771">
    <cfRule type="cellIs" dxfId="1078" priority="48" stopIfTrue="1" operator="equal">
      <formula>0</formula>
    </cfRule>
  </conditionalFormatting>
  <conditionalFormatting sqref="D772:E772">
    <cfRule type="cellIs" dxfId="1077" priority="47" stopIfTrue="1" operator="equal">
      <formula>0</formula>
    </cfRule>
  </conditionalFormatting>
  <conditionalFormatting sqref="D693:E693 D696:E697">
    <cfRule type="cellIs" dxfId="1076" priority="46" stopIfTrue="1" operator="equal">
      <formula>0</formula>
    </cfRule>
  </conditionalFormatting>
  <conditionalFormatting sqref="D694:E694">
    <cfRule type="cellIs" dxfId="1075" priority="45" stopIfTrue="1" operator="equal">
      <formula>0</formula>
    </cfRule>
  </conditionalFormatting>
  <conditionalFormatting sqref="D695:E695">
    <cfRule type="cellIs" dxfId="1074" priority="44" stopIfTrue="1" operator="equal">
      <formula>0</formula>
    </cfRule>
  </conditionalFormatting>
  <conditionalFormatting sqref="D60:E60 D63:E64">
    <cfRule type="cellIs" dxfId="1073" priority="43" stopIfTrue="1" operator="equal">
      <formula>0</formula>
    </cfRule>
  </conditionalFormatting>
  <conditionalFormatting sqref="D61:E61">
    <cfRule type="cellIs" dxfId="1072" priority="42" stopIfTrue="1" operator="equal">
      <formula>0</formula>
    </cfRule>
  </conditionalFormatting>
  <conditionalFormatting sqref="D62:E62">
    <cfRule type="cellIs" dxfId="1071" priority="41" stopIfTrue="1" operator="equal">
      <formula>0</formula>
    </cfRule>
  </conditionalFormatting>
  <conditionalFormatting sqref="D504:E504">
    <cfRule type="cellIs" dxfId="1070" priority="40" stopIfTrue="1" operator="equal">
      <formula>0</formula>
    </cfRule>
  </conditionalFormatting>
  <conditionalFormatting sqref="D532:E532 D535:E536">
    <cfRule type="cellIs" dxfId="1069" priority="39" stopIfTrue="1" operator="equal">
      <formula>0</formula>
    </cfRule>
  </conditionalFormatting>
  <conditionalFormatting sqref="D533:E533">
    <cfRule type="cellIs" dxfId="1068" priority="38" stopIfTrue="1" operator="equal">
      <formula>0</formula>
    </cfRule>
  </conditionalFormatting>
  <conditionalFormatting sqref="D534:E534">
    <cfRule type="cellIs" dxfId="1067" priority="37" stopIfTrue="1" operator="equal">
      <formula>0</formula>
    </cfRule>
  </conditionalFormatting>
  <conditionalFormatting sqref="D714:E714 D717:E718">
    <cfRule type="cellIs" dxfId="1066" priority="36" stopIfTrue="1" operator="equal">
      <formula>0</formula>
    </cfRule>
  </conditionalFormatting>
  <conditionalFormatting sqref="D715:E715">
    <cfRule type="cellIs" dxfId="1065" priority="35" stopIfTrue="1" operator="equal">
      <formula>0</formula>
    </cfRule>
  </conditionalFormatting>
  <conditionalFormatting sqref="D716:E716">
    <cfRule type="cellIs" dxfId="1064" priority="34" stopIfTrue="1" operator="equal">
      <formula>0</formula>
    </cfRule>
  </conditionalFormatting>
  <conditionalFormatting sqref="D728:E728 D731:E732">
    <cfRule type="cellIs" dxfId="1063" priority="33" stopIfTrue="1" operator="equal">
      <formula>0</formula>
    </cfRule>
  </conditionalFormatting>
  <conditionalFormatting sqref="D729:E729">
    <cfRule type="cellIs" dxfId="1062" priority="32" stopIfTrue="1" operator="equal">
      <formula>0</formula>
    </cfRule>
  </conditionalFormatting>
  <conditionalFormatting sqref="D730:E730">
    <cfRule type="cellIs" dxfId="1061" priority="31" stopIfTrue="1" operator="equal">
      <formula>0</formula>
    </cfRule>
  </conditionalFormatting>
  <conditionalFormatting sqref="D448:E448 D451:E453">
    <cfRule type="cellIs" dxfId="1060" priority="30" stopIfTrue="1" operator="equal">
      <formula>0</formula>
    </cfRule>
  </conditionalFormatting>
  <conditionalFormatting sqref="D449:E449">
    <cfRule type="cellIs" dxfId="1059" priority="29" stopIfTrue="1" operator="equal">
      <formula>0</formula>
    </cfRule>
  </conditionalFormatting>
  <conditionalFormatting sqref="D450:E450">
    <cfRule type="cellIs" dxfId="1058" priority="28" stopIfTrue="1" operator="equal">
      <formula>0</formula>
    </cfRule>
  </conditionalFormatting>
  <conditionalFormatting sqref="D461:E461 D464:E466">
    <cfRule type="cellIs" dxfId="1057" priority="27" stopIfTrue="1" operator="equal">
      <formula>0</formula>
    </cfRule>
  </conditionalFormatting>
  <conditionalFormatting sqref="D462:E462">
    <cfRule type="cellIs" dxfId="1056" priority="26" stopIfTrue="1" operator="equal">
      <formula>0</formula>
    </cfRule>
  </conditionalFormatting>
  <conditionalFormatting sqref="D463:E463">
    <cfRule type="cellIs" dxfId="1055" priority="25" stopIfTrue="1" operator="equal">
      <formula>0</formula>
    </cfRule>
  </conditionalFormatting>
  <conditionalFormatting sqref="D474:E474 D477:E478">
    <cfRule type="cellIs" dxfId="1054" priority="24" stopIfTrue="1" operator="equal">
      <formula>0</formula>
    </cfRule>
  </conditionalFormatting>
  <conditionalFormatting sqref="D475:E475">
    <cfRule type="cellIs" dxfId="1053" priority="23" stopIfTrue="1" operator="equal">
      <formula>0</formula>
    </cfRule>
  </conditionalFormatting>
  <conditionalFormatting sqref="D476:E476">
    <cfRule type="cellIs" dxfId="1052" priority="22" stopIfTrue="1" operator="equal">
      <formula>0</formula>
    </cfRule>
  </conditionalFormatting>
  <conditionalFormatting sqref="D167:E168">
    <cfRule type="cellIs" dxfId="1051" priority="21" stopIfTrue="1" operator="equal">
      <formula>0</formula>
    </cfRule>
  </conditionalFormatting>
  <conditionalFormatting sqref="D494:E494 D497:E497 E498">
    <cfRule type="cellIs" dxfId="1050" priority="20" stopIfTrue="1" operator="equal">
      <formula>0</formula>
    </cfRule>
  </conditionalFormatting>
  <conditionalFormatting sqref="D495:E495">
    <cfRule type="cellIs" dxfId="1049" priority="19" stopIfTrue="1" operator="equal">
      <formula>0</formula>
    </cfRule>
  </conditionalFormatting>
  <conditionalFormatting sqref="D496:E496">
    <cfRule type="cellIs" dxfId="1048" priority="18" stopIfTrue="1" operator="equal">
      <formula>0</formula>
    </cfRule>
  </conditionalFormatting>
  <conditionalFormatting sqref="G790">
    <cfRule type="cellIs" dxfId="1047" priority="17" stopIfTrue="1" operator="equal">
      <formula>0</formula>
    </cfRule>
  </conditionalFormatting>
  <conditionalFormatting sqref="I790">
    <cfRule type="cellIs" dxfId="1046" priority="16" stopIfTrue="1" operator="equal">
      <formula>0</formula>
    </cfRule>
  </conditionalFormatting>
  <conditionalFormatting sqref="D777:E777">
    <cfRule type="cellIs" dxfId="1045" priority="12" stopIfTrue="1" operator="equal">
      <formula>0</formula>
    </cfRule>
  </conditionalFormatting>
  <conditionalFormatting sqref="D784:E786">
    <cfRule type="cellIs" dxfId="1044" priority="11" stopIfTrue="1" operator="equal">
      <formula>0</formula>
    </cfRule>
  </conditionalFormatting>
  <conditionalFormatting sqref="D780:D781">
    <cfRule type="cellIs" dxfId="1043" priority="10" stopIfTrue="1" operator="equal">
      <formula>0</formula>
    </cfRule>
  </conditionalFormatting>
  <conditionalFormatting sqref="D778">
    <cfRule type="cellIs" dxfId="1042" priority="9" stopIfTrue="1" operator="equal">
      <formula>0</formula>
    </cfRule>
  </conditionalFormatting>
  <conditionalFormatting sqref="D779">
    <cfRule type="cellIs" dxfId="1041" priority="8" stopIfTrue="1" operator="equal">
      <formula>0</formula>
    </cfRule>
  </conditionalFormatting>
  <conditionalFormatting sqref="E778:E779">
    <cfRule type="cellIs" dxfId="1040" priority="4" stopIfTrue="1" operator="equal">
      <formula>0</formula>
    </cfRule>
  </conditionalFormatting>
  <conditionalFormatting sqref="E780:E781">
    <cfRule type="cellIs" dxfId="1039" priority="3" stopIfTrue="1" operator="equal">
      <formula>0</formula>
    </cfRule>
  </conditionalFormatting>
  <conditionalFormatting sqref="E787:E788">
    <cfRule type="cellIs" dxfId="1038" priority="1" stopIfTrue="1" operator="equal">
      <formula>0</formula>
    </cfRule>
  </conditionalFormatting>
  <conditionalFormatting sqref="D787:D788">
    <cfRule type="cellIs" dxfId="1037" priority="2" stopIfTrue="1" operator="equal">
      <formula>0</formula>
    </cfRule>
  </conditionalFormatting>
  <pageMargins left="0.98425196850393704" right="0.39370078740157483" top="0.35433070866141736" bottom="0.78740157480314965" header="0.19685039370078741" footer="0.47244094488188981"/>
  <pageSetup paperSize="9" fitToHeight="0" orientation="landscape" horizontalDpi="4294967293" r:id="rId1"/>
  <headerFooter alignWithMargins="0">
    <oddHeader>&amp;L        &amp;9 "D S O" - BOKALCI&amp;C&amp;9   2.-II. ETAPA - BALKONI&amp;R&amp;9KVINTA doo</oddHeader>
    <oddFooter>&amp;L&amp;8              November  2016&amp;C&amp;P/40&amp;R&amp;8 gradbena dela
obrtniška dela</oddFooter>
  </headerFooter>
  <rowBreaks count="4" manualBreakCount="4">
    <brk id="38" max="8" man="1"/>
    <brk id="556" max="8" man="1"/>
    <brk id="745" max="8" man="1"/>
    <brk id="768"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29</vt:i4>
      </vt:variant>
      <vt:variant>
        <vt:lpstr>Imenovani obsegi</vt:lpstr>
      </vt:variant>
      <vt:variant>
        <vt:i4>70</vt:i4>
      </vt:variant>
    </vt:vector>
  </HeadingPairs>
  <TitlesOfParts>
    <vt:vector size="99" baseType="lpstr">
      <vt:lpstr>nasl (sku)</vt:lpstr>
      <vt:lpstr>gen rek </vt:lpstr>
      <vt:lpstr>nasl 1ABC</vt:lpstr>
      <vt:lpstr> rek  (1abc)</vt:lpstr>
      <vt:lpstr>pop1A.G+O </vt:lpstr>
      <vt:lpstr>pop1B-KAN</vt:lpstr>
      <vt:lpstr>pop1C-ZU</vt:lpstr>
      <vt:lpstr>nasl2-BAL</vt:lpstr>
      <vt:lpstr>pop2.G+O-BAL</vt:lpstr>
      <vt:lpstr>nasl 3abc</vt:lpstr>
      <vt:lpstr>rek 3abc</vt:lpstr>
      <vt:lpstr>pop3a-POD</vt:lpstr>
      <vt:lpstr>pop3b-FAS</vt:lpstr>
      <vt:lpstr>pop3c-MOST</vt:lpstr>
      <vt:lpstr>nasl 4-8</vt:lpstr>
      <vt:lpstr>rek 4-8</vt:lpstr>
      <vt:lpstr>rek 4-DEP</vt:lpstr>
      <vt:lpstr>4. G+O DEP</vt:lpstr>
      <vt:lpstr>5. STR. in. D</vt:lpstr>
      <vt:lpstr>6. EL in.D</vt:lpstr>
      <vt:lpstr>7.rek PRAL</vt:lpstr>
      <vt:lpstr>7. G+O PR </vt:lpstr>
      <vt:lpstr>7.a STR. in.PR</vt:lpstr>
      <vt:lpstr>7b. EL in.PR</vt:lpstr>
      <vt:lpstr>8.rek  KUH</vt:lpstr>
      <vt:lpstr>8. G+O KUH</vt:lpstr>
      <vt:lpstr>8.a STR. In. KUH)</vt:lpstr>
      <vt:lpstr>8b. EL In.KUH</vt:lpstr>
      <vt:lpstr>9. Projekt</vt:lpstr>
      <vt:lpstr>'5. STR. in. D'!CENA</vt:lpstr>
      <vt:lpstr>'6. EL in.D'!CENA</vt:lpstr>
      <vt:lpstr>'7. G+O PR '!CENA</vt:lpstr>
      <vt:lpstr>'7.a STR. in.PR'!CENA</vt:lpstr>
      <vt:lpstr>'7b. EL in.PR'!CENA</vt:lpstr>
      <vt:lpstr>'8. G+O KUH'!CENA</vt:lpstr>
      <vt:lpstr>'8.a STR. In. KUH)'!CENA</vt:lpstr>
      <vt:lpstr>'8b. EL In.KUH'!CENA</vt:lpstr>
      <vt:lpstr>'pop1A.G+O '!CENA</vt:lpstr>
      <vt:lpstr>'pop1B-KAN'!CENA</vt:lpstr>
      <vt:lpstr>'pop1C-ZU'!CENA</vt:lpstr>
      <vt:lpstr>'pop2.G+O-BAL'!CENA</vt:lpstr>
      <vt:lpstr>'pop3a-POD'!CENA</vt:lpstr>
      <vt:lpstr>'pop3b-FAS'!CENA</vt:lpstr>
      <vt:lpstr>'pop3c-MOST'!CENA</vt:lpstr>
      <vt:lpstr>CENA</vt:lpstr>
      <vt:lpstr>'5. STR. in. D'!KOLIC</vt:lpstr>
      <vt:lpstr>'6. EL in.D'!KOLIC</vt:lpstr>
      <vt:lpstr>'7. G+O PR '!KOLIC</vt:lpstr>
      <vt:lpstr>'7.a STR. in.PR'!KOLIC</vt:lpstr>
      <vt:lpstr>'7b. EL in.PR'!KOLIC</vt:lpstr>
      <vt:lpstr>'8. G+O KUH'!KOLIC</vt:lpstr>
      <vt:lpstr>'8.a STR. In. KUH)'!KOLIC</vt:lpstr>
      <vt:lpstr>'8b. EL In.KUH'!KOLIC</vt:lpstr>
      <vt:lpstr>'pop1A.G+O '!KOLIC</vt:lpstr>
      <vt:lpstr>'pop1B-KAN'!KOLIC</vt:lpstr>
      <vt:lpstr>'pop1C-ZU'!KOLIC</vt:lpstr>
      <vt:lpstr>'pop2.G+O-BAL'!KOLIC</vt:lpstr>
      <vt:lpstr>'pop3a-POD'!KOLIC</vt:lpstr>
      <vt:lpstr>'pop3b-FAS'!KOLIC</vt:lpstr>
      <vt:lpstr>'pop3c-MOST'!KOLIC</vt:lpstr>
      <vt:lpstr>KOLIC</vt:lpstr>
      <vt:lpstr>' rek  (1abc)'!Področje_tiskanja</vt:lpstr>
      <vt:lpstr>'4. G+O DEP'!Področje_tiskanja</vt:lpstr>
      <vt:lpstr>'5. STR. in. D'!Področje_tiskanja</vt:lpstr>
      <vt:lpstr>'6. EL in.D'!Področje_tiskanja</vt:lpstr>
      <vt:lpstr>'7. G+O PR '!Področje_tiskanja</vt:lpstr>
      <vt:lpstr>'7.a STR. in.PR'!Področje_tiskanja</vt:lpstr>
      <vt:lpstr>'7.rek PRAL'!Področje_tiskanja</vt:lpstr>
      <vt:lpstr>'7b. EL in.PR'!Področje_tiskanja</vt:lpstr>
      <vt:lpstr>'8. G+O KUH'!Področje_tiskanja</vt:lpstr>
      <vt:lpstr>'8.a STR. In. KUH)'!Področje_tiskanja</vt:lpstr>
      <vt:lpstr>'8.rek  KUH'!Področje_tiskanja</vt:lpstr>
      <vt:lpstr>'8b. EL In.KUH'!Področje_tiskanja</vt:lpstr>
      <vt:lpstr>'gen rek '!Področje_tiskanja</vt:lpstr>
      <vt:lpstr>'pop1A.G+O '!Področje_tiskanja</vt:lpstr>
      <vt:lpstr>'pop1B-KAN'!Področje_tiskanja</vt:lpstr>
      <vt:lpstr>'pop1C-ZU'!Področje_tiskanja</vt:lpstr>
      <vt:lpstr>'pop2.G+O-BAL'!Področje_tiskanja</vt:lpstr>
      <vt:lpstr>'pop3a-POD'!Področje_tiskanja</vt:lpstr>
      <vt:lpstr>'pop3b-FAS'!Področje_tiskanja</vt:lpstr>
      <vt:lpstr>'pop3c-MOST'!Področje_tiskanja</vt:lpstr>
      <vt:lpstr>'rek 3abc'!Področje_tiskanja</vt:lpstr>
      <vt:lpstr>'rek 4-8'!Področje_tiskanja</vt:lpstr>
      <vt:lpstr>'rek 4-DEP'!Področje_tiskanja</vt:lpstr>
      <vt:lpstr>'4. G+O DEP'!Tiskanje_naslovov</vt:lpstr>
      <vt:lpstr>'5. STR. in. D'!Tiskanje_naslovov</vt:lpstr>
      <vt:lpstr>'6. EL in.D'!Tiskanje_naslovov</vt:lpstr>
      <vt:lpstr>'7. G+O PR '!Tiskanje_naslovov</vt:lpstr>
      <vt:lpstr>'7.a STR. in.PR'!Tiskanje_naslovov</vt:lpstr>
      <vt:lpstr>'7b. EL in.PR'!Tiskanje_naslovov</vt:lpstr>
      <vt:lpstr>'8. G+O KUH'!Tiskanje_naslovov</vt:lpstr>
      <vt:lpstr>'8.a STR. In. KUH)'!Tiskanje_naslovov</vt:lpstr>
      <vt:lpstr>'8b. EL In.KUH'!Tiskanje_naslovov</vt:lpstr>
      <vt:lpstr>'pop1A.G+O '!Tiskanje_naslovov</vt:lpstr>
      <vt:lpstr>'pop1B-KAN'!Tiskanje_naslovov</vt:lpstr>
      <vt:lpstr>'pop2.G+O-BAL'!Tiskanje_naslovov</vt:lpstr>
      <vt:lpstr>'pop3a-POD'!Tiskanje_naslovov</vt:lpstr>
      <vt:lpstr>'pop3b-FAS'!Tiskanje_naslovov</vt:lpstr>
      <vt:lpstr>'pop3c-MOST'!Tiskanje_naslovov</vt:lpstr>
    </vt:vector>
  </TitlesOfParts>
  <Company>ARHINOVA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GORAN DOLENC</dc:creator>
  <cp:lastModifiedBy>Katarina RICHTER</cp:lastModifiedBy>
  <cp:lastPrinted>2017-01-17T09:24:11Z</cp:lastPrinted>
  <dcterms:created xsi:type="dcterms:W3CDTF">2000-08-16T14:37:19Z</dcterms:created>
  <dcterms:modified xsi:type="dcterms:W3CDTF">2017-01-17T09:33:17Z</dcterms:modified>
</cp:coreProperties>
</file>